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showInkAnnotation="0" codeName="ThisWorkbook" defaultThemeVersion="124226"/>
  <mc:AlternateContent xmlns:mc="http://schemas.openxmlformats.org/markup-compatibility/2006">
    <mc:Choice Requires="x15">
      <x15ac:absPath xmlns:x15ac="http://schemas.microsoft.com/office/spreadsheetml/2010/11/ac" url="C:\Users\fcardona\Documents\Página Web\Transparencia\"/>
    </mc:Choice>
  </mc:AlternateContent>
  <xr:revisionPtr revIDLastSave="0" documentId="13_ncr:1_{DE7E7FBC-0429-4942-A0F6-028088A04832}" xr6:coauthVersionLast="45" xr6:coauthVersionMax="45" xr10:uidLastSave="{00000000-0000-0000-0000-000000000000}"/>
  <workbookProtection workbookAlgorithmName="SHA-512" workbookHashValue="z2VPUasJbX3iq8Zoegwo2CiX5CuGcuIRtlN1dqN1663Tfj0eNvvHR8bWVTmvRRSgqaKJN4NhG69rbCTQEd1UEQ==" workbookSaltValue="iC+2hoh/YJ+KkHWCINPmrw==" workbookSpinCount="100000" lockStructure="1"/>
  <bookViews>
    <workbookView xWindow="-120" yWindow="-120" windowWidth="29040" windowHeight="15840" tabRatio="952" xr2:uid="{00000000-000D-0000-FFFF-FFFF00000000}"/>
  </bookViews>
  <sheets>
    <sheet name="Carátula" sheetId="1" r:id="rId1"/>
    <sheet name="Contenidos PEI-POM-POA" sheetId="102" r:id="rId2"/>
    <sheet name="Introducción" sheetId="51" r:id="rId3"/>
    <sheet name="DPSE-01 VinculacinInstitucional" sheetId="117" r:id="rId4"/>
    <sheet name="DEPSE-02-Identific-MED-CONADUR" sheetId="142" r:id="rId5"/>
    <sheet name="DPSE-03 Mandatos " sheetId="53" r:id="rId6"/>
    <sheet name="DPSE-04 AnalisisPolíticas" sheetId="46" r:id="rId7"/>
    <sheet name="DPSE-05  Ident. Prior. de Prob." sheetId="135" r:id="rId8"/>
    <sheet name="DPSE-06 Población" sheetId="136" r:id="rId9"/>
    <sheet name="Lista a seleccionar" sheetId="137" state="hidden" r:id="rId10"/>
    <sheet name="DPSE-07 Modelos Conceptual" sheetId="39" r:id="rId11"/>
    <sheet name="DPSE-08 Evidencias" sheetId="60" r:id="rId12"/>
    <sheet name="DPSE-09 Pasos M. Explicativo" sheetId="147" r:id="rId13"/>
    <sheet name="DPSE-10 Jerar.Fact. CC" sheetId="145" r:id="rId14"/>
    <sheet name="DPSE-11- Resumen Jerarq. FCC" sheetId="146" r:id="rId15"/>
    <sheet name="  DPSE-12 Modelo Explicativo" sheetId="140" r:id="rId16"/>
    <sheet name="DPSE-13 CaminosCausalesCríticos" sheetId="141" r:id="rId17"/>
    <sheet name="DPSE-14 Modelo Prescriptivo" sheetId="73" r:id="rId18"/>
    <sheet name="DPSE-15 Form.Resultados" sheetId="74" r:id="rId19"/>
    <sheet name="DPSE-16 Modelo Logico de la Est" sheetId="101" r:id="rId20"/>
    <sheet name="DPSE-17 Matriz PEI" sheetId="75" r:id="rId21"/>
    <sheet name="DPSE-18 Ficha Indicador " sheetId="150" r:id="rId22"/>
    <sheet name="DPSE-19 Visión, Misión, Val (2)" sheetId="149" r:id="rId23"/>
    <sheet name="DPSE-20 FODA" sheetId="139" r:id="rId24"/>
    <sheet name="DPSE-21 Análisis de Actores" sheetId="138" r:id="rId25"/>
    <sheet name="DPSE-22 POM" sheetId="89" r:id="rId26"/>
    <sheet name="DPSE-23 Ficha Seguimiento POM" sheetId="91" r:id="rId27"/>
    <sheet name="DPSE-24 POA" sheetId="122" r:id="rId28"/>
    <sheet name="DPSE-25PROG. MENS PROD.SUBP ACC" sheetId="125" r:id="rId29"/>
    <sheet name="DPSE-26 Ficha Seguimiento POA " sheetId="126" r:id="rId30"/>
    <sheet name="Anexo-1 Ruta de Trabajo " sheetId="121" r:id="rId31"/>
    <sheet name="Anexo-2 Clasif.Tematicos" sheetId="83" r:id="rId32"/>
    <sheet name="Anexo-3 InformacionPresup5años" sheetId="95" r:id="rId33"/>
    <sheet name="Anexo-4 CRITERIOSPONDERACIÓN" sheetId="130" r:id="rId34"/>
    <sheet name="Hoja1" sheetId="151" r:id="rId35"/>
  </sheets>
  <externalReferences>
    <externalReference r:id="rId36"/>
  </externalReferences>
  <definedNames>
    <definedName name="_xlnm._FilterDatabase" localSheetId="25" hidden="1">'DPSE-22 POM'!$A$5:$T$73</definedName>
    <definedName name="_ftn1" localSheetId="11">'DPSE-08 Evidencias'!#REF!</definedName>
    <definedName name="_ftnref1" localSheetId="11">'DPSE-08 Evidencias'!#REF!</definedName>
    <definedName name="_Toc436919899" localSheetId="10">'DPSE-07 Modelos Conceptual'!$A$1</definedName>
    <definedName name="_xlnm.Print_Area" localSheetId="15">'  DPSE-12 Modelo Explicativo'!$A$1:$I$48</definedName>
    <definedName name="_xlnm.Print_Area" localSheetId="31">'Anexo-2 Clasif.Tematicos'!$A$1:$D$17</definedName>
    <definedName name="_xlnm.Print_Area" localSheetId="32">'Anexo-3 InformacionPresup5años'!$A$1:$E$7</definedName>
    <definedName name="_xlnm.Print_Area" localSheetId="33">'Anexo-4 CRITERIOSPONDERACIÓN'!$A$1:$D$87</definedName>
    <definedName name="_xlnm.Print_Area" localSheetId="5">'DPSE-03 Mandatos '!$A$1:$C$19</definedName>
    <definedName name="_xlnm.Print_Area" localSheetId="6">'DPSE-04 AnalisisPolíticas'!$A$1:$G$20</definedName>
    <definedName name="_xlnm.Print_Area" localSheetId="10">'DPSE-07 Modelos Conceptual'!$A$1:$I$27</definedName>
    <definedName name="_xlnm.Print_Area" localSheetId="11">'DPSE-08 Evidencias'!$A$1:$M$19</definedName>
    <definedName name="_xlnm.Print_Area" localSheetId="16">'DPSE-13 CaminosCausalesCríticos'!$A$1:$I$254</definedName>
    <definedName name="_xlnm.Print_Area" localSheetId="18">'DPSE-15 Form.Resultados'!$A$1:$E$12</definedName>
    <definedName name="_xlnm.Print_Area" localSheetId="19">'DPSE-16 Modelo Logico de la Est'!$A$1:$G$275</definedName>
    <definedName name="_xlnm.Print_Area" localSheetId="20">'DPSE-17 Matriz PEI'!$A$1:$M$14</definedName>
    <definedName name="_xlnm.Print_Area" localSheetId="22">'DPSE-19 Visión, Misión, Val (2)'!$A$1:$E$19</definedName>
    <definedName name="_xlnm.Print_Area" localSheetId="23">'DPSE-20 FODA'!$A$5:$F$42</definedName>
    <definedName name="_xlnm.Print_Area" localSheetId="24">'DPSE-21 Análisis de Actores'!$A$2:$I$27</definedName>
    <definedName name="_xlnm.Print_Area" localSheetId="26">'DPSE-23 Ficha Seguimiento POM'!$A$1:$U$39</definedName>
    <definedName name="_xlnm.Print_Area" localSheetId="28">'DPSE-25PROG. MENS PROD.SUBP ACC'!$A$1:$AJ$92</definedName>
    <definedName name="_xlnm.Print_Area" localSheetId="29">'DPSE-26 Ficha Seguimiento POA '!$A$1:$R$44</definedName>
    <definedName name="DPSE_21" localSheetId="32">#REF!</definedName>
    <definedName name="DPSE_21" localSheetId="33">#REF!</definedName>
    <definedName name="DPSE_21" localSheetId="7">#REF!</definedName>
    <definedName name="DPSE_21" localSheetId="13">#REF!</definedName>
    <definedName name="DPSE_21" localSheetId="14">#REF!</definedName>
    <definedName name="DPSE_21" localSheetId="19">#REF!</definedName>
    <definedName name="DPSE_21" localSheetId="22">#REF!</definedName>
    <definedName name="DPSE_21" localSheetId="27">#REF!</definedName>
    <definedName name="DPSE_21" localSheetId="28">#REF!</definedName>
    <definedName name="DPSE_21" localSheetId="29">#REF!</definedName>
    <definedName name="DPSE_21">#REF!</definedName>
    <definedName name="DPSE25" localSheetId="33">#REF!</definedName>
    <definedName name="DPSE25" localSheetId="7">#REF!</definedName>
    <definedName name="DPSE25" localSheetId="13">#REF!</definedName>
    <definedName name="DPSE25" localSheetId="14">#REF!</definedName>
    <definedName name="DPSE25" localSheetId="22">#REF!</definedName>
    <definedName name="DPSE25" localSheetId="29">#REF!</definedName>
    <definedName name="DPSE25">#REF!</definedName>
    <definedName name="OLE_LINK5" localSheetId="7">'DPSE-05  Ident. Prior. de Prob.'!$B$28</definedName>
    <definedName name="_xlnm.Print_Titles" localSheetId="30">'Anexo-1 Ruta de Trabajo '!$A:$G,'Anexo-1 Ruta de Trabajo '!$1:$6</definedName>
    <definedName name="_xlnm.Print_Titles" localSheetId="31">'Anexo-2 Clasif.Tematicos'!$2:$2</definedName>
    <definedName name="_xlnm.Print_Titles" localSheetId="3">'DPSE-01 VinculacinInstitucional'!$1:$6</definedName>
    <definedName name="_xlnm.Print_Titles" localSheetId="7">'DPSE-05  Ident. Prior. de Prob.'!$A:$C,'DPSE-05  Ident. Prior. de Prob.'!$2:$5</definedName>
    <definedName name="_xlnm.Print_Titles" localSheetId="13">'DPSE-10 Jerar.Fact. CC'!$2:$5</definedName>
    <definedName name="_xlnm.Print_Titles" localSheetId="28">'DPSE-25PROG. MENS PROD.SUBP ACC'!$1:$3</definedName>
    <definedName name="Z_4FD28BFF_A4CF_416E_91D3_B2989AA79332_.wvu.PrintTitles" localSheetId="31" hidden="1">'Anexo-2 Clasif.Tematicos'!$2:$2</definedName>
    <definedName name="Z_4FD28BFF_A4CF_416E_91D3_B2989AA79332_.wvu.PrintTitles" localSheetId="33" hidden="1">'Anexo-4 CRITERIOSPONDERACIÓN'!#REF!</definedName>
  </definedNames>
  <calcPr calcId="191029"/>
  <customWorkbookViews>
    <customWorkbookView name="Alicia Miosoti Cifuentes Soto - Vista personalizada" guid="{4FD28BFF-A4CF-416E-91D3-B2989AA79332}" mergeInterval="0" personalView="1" maximized="1" windowWidth="1276" windowHeight="878" tabRatio="943" activeSheetId="6"/>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43" i="125" l="1"/>
  <c r="X46" i="125"/>
  <c r="X49" i="125"/>
  <c r="X55" i="125"/>
  <c r="X60" i="125"/>
  <c r="X65" i="125"/>
  <c r="X68" i="125"/>
  <c r="X76" i="125"/>
  <c r="X79" i="125"/>
  <c r="X82" i="125"/>
  <c r="X86" i="125"/>
  <c r="X89" i="125"/>
  <c r="M88" i="125"/>
  <c r="M87" i="125" s="1"/>
  <c r="N88" i="125"/>
  <c r="N87" i="125" s="1"/>
  <c r="O88" i="125"/>
  <c r="O87" i="125" s="1"/>
  <c r="P88" i="125"/>
  <c r="P87" i="125" s="1"/>
  <c r="Q88" i="125"/>
  <c r="Q87" i="125" s="1"/>
  <c r="R88" i="125"/>
  <c r="R87" i="125" s="1"/>
  <c r="S88" i="125"/>
  <c r="S87" i="125" s="1"/>
  <c r="T88" i="125"/>
  <c r="T87" i="125" s="1"/>
  <c r="U88" i="125"/>
  <c r="U87" i="125" s="1"/>
  <c r="V88" i="125"/>
  <c r="V87" i="125" s="1"/>
  <c r="W88" i="125"/>
  <c r="W87" i="125" s="1"/>
  <c r="M91" i="125"/>
  <c r="M90" i="125" s="1"/>
  <c r="N91" i="125"/>
  <c r="N90" i="125" s="1"/>
  <c r="O91" i="125"/>
  <c r="O90" i="125" s="1"/>
  <c r="P91" i="125"/>
  <c r="P90" i="125" s="1"/>
  <c r="Q91" i="125"/>
  <c r="Q90" i="125" s="1"/>
  <c r="R91" i="125"/>
  <c r="R90" i="125" s="1"/>
  <c r="S91" i="125"/>
  <c r="S90" i="125" s="1"/>
  <c r="T91" i="125"/>
  <c r="T90" i="125" s="1"/>
  <c r="U91" i="125"/>
  <c r="U90" i="125" s="1"/>
  <c r="V91" i="125"/>
  <c r="V90" i="125" s="1"/>
  <c r="W91" i="125"/>
  <c r="W90" i="125" s="1"/>
  <c r="L91" i="125"/>
  <c r="L90" i="125" s="1"/>
  <c r="L88" i="125"/>
  <c r="L87" i="125" s="1"/>
  <c r="M78" i="125"/>
  <c r="M77" i="125" s="1"/>
  <c r="N78" i="125"/>
  <c r="N77" i="125" s="1"/>
  <c r="O78" i="125"/>
  <c r="O77" i="125"/>
  <c r="P78" i="125"/>
  <c r="P77" i="125"/>
  <c r="Q78" i="125"/>
  <c r="Q77" i="125" s="1"/>
  <c r="R78" i="125"/>
  <c r="R77" i="125" s="1"/>
  <c r="S78" i="125"/>
  <c r="S77" i="125" s="1"/>
  <c r="T78" i="125"/>
  <c r="T77" i="125" s="1"/>
  <c r="U78" i="125"/>
  <c r="U77" i="125"/>
  <c r="V78" i="125"/>
  <c r="V77" i="125"/>
  <c r="W78" i="125"/>
  <c r="W77" i="125" s="1"/>
  <c r="M81" i="125"/>
  <c r="M80" i="125" s="1"/>
  <c r="N81" i="125"/>
  <c r="N80" i="125" s="1"/>
  <c r="O81" i="125"/>
  <c r="O80" i="125" s="1"/>
  <c r="P81" i="125"/>
  <c r="P80" i="125"/>
  <c r="Q81" i="125"/>
  <c r="Q80" i="125"/>
  <c r="R81" i="125"/>
  <c r="X81" i="125" s="1"/>
  <c r="S81" i="125"/>
  <c r="S80" i="125" s="1"/>
  <c r="T81" i="125"/>
  <c r="T80" i="125" s="1"/>
  <c r="U81" i="125"/>
  <c r="U80" i="125" s="1"/>
  <c r="V81" i="125"/>
  <c r="V80" i="125"/>
  <c r="W81" i="125"/>
  <c r="W80" i="125"/>
  <c r="M84" i="125"/>
  <c r="X84" i="125" s="1"/>
  <c r="N84" i="125"/>
  <c r="O84" i="125"/>
  <c r="P84" i="125"/>
  <c r="Q84" i="125"/>
  <c r="R84" i="125"/>
  <c r="S84" i="125"/>
  <c r="T84" i="125"/>
  <c r="T83" i="125"/>
  <c r="U84" i="125"/>
  <c r="V84" i="125"/>
  <c r="V83" i="125" s="1"/>
  <c r="W84" i="125"/>
  <c r="W83" i="125" s="1"/>
  <c r="M85" i="125"/>
  <c r="N85" i="125"/>
  <c r="N83" i="125" s="1"/>
  <c r="O85" i="125"/>
  <c r="P85" i="125"/>
  <c r="Q85" i="125"/>
  <c r="R85" i="125"/>
  <c r="S85" i="125"/>
  <c r="T85" i="125"/>
  <c r="U85" i="125"/>
  <c r="V85" i="125"/>
  <c r="W85" i="125"/>
  <c r="L85" i="125"/>
  <c r="L84" i="125"/>
  <c r="L81" i="125"/>
  <c r="L80" i="125" s="1"/>
  <c r="L78" i="125"/>
  <c r="L77" i="125" s="1"/>
  <c r="M70" i="125"/>
  <c r="N70" i="125"/>
  <c r="O70" i="125"/>
  <c r="O69" i="125" s="1"/>
  <c r="P70" i="125"/>
  <c r="Q70" i="125"/>
  <c r="R70" i="125"/>
  <c r="S70" i="125"/>
  <c r="T70" i="125"/>
  <c r="T69" i="125" s="1"/>
  <c r="U70" i="125"/>
  <c r="U69" i="125" s="1"/>
  <c r="V70" i="125"/>
  <c r="W70" i="125"/>
  <c r="M71" i="125"/>
  <c r="N71" i="125"/>
  <c r="O71" i="125"/>
  <c r="P71" i="125"/>
  <c r="Q71" i="125"/>
  <c r="R71" i="125"/>
  <c r="S71" i="125"/>
  <c r="T71" i="125"/>
  <c r="U71" i="125"/>
  <c r="V71" i="125"/>
  <c r="W71" i="125"/>
  <c r="M72" i="125"/>
  <c r="N72" i="125"/>
  <c r="O72" i="125"/>
  <c r="P72" i="125"/>
  <c r="Q72" i="125"/>
  <c r="X72" i="125" s="1"/>
  <c r="R72" i="125"/>
  <c r="S72" i="125"/>
  <c r="T72" i="125"/>
  <c r="U72" i="125"/>
  <c r="V72" i="125"/>
  <c r="W72" i="125"/>
  <c r="M73" i="125"/>
  <c r="N73" i="125"/>
  <c r="O73" i="125"/>
  <c r="P73" i="125"/>
  <c r="Q73" i="125"/>
  <c r="R73" i="125"/>
  <c r="S73" i="125"/>
  <c r="T73" i="125"/>
  <c r="U73" i="125"/>
  <c r="V73" i="125"/>
  <c r="W73" i="125"/>
  <c r="M74" i="125"/>
  <c r="N74" i="125"/>
  <c r="O74" i="125"/>
  <c r="P74" i="125"/>
  <c r="Q74" i="125"/>
  <c r="R74" i="125"/>
  <c r="S74" i="125"/>
  <c r="T74" i="125"/>
  <c r="U74" i="125"/>
  <c r="V74" i="125"/>
  <c r="W74" i="125"/>
  <c r="M75" i="125"/>
  <c r="N75" i="125"/>
  <c r="O75" i="125"/>
  <c r="P75" i="125"/>
  <c r="Q75" i="125"/>
  <c r="R75" i="125"/>
  <c r="S75" i="125"/>
  <c r="T75" i="125"/>
  <c r="U75" i="125"/>
  <c r="V75" i="125"/>
  <c r="W75" i="125"/>
  <c r="M67" i="125"/>
  <c r="M66" i="125"/>
  <c r="N67" i="125"/>
  <c r="N66" i="125" s="1"/>
  <c r="O67" i="125"/>
  <c r="O66" i="125" s="1"/>
  <c r="P67" i="125"/>
  <c r="P66" i="125" s="1"/>
  <c r="Q67" i="125"/>
  <c r="Q66" i="125"/>
  <c r="R67" i="125"/>
  <c r="R66" i="125" s="1"/>
  <c r="S67" i="125"/>
  <c r="S66" i="125"/>
  <c r="T67" i="125"/>
  <c r="T66" i="125"/>
  <c r="U67" i="125"/>
  <c r="U66" i="125" s="1"/>
  <c r="U37" i="125" s="1"/>
  <c r="V67" i="125"/>
  <c r="V66" i="125" s="1"/>
  <c r="W67" i="125"/>
  <c r="W66" i="125"/>
  <c r="L75" i="125"/>
  <c r="L74" i="125"/>
  <c r="L73" i="125"/>
  <c r="L72" i="125"/>
  <c r="L71" i="125"/>
  <c r="L70" i="125"/>
  <c r="L67" i="125"/>
  <c r="L66" i="125" s="1"/>
  <c r="M62" i="125"/>
  <c r="N62" i="125"/>
  <c r="O62" i="125"/>
  <c r="P62" i="125"/>
  <c r="Q62" i="125"/>
  <c r="R62" i="125"/>
  <c r="R61" i="125" s="1"/>
  <c r="R33" i="125" s="1"/>
  <c r="S62" i="125"/>
  <c r="T62" i="125"/>
  <c r="U62" i="125"/>
  <c r="V62" i="125"/>
  <c r="W62" i="125"/>
  <c r="W61" i="125" s="1"/>
  <c r="M63" i="125"/>
  <c r="N63" i="125"/>
  <c r="O63" i="125"/>
  <c r="P63" i="125"/>
  <c r="Q63" i="125"/>
  <c r="R63" i="125"/>
  <c r="S63" i="125"/>
  <c r="T63" i="125"/>
  <c r="U63" i="125"/>
  <c r="V63" i="125"/>
  <c r="W63" i="125"/>
  <c r="M64" i="125"/>
  <c r="N64" i="125"/>
  <c r="O64" i="125"/>
  <c r="P64" i="125"/>
  <c r="Q64" i="125"/>
  <c r="R64" i="125"/>
  <c r="S64" i="125"/>
  <c r="T64" i="125"/>
  <c r="U64" i="125"/>
  <c r="V64" i="125"/>
  <c r="W64" i="125"/>
  <c r="M57" i="125"/>
  <c r="N57" i="125"/>
  <c r="N56" i="125" s="1"/>
  <c r="O57" i="125"/>
  <c r="O56" i="125" s="1"/>
  <c r="P57" i="125"/>
  <c r="Q57" i="125"/>
  <c r="R57" i="125"/>
  <c r="S57" i="125"/>
  <c r="S56" i="125" s="1"/>
  <c r="T57" i="125"/>
  <c r="U57" i="125"/>
  <c r="U56" i="125" s="1"/>
  <c r="V57" i="125"/>
  <c r="W57" i="125"/>
  <c r="M58" i="125"/>
  <c r="N58" i="125"/>
  <c r="O58" i="125"/>
  <c r="P58" i="125"/>
  <c r="P41" i="125" s="1"/>
  <c r="Q58" i="125"/>
  <c r="R58" i="125"/>
  <c r="S58" i="125"/>
  <c r="T58" i="125"/>
  <c r="U58" i="125"/>
  <c r="V58" i="125"/>
  <c r="W58" i="125"/>
  <c r="M59" i="125"/>
  <c r="N59" i="125"/>
  <c r="O59" i="125"/>
  <c r="P59" i="125"/>
  <c r="Q59" i="125"/>
  <c r="R59" i="125"/>
  <c r="S59" i="125"/>
  <c r="T59" i="125"/>
  <c r="U59" i="125"/>
  <c r="V59" i="125"/>
  <c r="W59" i="125"/>
  <c r="L64" i="125"/>
  <c r="L63" i="125"/>
  <c r="L62" i="125"/>
  <c r="L61" i="125" s="1"/>
  <c r="L59" i="125"/>
  <c r="L58" i="125"/>
  <c r="L57" i="125"/>
  <c r="L56" i="125" s="1"/>
  <c r="M51" i="125"/>
  <c r="N51" i="125"/>
  <c r="O51" i="125"/>
  <c r="P51" i="125"/>
  <c r="Q51" i="125"/>
  <c r="R51" i="125"/>
  <c r="R50" i="125" s="1"/>
  <c r="S51" i="125"/>
  <c r="T51" i="125"/>
  <c r="U51" i="125"/>
  <c r="V51" i="125"/>
  <c r="X51" i="125" s="1"/>
  <c r="W51" i="125"/>
  <c r="M52" i="125"/>
  <c r="N52" i="125"/>
  <c r="O52" i="125"/>
  <c r="P52" i="125"/>
  <c r="P50" i="125" s="1"/>
  <c r="Q52" i="125"/>
  <c r="R52" i="125"/>
  <c r="S52" i="125"/>
  <c r="T52" i="125"/>
  <c r="U52" i="125"/>
  <c r="V52" i="125"/>
  <c r="W52" i="125"/>
  <c r="M53" i="125"/>
  <c r="M50" i="125" s="1"/>
  <c r="N53" i="125"/>
  <c r="O53" i="125"/>
  <c r="P53" i="125"/>
  <c r="Q53" i="125"/>
  <c r="R53" i="125"/>
  <c r="S53" i="125"/>
  <c r="T53" i="125"/>
  <c r="U53" i="125"/>
  <c r="V53" i="125"/>
  <c r="W53" i="125"/>
  <c r="M54" i="125"/>
  <c r="N54" i="125"/>
  <c r="O54" i="125"/>
  <c r="P54" i="125"/>
  <c r="Q54" i="125"/>
  <c r="R54" i="125"/>
  <c r="S54" i="125"/>
  <c r="T54" i="125"/>
  <c r="T50" i="125" s="1"/>
  <c r="U54" i="125"/>
  <c r="V54" i="125"/>
  <c r="W54" i="125"/>
  <c r="L54" i="125"/>
  <c r="L53" i="125"/>
  <c r="L52" i="125"/>
  <c r="X52" i="125" s="1"/>
  <c r="L51" i="125"/>
  <c r="M48" i="125"/>
  <c r="M47" i="125" s="1"/>
  <c r="N48" i="125"/>
  <c r="N47" i="125" s="1"/>
  <c r="O48" i="125"/>
  <c r="O47" i="125" s="1"/>
  <c r="P48" i="125"/>
  <c r="P47" i="125" s="1"/>
  <c r="Q48" i="125"/>
  <c r="Q47" i="125" s="1"/>
  <c r="R48" i="125"/>
  <c r="R47" i="125" s="1"/>
  <c r="S48" i="125"/>
  <c r="S47" i="125" s="1"/>
  <c r="T48" i="125"/>
  <c r="T47" i="125" s="1"/>
  <c r="U48" i="125"/>
  <c r="U47" i="125" s="1"/>
  <c r="V48" i="125"/>
  <c r="V47" i="125" s="1"/>
  <c r="W48" i="125"/>
  <c r="W47" i="125" s="1"/>
  <c r="M45" i="125"/>
  <c r="N45" i="125"/>
  <c r="N41" i="125" s="1"/>
  <c r="O45" i="125"/>
  <c r="P45" i="125"/>
  <c r="P44" i="125" s="1"/>
  <c r="P40" i="125" s="1"/>
  <c r="Q45" i="125"/>
  <c r="Q41" i="125" s="1"/>
  <c r="R45" i="125"/>
  <c r="R41" i="125" s="1"/>
  <c r="S45" i="125"/>
  <c r="S41" i="125" s="1"/>
  <c r="T45" i="125"/>
  <c r="T44" i="125" s="1"/>
  <c r="U45" i="125"/>
  <c r="V45" i="125"/>
  <c r="W45" i="125"/>
  <c r="W44" i="125" s="1"/>
  <c r="W40" i="125" s="1"/>
  <c r="L48" i="125"/>
  <c r="L47" i="125" s="1"/>
  <c r="L45" i="125"/>
  <c r="L44" i="125" s="1"/>
  <c r="M42" i="125"/>
  <c r="N42" i="125"/>
  <c r="O42" i="125"/>
  <c r="P42" i="125"/>
  <c r="Q42" i="125"/>
  <c r="R42" i="125"/>
  <c r="S42" i="125"/>
  <c r="T42" i="125"/>
  <c r="U42" i="125"/>
  <c r="V42" i="125"/>
  <c r="W42" i="125"/>
  <c r="M39" i="125"/>
  <c r="M38" i="125"/>
  <c r="N39" i="125"/>
  <c r="N38" i="125"/>
  <c r="O39" i="125"/>
  <c r="O38" i="125"/>
  <c r="P39" i="125"/>
  <c r="P38" i="125"/>
  <c r="Q39" i="125"/>
  <c r="Q38" i="125" s="1"/>
  <c r="R39" i="125"/>
  <c r="R38" i="125"/>
  <c r="S39" i="125"/>
  <c r="S38" i="125"/>
  <c r="T39" i="125"/>
  <c r="T38" i="125"/>
  <c r="U39" i="125"/>
  <c r="U38" i="125"/>
  <c r="V39" i="125"/>
  <c r="V38" i="125"/>
  <c r="W39" i="125"/>
  <c r="W38" i="125" s="1"/>
  <c r="L39" i="125"/>
  <c r="X39" i="125" s="1"/>
  <c r="L38" i="125"/>
  <c r="L35" i="125"/>
  <c r="M35" i="125"/>
  <c r="N35" i="125"/>
  <c r="O35" i="125"/>
  <c r="P35" i="125"/>
  <c r="Q35" i="125"/>
  <c r="Q34" i="125" s="1"/>
  <c r="R35" i="125"/>
  <c r="X35" i="125" s="1"/>
  <c r="R34" i="125"/>
  <c r="S35" i="125"/>
  <c r="T35" i="125"/>
  <c r="U35" i="125"/>
  <c r="U34" i="125" s="1"/>
  <c r="V35" i="125"/>
  <c r="W35" i="125"/>
  <c r="W34" i="125"/>
  <c r="M36" i="125"/>
  <c r="M34" i="125" s="1"/>
  <c r="N36" i="125"/>
  <c r="O36" i="125"/>
  <c r="O34" i="125" s="1"/>
  <c r="P36" i="125"/>
  <c r="P34" i="125" s="1"/>
  <c r="Q36" i="125"/>
  <c r="R36" i="125"/>
  <c r="S36" i="125"/>
  <c r="S34" i="125" s="1"/>
  <c r="T36" i="125"/>
  <c r="T34" i="125" s="1"/>
  <c r="U36" i="125"/>
  <c r="V36" i="125"/>
  <c r="V34" i="125" s="1"/>
  <c r="W36" i="125"/>
  <c r="L36" i="125"/>
  <c r="L34" i="125" s="1"/>
  <c r="M25" i="125"/>
  <c r="M24" i="125" s="1"/>
  <c r="N25" i="125"/>
  <c r="O25" i="125"/>
  <c r="O24" i="125" s="1"/>
  <c r="P25" i="125"/>
  <c r="P24" i="125" s="1"/>
  <c r="Q25" i="125"/>
  <c r="R25" i="125"/>
  <c r="S25" i="125"/>
  <c r="S24" i="125" s="1"/>
  <c r="T25" i="125"/>
  <c r="T24" i="125" s="1"/>
  <c r="U25" i="125"/>
  <c r="V25" i="125"/>
  <c r="V24" i="125" s="1"/>
  <c r="M26" i="125"/>
  <c r="N26" i="125"/>
  <c r="O26" i="125"/>
  <c r="P26" i="125"/>
  <c r="Q26" i="125"/>
  <c r="R26" i="125"/>
  <c r="R23" i="125" s="1"/>
  <c r="S26" i="125"/>
  <c r="T26" i="125"/>
  <c r="U26" i="125"/>
  <c r="V26" i="125"/>
  <c r="M29" i="125"/>
  <c r="N29" i="125"/>
  <c r="N28" i="125" s="1"/>
  <c r="O29" i="125"/>
  <c r="P29" i="125"/>
  <c r="Q29" i="125"/>
  <c r="R29" i="125"/>
  <c r="S29" i="125"/>
  <c r="S28" i="125" s="1"/>
  <c r="T29" i="125"/>
  <c r="T28" i="125" s="1"/>
  <c r="U29" i="125"/>
  <c r="V29" i="125"/>
  <c r="W29" i="125"/>
  <c r="M30" i="125"/>
  <c r="N30" i="125"/>
  <c r="O30" i="125"/>
  <c r="P30" i="125"/>
  <c r="Q30" i="125"/>
  <c r="R30" i="125"/>
  <c r="S30" i="125"/>
  <c r="T30" i="125"/>
  <c r="U30" i="125"/>
  <c r="U17" i="125" s="1"/>
  <c r="V30" i="125"/>
  <c r="W30" i="125"/>
  <c r="M31" i="125"/>
  <c r="N31" i="125"/>
  <c r="O31" i="125"/>
  <c r="P31" i="125"/>
  <c r="Q31" i="125"/>
  <c r="R31" i="125"/>
  <c r="S31" i="125"/>
  <c r="T31" i="125"/>
  <c r="U31" i="125"/>
  <c r="V31" i="125"/>
  <c r="W31" i="125"/>
  <c r="M32" i="125"/>
  <c r="N32" i="125"/>
  <c r="O32" i="125"/>
  <c r="P32" i="125"/>
  <c r="Q32" i="125"/>
  <c r="R32" i="125"/>
  <c r="S32" i="125"/>
  <c r="T32" i="125"/>
  <c r="U32" i="125"/>
  <c r="V32" i="125"/>
  <c r="W32" i="125"/>
  <c r="L32" i="125"/>
  <c r="L31" i="125"/>
  <c r="L30" i="125"/>
  <c r="L29" i="125"/>
  <c r="L28" i="125" s="1"/>
  <c r="W25" i="125"/>
  <c r="W24" i="125" s="1"/>
  <c r="W11" i="125" s="1"/>
  <c r="W26" i="125"/>
  <c r="L26" i="125"/>
  <c r="L25" i="125"/>
  <c r="M19" i="125"/>
  <c r="M18" i="125" s="1"/>
  <c r="N19" i="125"/>
  <c r="N18" i="125" s="1"/>
  <c r="O19" i="125"/>
  <c r="P19" i="125"/>
  <c r="Q19" i="125"/>
  <c r="R19" i="125"/>
  <c r="R18" i="125" s="1"/>
  <c r="S19" i="125"/>
  <c r="T19" i="125"/>
  <c r="T18" i="125" s="1"/>
  <c r="U19" i="125"/>
  <c r="V19" i="125"/>
  <c r="W19" i="125"/>
  <c r="M20" i="125"/>
  <c r="N20" i="125"/>
  <c r="O20" i="125"/>
  <c r="P20" i="125"/>
  <c r="Q20" i="125"/>
  <c r="R20" i="125"/>
  <c r="S20" i="125"/>
  <c r="T20" i="125"/>
  <c r="U20" i="125"/>
  <c r="V20" i="125"/>
  <c r="W20" i="125"/>
  <c r="M21" i="125"/>
  <c r="N21" i="125"/>
  <c r="O21" i="125"/>
  <c r="P21" i="125"/>
  <c r="Q21" i="125"/>
  <c r="R21" i="125"/>
  <c r="S21" i="125"/>
  <c r="T21" i="125"/>
  <c r="U21" i="125"/>
  <c r="V21" i="125"/>
  <c r="W21" i="125"/>
  <c r="M22" i="125"/>
  <c r="N22" i="125"/>
  <c r="O22" i="125"/>
  <c r="P22" i="125"/>
  <c r="Q22" i="125"/>
  <c r="R22" i="125"/>
  <c r="S22" i="125"/>
  <c r="T22" i="125"/>
  <c r="U22" i="125"/>
  <c r="V22" i="125"/>
  <c r="W22" i="125"/>
  <c r="M13" i="125"/>
  <c r="N13" i="125"/>
  <c r="O13" i="125"/>
  <c r="P13" i="125"/>
  <c r="Q13" i="125"/>
  <c r="R13" i="125"/>
  <c r="S13" i="125"/>
  <c r="S12" i="125" s="1"/>
  <c r="T13" i="125"/>
  <c r="U13" i="125"/>
  <c r="V13" i="125"/>
  <c r="W13" i="125"/>
  <c r="M14" i="125"/>
  <c r="N14" i="125"/>
  <c r="O14" i="125"/>
  <c r="P14" i="125"/>
  <c r="P12" i="125" s="1"/>
  <c r="Q14" i="125"/>
  <c r="R14" i="125"/>
  <c r="S14" i="125"/>
  <c r="T14" i="125"/>
  <c r="T12" i="125" s="1"/>
  <c r="U14" i="125"/>
  <c r="V14" i="125"/>
  <c r="V12" i="125" s="1"/>
  <c r="W14" i="125"/>
  <c r="M15" i="125"/>
  <c r="N15" i="125"/>
  <c r="O15" i="125"/>
  <c r="P15" i="125"/>
  <c r="Q15" i="125"/>
  <c r="Q12" i="125" s="1"/>
  <c r="R15" i="125"/>
  <c r="S15" i="125"/>
  <c r="T15" i="125"/>
  <c r="U15" i="125"/>
  <c r="U12" i="125" s="1"/>
  <c r="V15" i="125"/>
  <c r="W15" i="125"/>
  <c r="W12" i="125" s="1"/>
  <c r="M16" i="125"/>
  <c r="N16" i="125"/>
  <c r="O16" i="125"/>
  <c r="P16" i="125"/>
  <c r="Q16" i="125"/>
  <c r="R16" i="125"/>
  <c r="R12" i="125" s="1"/>
  <c r="S16" i="125"/>
  <c r="T16" i="125"/>
  <c r="U16" i="125"/>
  <c r="V16" i="125"/>
  <c r="W16" i="125"/>
  <c r="L22" i="125"/>
  <c r="L21" i="125"/>
  <c r="L20" i="125"/>
  <c r="L19" i="125"/>
  <c r="L16" i="125"/>
  <c r="L15" i="125"/>
  <c r="L14" i="125"/>
  <c r="L13" i="125"/>
  <c r="W10" i="125"/>
  <c r="V10" i="125"/>
  <c r="U10" i="125"/>
  <c r="T10" i="125"/>
  <c r="S10" i="125"/>
  <c r="R10" i="125"/>
  <c r="Q10" i="125"/>
  <c r="P10" i="125"/>
  <c r="O10" i="125"/>
  <c r="N10" i="125"/>
  <c r="M10" i="125"/>
  <c r="X10" i="125" s="1"/>
  <c r="L10" i="125"/>
  <c r="W9" i="125"/>
  <c r="V9" i="125"/>
  <c r="U9" i="125"/>
  <c r="T9" i="125"/>
  <c r="S9" i="125"/>
  <c r="R9" i="125"/>
  <c r="Q9" i="125"/>
  <c r="P9" i="125"/>
  <c r="O9" i="125"/>
  <c r="N9" i="125"/>
  <c r="N6" i="125" s="1"/>
  <c r="M9" i="125"/>
  <c r="L9" i="125"/>
  <c r="W8" i="125"/>
  <c r="V8" i="125"/>
  <c r="U8" i="125"/>
  <c r="T8" i="125"/>
  <c r="S8" i="125"/>
  <c r="R8" i="125"/>
  <c r="Q8" i="125"/>
  <c r="Q6" i="125" s="1"/>
  <c r="P8" i="125"/>
  <c r="O8" i="125"/>
  <c r="N8" i="125"/>
  <c r="M8" i="125"/>
  <c r="L8" i="125"/>
  <c r="W7" i="125"/>
  <c r="V7" i="125"/>
  <c r="U7" i="125"/>
  <c r="T7" i="125"/>
  <c r="T6" i="125"/>
  <c r="S7" i="125"/>
  <c r="R7" i="125"/>
  <c r="R6" i="125"/>
  <c r="Q7" i="125"/>
  <c r="P7" i="125"/>
  <c r="P6" i="125"/>
  <c r="O7" i="125"/>
  <c r="N7" i="125"/>
  <c r="M7" i="125"/>
  <c r="L7" i="125"/>
  <c r="L6" i="125" s="1"/>
  <c r="T41" i="125"/>
  <c r="U44" i="125"/>
  <c r="Q44" i="125"/>
  <c r="M44" i="125"/>
  <c r="M40" i="125" s="1"/>
  <c r="M27" i="125" s="1"/>
  <c r="V44" i="125"/>
  <c r="V40" i="125" s="1"/>
  <c r="N44" i="125"/>
  <c r="S44" i="125"/>
  <c r="S40" i="125" s="1"/>
  <c r="S37" i="125" s="1"/>
  <c r="O44" i="125"/>
  <c r="O40" i="125" s="1"/>
  <c r="O37" i="125" s="1"/>
  <c r="L41" i="125"/>
  <c r="L42" i="125" s="1"/>
  <c r="X42" i="125" s="1"/>
  <c r="U40" i="125"/>
  <c r="U23" i="125"/>
  <c r="S23" i="125"/>
  <c r="N23" i="125"/>
  <c r="C18" i="146"/>
  <c r="B18" i="146"/>
  <c r="C17" i="146"/>
  <c r="B17" i="146"/>
  <c r="C16" i="146"/>
  <c r="B16" i="146"/>
  <c r="C15" i="146"/>
  <c r="B15" i="146"/>
  <c r="C14" i="146"/>
  <c r="B14" i="146"/>
  <c r="C13" i="146"/>
  <c r="B13" i="146"/>
  <c r="C12" i="146"/>
  <c r="B12" i="146"/>
  <c r="C11" i="146"/>
  <c r="B11" i="146"/>
  <c r="C10" i="146"/>
  <c r="B10" i="146"/>
  <c r="C9" i="146"/>
  <c r="B9" i="146"/>
  <c r="C8" i="146"/>
  <c r="B8" i="146"/>
  <c r="C7" i="146"/>
  <c r="B7" i="146"/>
  <c r="C6" i="146"/>
  <c r="B6" i="146"/>
  <c r="C5" i="146"/>
  <c r="B5" i="146"/>
  <c r="C4" i="146"/>
  <c r="B4" i="146"/>
  <c r="A35" i="145"/>
  <c r="A36" i="145" s="1"/>
  <c r="A37" i="145" s="1"/>
  <c r="A38" i="145" s="1"/>
  <c r="G38" i="145"/>
  <c r="H38" i="145" s="1"/>
  <c r="G37" i="145"/>
  <c r="H37" i="145" s="1"/>
  <c r="G36" i="145"/>
  <c r="H36" i="145" s="1"/>
  <c r="G35" i="145"/>
  <c r="H35" i="145"/>
  <c r="G34" i="145"/>
  <c r="H34" i="145" s="1"/>
  <c r="A7" i="145"/>
  <c r="A8" i="145"/>
  <c r="A9" i="145"/>
  <c r="A10" i="145" s="1"/>
  <c r="A11" i="145" s="1"/>
  <c r="A12" i="145" s="1"/>
  <c r="A13" i="145" s="1"/>
  <c r="A14" i="145" s="1"/>
  <c r="A15" i="145" s="1"/>
  <c r="D33" i="136"/>
  <c r="E33" i="136"/>
  <c r="D32" i="136"/>
  <c r="E32" i="136"/>
  <c r="D30" i="136"/>
  <c r="E30" i="136"/>
  <c r="D31" i="136"/>
  <c r="E31" i="136"/>
  <c r="D29" i="136"/>
  <c r="E29" i="136"/>
  <c r="E28" i="136"/>
  <c r="D28" i="136"/>
  <c r="E27" i="136"/>
  <c r="D27" i="136"/>
  <c r="D26" i="136"/>
  <c r="E26" i="136"/>
  <c r="E25" i="136"/>
  <c r="D25" i="136"/>
  <c r="E24" i="136"/>
  <c r="D24" i="136"/>
  <c r="E23" i="136"/>
  <c r="D23" i="136"/>
  <c r="G24" i="136"/>
  <c r="G25" i="136"/>
  <c r="G26" i="136"/>
  <c r="G27" i="136"/>
  <c r="G28" i="136"/>
  <c r="G29" i="136"/>
  <c r="G30" i="136"/>
  <c r="G31" i="136"/>
  <c r="G32" i="136"/>
  <c r="G33" i="136"/>
  <c r="F24" i="136"/>
  <c r="F25" i="136"/>
  <c r="F26" i="136"/>
  <c r="F27" i="136"/>
  <c r="F28" i="136"/>
  <c r="F29" i="136"/>
  <c r="F30" i="136"/>
  <c r="F31" i="136"/>
  <c r="F32" i="136"/>
  <c r="F33" i="136"/>
  <c r="G23" i="136"/>
  <c r="F23" i="136"/>
  <c r="E12" i="136"/>
  <c r="D10" i="136"/>
  <c r="E10" i="136" s="1"/>
  <c r="E8" i="136"/>
  <c r="G6" i="145"/>
  <c r="H6" i="145"/>
  <c r="G7" i="145"/>
  <c r="H7" i="145" s="1"/>
  <c r="G8" i="145"/>
  <c r="H8" i="145"/>
  <c r="G9" i="145"/>
  <c r="H9" i="145" s="1"/>
  <c r="G10" i="145"/>
  <c r="H10" i="145"/>
  <c r="G11" i="145"/>
  <c r="H11" i="145" s="1"/>
  <c r="G12" i="145"/>
  <c r="H12" i="145"/>
  <c r="G13" i="145"/>
  <c r="H13" i="145" s="1"/>
  <c r="G14" i="145"/>
  <c r="H14" i="145"/>
  <c r="G15" i="145"/>
  <c r="H15" i="145"/>
  <c r="AI92" i="125"/>
  <c r="AH92" i="125"/>
  <c r="AG92" i="125"/>
  <c r="R13" i="135"/>
  <c r="N13" i="135"/>
  <c r="J13" i="135"/>
  <c r="S13" i="135" s="1"/>
  <c r="R12" i="135"/>
  <c r="N12" i="135"/>
  <c r="J12" i="135"/>
  <c r="R11" i="135"/>
  <c r="N11" i="135"/>
  <c r="J11" i="135"/>
  <c r="R10" i="135"/>
  <c r="N10" i="135"/>
  <c r="J10" i="135"/>
  <c r="S10" i="135" s="1"/>
  <c r="R9" i="135"/>
  <c r="N9" i="135"/>
  <c r="J9" i="135"/>
  <c r="S9" i="135" s="1"/>
  <c r="R8" i="135"/>
  <c r="N8" i="135"/>
  <c r="S8" i="135" s="1"/>
  <c r="T8" i="135" s="1"/>
  <c r="J8" i="135"/>
  <c r="R7" i="135"/>
  <c r="N7" i="135"/>
  <c r="J7" i="135"/>
  <c r="R6" i="135"/>
  <c r="N6" i="135"/>
  <c r="J6" i="135"/>
  <c r="S6" i="135" s="1"/>
  <c r="E7" i="95"/>
  <c r="E6" i="95"/>
  <c r="E5" i="95"/>
  <c r="E4" i="95"/>
  <c r="E3" i="95"/>
  <c r="Q43" i="126"/>
  <c r="P43" i="126"/>
  <c r="Q42" i="126"/>
  <c r="P42" i="126"/>
  <c r="Q41" i="126"/>
  <c r="P41" i="126"/>
  <c r="Q40" i="126"/>
  <c r="P40" i="126"/>
  <c r="Q39" i="126"/>
  <c r="P39" i="126"/>
  <c r="Q38" i="126"/>
  <c r="P38" i="126"/>
  <c r="Q37" i="126"/>
  <c r="P37" i="126"/>
  <c r="Q36" i="126"/>
  <c r="P36" i="126"/>
  <c r="Q35" i="126"/>
  <c r="P35" i="126"/>
  <c r="Q34" i="126"/>
  <c r="P34" i="126"/>
  <c r="Q33" i="126"/>
  <c r="P33" i="126"/>
  <c r="Q32" i="126"/>
  <c r="P32" i="126"/>
  <c r="Q31" i="126"/>
  <c r="P31" i="126"/>
  <c r="Q11" i="126"/>
  <c r="Q12" i="126"/>
  <c r="Q13" i="126"/>
  <c r="Q14" i="126"/>
  <c r="Q15" i="126"/>
  <c r="Q16" i="126"/>
  <c r="Q17" i="126"/>
  <c r="Q18" i="126"/>
  <c r="Q19" i="126"/>
  <c r="Q20" i="126"/>
  <c r="Q21" i="126"/>
  <c r="Q10" i="126"/>
  <c r="Q9" i="126"/>
  <c r="P11" i="126"/>
  <c r="P12" i="126"/>
  <c r="P13" i="126"/>
  <c r="P14" i="126"/>
  <c r="P15" i="126"/>
  <c r="P16" i="126"/>
  <c r="P17" i="126"/>
  <c r="P18" i="126"/>
  <c r="P19" i="126"/>
  <c r="P20" i="126"/>
  <c r="P21" i="126"/>
  <c r="P10" i="126"/>
  <c r="P9" i="126"/>
  <c r="X4" i="125"/>
  <c r="V37" i="122"/>
  <c r="V36" i="122"/>
  <c r="V35" i="122"/>
  <c r="V33" i="122"/>
  <c r="V32" i="122"/>
  <c r="V31" i="122"/>
  <c r="V29" i="122"/>
  <c r="V28" i="122"/>
  <c r="V27" i="122"/>
  <c r="V26" i="122" s="1"/>
  <c r="V25" i="122"/>
  <c r="V24" i="122"/>
  <c r="V23" i="122"/>
  <c r="V21" i="122"/>
  <c r="V20" i="122"/>
  <c r="V19" i="122"/>
  <c r="V17" i="122"/>
  <c r="V16" i="122"/>
  <c r="V14" i="122"/>
  <c r="V15" i="122"/>
  <c r="V12" i="122"/>
  <c r="V13" i="122"/>
  <c r="V10" i="122" s="1"/>
  <c r="V11" i="122"/>
  <c r="V8" i="122"/>
  <c r="V9" i="122"/>
  <c r="V7" i="122"/>
  <c r="V6" i="122" s="1"/>
  <c r="V18" i="122"/>
  <c r="T34" i="122"/>
  <c r="R34" i="122"/>
  <c r="P34" i="122"/>
  <c r="T30" i="122"/>
  <c r="R30" i="122"/>
  <c r="P30" i="122"/>
  <c r="T26" i="122"/>
  <c r="R26" i="122"/>
  <c r="P26" i="122"/>
  <c r="T22" i="122"/>
  <c r="R22" i="122"/>
  <c r="P22" i="122"/>
  <c r="T18" i="122"/>
  <c r="R18" i="122"/>
  <c r="P18" i="122"/>
  <c r="T14" i="122"/>
  <c r="R14" i="122"/>
  <c r="P14" i="122"/>
  <c r="T10" i="122"/>
  <c r="R10" i="122"/>
  <c r="P10" i="122"/>
  <c r="T6" i="122"/>
  <c r="R6" i="122"/>
  <c r="P6" i="122"/>
  <c r="A9" i="121"/>
  <c r="A11" i="121" s="1"/>
  <c r="A13" i="121" s="1"/>
  <c r="A15" i="121" s="1"/>
  <c r="A17" i="121" s="1"/>
  <c r="A19" i="121" s="1"/>
  <c r="A21" i="121" s="1"/>
  <c r="A23" i="121" s="1"/>
  <c r="A25" i="121" s="1"/>
  <c r="F11" i="121"/>
  <c r="F13" i="121"/>
  <c r="G13" i="121" s="1"/>
  <c r="F15" i="121"/>
  <c r="G15" i="121" s="1"/>
  <c r="F17" i="121"/>
  <c r="F19" i="121"/>
  <c r="AQ28" i="121"/>
  <c r="AL28" i="121"/>
  <c r="AG28" i="121"/>
  <c r="AB28" i="121"/>
  <c r="W28" i="121"/>
  <c r="R28" i="121"/>
  <c r="M28" i="121"/>
  <c r="H28" i="121"/>
  <c r="H30" i="121" s="1"/>
  <c r="M30" i="121" s="1"/>
  <c r="R30" i="121" s="1"/>
  <c r="W30" i="121" s="1"/>
  <c r="AB30" i="121" s="1"/>
  <c r="AG30" i="121" s="1"/>
  <c r="AL30" i="121" s="1"/>
  <c r="AQ30" i="121" s="1"/>
  <c r="E27" i="121"/>
  <c r="F25" i="121"/>
  <c r="F23" i="121"/>
  <c r="G17" i="121" s="1"/>
  <c r="F21" i="121"/>
  <c r="F9" i="121"/>
  <c r="F7" i="121"/>
  <c r="X38" i="125" l="1"/>
  <c r="U13" i="135"/>
  <c r="T13" i="135"/>
  <c r="T9" i="135"/>
  <c r="T6" i="135"/>
  <c r="T10" i="135"/>
  <c r="O17" i="125"/>
  <c r="X14" i="125"/>
  <c r="O11" i="125"/>
  <c r="W29" i="121"/>
  <c r="S6" i="125"/>
  <c r="U6" i="125"/>
  <c r="V34" i="122"/>
  <c r="V6" i="125"/>
  <c r="Q18" i="125"/>
  <c r="Q5" i="125" s="1"/>
  <c r="W28" i="125"/>
  <c r="S11" i="125"/>
  <c r="O41" i="125"/>
  <c r="O50" i="125"/>
  <c r="R56" i="125"/>
  <c r="O61" i="125"/>
  <c r="O33" i="125" s="1"/>
  <c r="M69" i="125"/>
  <c r="X77" i="125"/>
  <c r="O83" i="125"/>
  <c r="F27" i="121"/>
  <c r="P38" i="122"/>
  <c r="V22" i="122"/>
  <c r="V38" i="122" s="1"/>
  <c r="X88" i="125"/>
  <c r="W6" i="125"/>
  <c r="P18" i="125"/>
  <c r="V28" i="125"/>
  <c r="R24" i="125"/>
  <c r="R11" i="125" s="1"/>
  <c r="O27" i="125"/>
  <c r="N50" i="125"/>
  <c r="X50" i="125" s="1"/>
  <c r="Q56" i="125"/>
  <c r="X56" i="125" s="1"/>
  <c r="P61" i="125"/>
  <c r="P33" i="125" s="1"/>
  <c r="N61" i="125"/>
  <c r="N33" i="125" s="1"/>
  <c r="W69" i="125"/>
  <c r="X80" i="125"/>
  <c r="R38" i="122"/>
  <c r="N40" i="125"/>
  <c r="N17" i="125" s="1"/>
  <c r="X9" i="125"/>
  <c r="L12" i="125"/>
  <c r="O18" i="125"/>
  <c r="O5" i="125" s="1"/>
  <c r="U28" i="125"/>
  <c r="Q24" i="125"/>
  <c r="Q11" i="125" s="1"/>
  <c r="M41" i="125"/>
  <c r="X41" i="125" s="1"/>
  <c r="L50" i="125"/>
  <c r="P56" i="125"/>
  <c r="M61" i="125"/>
  <c r="M33" i="125" s="1"/>
  <c r="V69" i="125"/>
  <c r="L83" i="125"/>
  <c r="M83" i="125"/>
  <c r="X83" i="125" s="1"/>
  <c r="R80" i="125"/>
  <c r="P11" i="125"/>
  <c r="T38" i="122"/>
  <c r="S7" i="135"/>
  <c r="X25" i="125"/>
  <c r="X8" i="125"/>
  <c r="X16" i="125"/>
  <c r="O12" i="125"/>
  <c r="N12" i="125"/>
  <c r="L24" i="125"/>
  <c r="L11" i="125" s="1"/>
  <c r="X11" i="125" s="1"/>
  <c r="R28" i="125"/>
  <c r="N24" i="125"/>
  <c r="N11" i="125" s="1"/>
  <c r="N34" i="125"/>
  <c r="V41" i="125"/>
  <c r="X54" i="125"/>
  <c r="W50" i="125"/>
  <c r="V50" i="125"/>
  <c r="U50" i="125"/>
  <c r="X59" i="125"/>
  <c r="M56" i="125"/>
  <c r="X71" i="125"/>
  <c r="S69" i="125"/>
  <c r="U83" i="125"/>
  <c r="L18" i="125"/>
  <c r="L5" i="125" s="1"/>
  <c r="W18" i="125"/>
  <c r="W5" i="125" s="1"/>
  <c r="X26" i="125"/>
  <c r="Q28" i="125"/>
  <c r="M11" i="125"/>
  <c r="U41" i="125"/>
  <c r="V61" i="125"/>
  <c r="V33" i="125" s="1"/>
  <c r="U61" i="125"/>
  <c r="U33" i="125" s="1"/>
  <c r="R69" i="125"/>
  <c r="U27" i="125"/>
  <c r="P23" i="125"/>
  <c r="X67" i="125"/>
  <c r="X20" i="125"/>
  <c r="M12" i="125"/>
  <c r="V18" i="125"/>
  <c r="X31" i="125"/>
  <c r="P28" i="125"/>
  <c r="X36" i="125"/>
  <c r="T40" i="125"/>
  <c r="T17" i="125" s="1"/>
  <c r="X63" i="125"/>
  <c r="W56" i="125"/>
  <c r="T61" i="125"/>
  <c r="T33" i="125" s="1"/>
  <c r="Q69" i="125"/>
  <c r="X53" i="125"/>
  <c r="O23" i="125"/>
  <c r="G11" i="121"/>
  <c r="V30" i="122"/>
  <c r="S11" i="135"/>
  <c r="S12" i="135"/>
  <c r="X21" i="125"/>
  <c r="U18" i="125"/>
  <c r="U5" i="125" s="1"/>
  <c r="O28" i="125"/>
  <c r="M23" i="125"/>
  <c r="S50" i="125"/>
  <c r="X64" i="125"/>
  <c r="W41" i="125"/>
  <c r="V56" i="125"/>
  <c r="S61" i="125"/>
  <c r="S33" i="125" s="1"/>
  <c r="X73" i="125"/>
  <c r="P69" i="125"/>
  <c r="S83" i="125"/>
  <c r="X66" i="125"/>
  <c r="X15" i="125"/>
  <c r="X58" i="125"/>
  <c r="T5" i="125"/>
  <c r="V11" i="125"/>
  <c r="X74" i="125"/>
  <c r="X85" i="125"/>
  <c r="R83" i="125"/>
  <c r="T23" i="125"/>
  <c r="S18" i="125"/>
  <c r="S5" i="125" s="1"/>
  <c r="M28" i="125"/>
  <c r="U24" i="125"/>
  <c r="U11" i="125" s="1"/>
  <c r="Q50" i="125"/>
  <c r="T56" i="125"/>
  <c r="Q61" i="125"/>
  <c r="X75" i="125"/>
  <c r="Q83" i="125"/>
  <c r="G19" i="121"/>
  <c r="X22" i="125"/>
  <c r="X7" i="125"/>
  <c r="S17" i="125"/>
  <c r="X32" i="125"/>
  <c r="T11" i="125"/>
  <c r="N69" i="125"/>
  <c r="P83" i="125"/>
  <c r="X90" i="125"/>
  <c r="X12" i="125"/>
  <c r="L40" i="125"/>
  <c r="G7" i="121"/>
  <c r="G9" i="121"/>
  <c r="M29" i="121"/>
  <c r="AQ29" i="121"/>
  <c r="G21" i="121"/>
  <c r="R29" i="121"/>
  <c r="AL29" i="121"/>
  <c r="X87" i="125"/>
  <c r="V37" i="125"/>
  <c r="V17" i="125"/>
  <c r="V27" i="125"/>
  <c r="N5" i="125"/>
  <c r="X47" i="125"/>
  <c r="M5" i="125"/>
  <c r="W17" i="125"/>
  <c r="W37" i="125"/>
  <c r="W27" i="125"/>
  <c r="V5" i="125"/>
  <c r="T27" i="125"/>
  <c r="H29" i="121"/>
  <c r="H31" i="121" s="1"/>
  <c r="X34" i="125"/>
  <c r="AB29" i="121"/>
  <c r="X28" i="125"/>
  <c r="AG29" i="121"/>
  <c r="R5" i="125"/>
  <c r="P37" i="125"/>
  <c r="P27" i="125"/>
  <c r="P17" i="125"/>
  <c r="G25" i="121"/>
  <c r="X45" i="125"/>
  <c r="R44" i="125"/>
  <c r="R40" i="125" s="1"/>
  <c r="X13" i="125"/>
  <c r="O6" i="125"/>
  <c r="X30" i="125"/>
  <c r="G23" i="121"/>
  <c r="M17" i="125"/>
  <c r="V23" i="125"/>
  <c r="X19" i="125"/>
  <c r="W23" i="125"/>
  <c r="X48" i="125"/>
  <c r="X78" i="125"/>
  <c r="L23" i="125"/>
  <c r="W33" i="125"/>
  <c r="X57" i="125"/>
  <c r="X91" i="125"/>
  <c r="S27" i="125"/>
  <c r="L33" i="125"/>
  <c r="M37" i="125"/>
  <c r="X70" i="125"/>
  <c r="X29" i="125"/>
  <c r="Q40" i="125"/>
  <c r="Q27" i="125" s="1"/>
  <c r="L69" i="125"/>
  <c r="X62" i="125"/>
  <c r="Q23" i="125"/>
  <c r="M6" i="125"/>
  <c r="Q33" i="125"/>
  <c r="T37" i="125" l="1"/>
  <c r="T7" i="135"/>
  <c r="U7" i="135"/>
  <c r="X6" i="125"/>
  <c r="T12" i="135"/>
  <c r="U12" i="135"/>
  <c r="J18" i="135" s="1"/>
  <c r="T11" i="135"/>
  <c r="U11" i="135"/>
  <c r="P5" i="125"/>
  <c r="U10" i="135"/>
  <c r="X44" i="125"/>
  <c r="U6" i="135"/>
  <c r="X24" i="125"/>
  <c r="U8" i="135"/>
  <c r="X61" i="125"/>
  <c r="N37" i="125"/>
  <c r="N27" i="125"/>
  <c r="U9" i="135"/>
  <c r="X18" i="125"/>
  <c r="X69" i="125"/>
  <c r="M31" i="121"/>
  <c r="R31" i="121" s="1"/>
  <c r="W31" i="121" s="1"/>
  <c r="G27" i="121"/>
  <c r="X33" i="125"/>
  <c r="X5" i="125"/>
  <c r="X92" i="125" s="1"/>
  <c r="L27" i="125"/>
  <c r="X40" i="125"/>
  <c r="L17" i="125"/>
  <c r="L37" i="125"/>
  <c r="X23" i="125"/>
  <c r="R27" i="125"/>
  <c r="R17" i="125"/>
  <c r="R37" i="125"/>
  <c r="Q17" i="125"/>
  <c r="Q37" i="125"/>
  <c r="AB31" i="121"/>
  <c r="AG31" i="121" s="1"/>
  <c r="AL31" i="121" s="1"/>
  <c r="AQ31" i="121" s="1"/>
  <c r="J16" i="135" l="1"/>
  <c r="C19" i="135"/>
  <c r="C20" i="135"/>
  <c r="J17" i="135"/>
  <c r="C16" i="135"/>
  <c r="C18" i="135"/>
  <c r="C17" i="135"/>
  <c r="X37" i="125"/>
  <c r="X17" i="125"/>
  <c r="X27" i="125"/>
</calcChain>
</file>

<file path=xl/sharedStrings.xml><?xml version="1.0" encoding="utf-8"?>
<sst xmlns="http://schemas.openxmlformats.org/spreadsheetml/2006/main" count="33035" uniqueCount="3636">
  <si>
    <t>Medio</t>
  </si>
  <si>
    <t>Bajo</t>
  </si>
  <si>
    <t>PROGRAMA</t>
  </si>
  <si>
    <t>PROYECTO</t>
  </si>
  <si>
    <t>ACTIVIDAD</t>
  </si>
  <si>
    <t>OBRA</t>
  </si>
  <si>
    <t>FÓRMULA DE CÁLCULO</t>
  </si>
  <si>
    <t>SUBPROGRAMA</t>
  </si>
  <si>
    <t>NOMBRE DEL INDICADOR</t>
  </si>
  <si>
    <t>Alto</t>
  </si>
  <si>
    <t>PRODUCTOS</t>
  </si>
  <si>
    <t>UNIDAD DE MEDIDA</t>
  </si>
  <si>
    <t>SUBPRODUCTOS</t>
  </si>
  <si>
    <t>INDICADORES</t>
  </si>
  <si>
    <t>NOMBRE DE LA INSTITUCIÓN:</t>
  </si>
  <si>
    <t>AÑO</t>
  </si>
  <si>
    <t>Procedencia de los datos</t>
  </si>
  <si>
    <t>Descripción del Indicador</t>
  </si>
  <si>
    <t>No.</t>
  </si>
  <si>
    <t>Nacional</t>
  </si>
  <si>
    <t>Anual</t>
  </si>
  <si>
    <t>Nombre del Indicador</t>
  </si>
  <si>
    <t>Política Pública Asociada</t>
  </si>
  <si>
    <t>Interpretación</t>
  </si>
  <si>
    <t>Fórmula de Cálculo</t>
  </si>
  <si>
    <t>Ámbito Geográfico</t>
  </si>
  <si>
    <t>Frecuencia de la medición</t>
  </si>
  <si>
    <t>Tendencia del Indicador</t>
  </si>
  <si>
    <t>Producción asociada al cumplimiento de la meta</t>
  </si>
  <si>
    <t>Categoría del Indicador</t>
  </si>
  <si>
    <t>Departamento</t>
  </si>
  <si>
    <t>Regional</t>
  </si>
  <si>
    <t>Cuatrimestral</t>
  </si>
  <si>
    <t>Semestral</t>
  </si>
  <si>
    <t>Años</t>
  </si>
  <si>
    <t>Unidad Responsable</t>
  </si>
  <si>
    <t>Metodología de Recopilación</t>
  </si>
  <si>
    <t>Medios de Verificación</t>
  </si>
  <si>
    <t>Mensual</t>
  </si>
  <si>
    <t>Línea Base</t>
  </si>
  <si>
    <t>CODIGO SNIP</t>
  </si>
  <si>
    <t>Plan Estratégico Institucional (PEI)</t>
  </si>
  <si>
    <t>Plan Operativo Anual (POA)</t>
  </si>
  <si>
    <t>Plan Operativo Multianual (POM)</t>
  </si>
  <si>
    <t>DPSE-08</t>
  </si>
  <si>
    <t>DPSE-16</t>
  </si>
  <si>
    <t>DPSE-17</t>
  </si>
  <si>
    <t xml:space="preserve"> VISIÓN, MISIÓN, VALORES</t>
  </si>
  <si>
    <t>Valores (principios)</t>
  </si>
  <si>
    <t>DPSE-13</t>
  </si>
  <si>
    <t>DPSE-14</t>
  </si>
  <si>
    <t>DPSE-15</t>
  </si>
  <si>
    <t xml:space="preserve"> ANEXO DPSE-01</t>
  </si>
  <si>
    <t xml:space="preserve"> FICHA DEL INDICADOR (SEGUIMIENTO)</t>
  </si>
  <si>
    <t>Dirección de Planificación 
Sectorial</t>
  </si>
  <si>
    <t>Año</t>
  </si>
  <si>
    <t>Municipio**</t>
  </si>
  <si>
    <t>LINEA DE BASE</t>
  </si>
  <si>
    <t>INTRODUCCIÓN</t>
  </si>
  <si>
    <t>Modelo Explicativo</t>
  </si>
  <si>
    <t>TEMPORALIDAD</t>
  </si>
  <si>
    <t>EN QUIENES</t>
  </si>
  <si>
    <t>MAGNITUD</t>
  </si>
  <si>
    <t>QUE</t>
  </si>
  <si>
    <t>Vigencia de la politica</t>
  </si>
  <si>
    <t>Objetivo de la politica</t>
  </si>
  <si>
    <t>Población que describe la politica</t>
  </si>
  <si>
    <t>Meta de la politica</t>
  </si>
  <si>
    <t>Nota:</t>
  </si>
  <si>
    <t>PLAN OPERATIVO MULTIANUAL</t>
  </si>
  <si>
    <t>*Nota: según corresponda de acuerdo a  la Ley Orgánica del  Presupuesto (Artículo 17 Quater , ejecución presupuestaria por clasificador tematico)</t>
  </si>
  <si>
    <t>QUIENES SOMOS? 
Identidad, Reconocimiento legal</t>
  </si>
  <si>
    <t>QUE BUSCAMOS?
 Función principal, razón de ser</t>
  </si>
  <si>
    <t>QUE PRODUCIMOS?
 Principales productos (bienes y servicios) que se generan</t>
  </si>
  <si>
    <t>PORQUE LO HACEMOS?</t>
  </si>
  <si>
    <t>NOMBRE DE LA ENTIDAD Y CUAL ES EL HORIZONTE DE LA INSTITUCION</t>
  </si>
  <si>
    <t>IMAGEN EXTERNA</t>
  </si>
  <si>
    <t>La solución del problema contribuye significativamente a la transformación de la situación que afecta a la población atendida por la institución.</t>
  </si>
  <si>
    <t>Apoyo</t>
  </si>
  <si>
    <t>Formulación linea de base</t>
  </si>
  <si>
    <t>DPSE-18</t>
  </si>
  <si>
    <t>DPSE-19</t>
  </si>
  <si>
    <t>DPSE-20</t>
  </si>
  <si>
    <t>DPSE-21</t>
  </si>
  <si>
    <t xml:space="preserve">No. </t>
  </si>
  <si>
    <t>FORMULACION  DE LA VISION</t>
  </si>
  <si>
    <t>FORMULACION DE  LA  MISION</t>
  </si>
  <si>
    <t>PREGUNTAS GENERADORAS</t>
  </si>
  <si>
    <t>Describir brevemente como aplican los valores enunciados</t>
  </si>
  <si>
    <t>POSICIONAMIENTO FUTURO /TEMPORALIDAD</t>
  </si>
  <si>
    <t>Unidad de medida</t>
  </si>
  <si>
    <t>RESULTADO INSTITUCIONAL</t>
  </si>
  <si>
    <t>Meta de la Politica General de Gobierno asociada</t>
  </si>
  <si>
    <t>Meta en datos absolutos</t>
  </si>
  <si>
    <t>Valor  del indicador (en datos absolutos y relativos )</t>
  </si>
  <si>
    <t>META POR AÑO</t>
  </si>
  <si>
    <t>Meta física</t>
  </si>
  <si>
    <t>SEGUIMIENTO A NIVEL MULTIANUAL DEL RESULTADO</t>
  </si>
  <si>
    <t xml:space="preserve"> INDICADOR DE RESULTADO (descripcion)</t>
  </si>
  <si>
    <t>INDICADORES DE RESULTADO</t>
  </si>
  <si>
    <t xml:space="preserve">FÓRMULA DEL INDICADOR
(descripción) </t>
  </si>
  <si>
    <t>INDICADORES DE PRODUCTO</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</si>
  <si>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</si>
  <si>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</si>
  <si>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</si>
  <si>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</si>
  <si>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</si>
  <si>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</si>
  <si>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</si>
  <si>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</si>
  <si>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</si>
  <si>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</si>
  <si>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</si>
  <si>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</si>
  <si>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PRESUPUESTO APROBADO</t>
  </si>
  <si>
    <t>% DE EJECUCION</t>
  </si>
  <si>
    <t>PRESUPUESTO VIGENTE</t>
  </si>
  <si>
    <t>PRESUPUESTO EJECUTADO</t>
  </si>
  <si>
    <t>(1)</t>
  </si>
  <si>
    <t>(2)</t>
  </si>
  <si>
    <t>(3)</t>
  </si>
  <si>
    <t>TOTAL</t>
  </si>
  <si>
    <t>Hombres</t>
  </si>
  <si>
    <t>Mujeres</t>
  </si>
  <si>
    <t>Ubicación de la población elegible</t>
  </si>
  <si>
    <t>Nota: Las evidencias deben corresponder a fuentes academicas reconocidas nacional o internacionalmente, fuentes cientificas, expertos reconocidos y buenas practicas que hayan sido comprobadas.</t>
  </si>
  <si>
    <t>Indicador (datos absolutos o relativos)</t>
  </si>
  <si>
    <t>Meta Fisica (datos absolutos)</t>
  </si>
  <si>
    <t>LINEA DE BASE *</t>
  </si>
  <si>
    <t xml:space="preserve">*Linea de Base: 
Dato de comparación con el que cuenta la institución, puede ser como minimo uno o dos años antes de la formulación.  
Debe presentarse en datos absolutos. </t>
  </si>
  <si>
    <t xml:space="preserve">  HERRAMIENTAS PARA ELABORACION DE LOS INSTRUMENTOS DE PLANIFICACIÓN  PEI-POM-POA                                                                                     </t>
  </si>
  <si>
    <t xml:space="preserve"> DPSE-01</t>
  </si>
  <si>
    <t>NOMBRE Y DESCRIPCION  DEL MANDATO Y NORMATIVA RELACIONADA CON LA INSTITUCION
( base legal, reglamentos, etc. )</t>
  </si>
  <si>
    <t>ANALISIS DE  POLITICAS</t>
  </si>
  <si>
    <t xml:space="preserve">ANALISIS DE  MANDATOS </t>
  </si>
  <si>
    <t xml:space="preserve">TOTAL </t>
  </si>
  <si>
    <t>Describir  como los  valores institucionales se aplican tambien  hacia la población objetivo o elegible</t>
  </si>
  <si>
    <t>BENEFICIO QUE RECIBE LA POBLACIÓN 
( al cumplir el mandato la institución)</t>
  </si>
  <si>
    <t>CONTENIDO MINIMO SUGERIDO</t>
  </si>
  <si>
    <t>Modelos de Causalidad</t>
  </si>
  <si>
    <t>Modelo Conceptual /árbol de problemas</t>
  </si>
  <si>
    <t>Modelo Logico de la Estrategia</t>
  </si>
  <si>
    <t>Formulación de Resultados</t>
  </si>
  <si>
    <t>Análisis Fortalezas, Oportunidades, Debilidades y Amenazas</t>
  </si>
  <si>
    <t>Anexos</t>
  </si>
  <si>
    <t xml:space="preserve">Identificación, análisis y priorizacion de la Problemática </t>
  </si>
  <si>
    <t>Visión, misión, valores y principios</t>
  </si>
  <si>
    <t>Institución :</t>
  </si>
  <si>
    <t>CRITERIOS PARA LA PRIORIZACIÓN DE PROBLEMAS</t>
  </si>
  <si>
    <t xml:space="preserve">Relevancia </t>
  </si>
  <si>
    <t>Capacidad</t>
  </si>
  <si>
    <t>CALIFICACIÓN</t>
  </si>
  <si>
    <t>No</t>
  </si>
  <si>
    <t xml:space="preserve">Problemas identificados </t>
  </si>
  <si>
    <t>El problema  se vincula con su mandato institucional.</t>
  </si>
  <si>
    <t>El problema se contempla dentro de  las prioridades nacionales. Plan Nacional de Desarrollo, ODS  u otro instrumento estratégico equivalente de largo plazo o compromisos nacionales e internacionales suscritos por el Estado, en materia de derechos humanos.</t>
  </si>
  <si>
    <t>La magnitud e incidencia del problema es tal, que requiere la intervención urgente e inmediata de la institución.</t>
  </si>
  <si>
    <t>TOTAL RELEVANCIA</t>
  </si>
  <si>
    <t xml:space="preserve"> La atención del problema tendrá el apoyo de las autoridades y personal de la institución.</t>
  </si>
  <si>
    <t>La atención del problema contará con el apoyo de otros actores involucrados.</t>
  </si>
  <si>
    <t>TOTAL APOYO</t>
  </si>
  <si>
    <t>La institución tiene  capacidad para articular el esfuerzo de otros actores involucrados  en la solución de la problemática.</t>
  </si>
  <si>
    <t>TOTAL CAPACIDAD</t>
  </si>
  <si>
    <t>Problemas priorizados</t>
  </si>
  <si>
    <t xml:space="preserve">Posición </t>
  </si>
  <si>
    <t xml:space="preserve">RESUMEN </t>
  </si>
  <si>
    <t>RESUMEN</t>
  </si>
  <si>
    <t>Problema priorizado por orden de importancia</t>
  </si>
  <si>
    <t xml:space="preserve">Calificación </t>
  </si>
  <si>
    <t>SIMBOLOGÍA DE PRIORIZACIÓN DE PROBLEMAS</t>
  </si>
  <si>
    <t>Alta Prioridad</t>
  </si>
  <si>
    <t>Problemas con Resultados mayores a 6.50</t>
  </si>
  <si>
    <t>Mediana  Prioridad</t>
  </si>
  <si>
    <t>Problemas con resultados mayores a 4.00 y menores o iguales a 6.50</t>
  </si>
  <si>
    <t>Baja Prioridad</t>
  </si>
  <si>
    <t>Problemas con Resultados menores o iguales a 4.00</t>
  </si>
  <si>
    <t xml:space="preserve">Nombre del Documento </t>
  </si>
  <si>
    <t>Revista especializada en la tematica</t>
  </si>
  <si>
    <t>Documentos o estudios academicos</t>
  </si>
  <si>
    <t>Libros</t>
  </si>
  <si>
    <t>Autor y Año de Publicación</t>
  </si>
  <si>
    <t>Opinión de expertos</t>
  </si>
  <si>
    <t xml:space="preserve">Ubicación Geográfica </t>
  </si>
  <si>
    <t xml:space="preserve">Tipo de documento </t>
  </si>
  <si>
    <t>BUSQUEDA Y SISTEMATIZACION DE EVIDENCIAS (MODELO EXPLICATIVO)</t>
  </si>
  <si>
    <t>Otros. Especifique</t>
  </si>
  <si>
    <t>Municipal</t>
  </si>
  <si>
    <t>Departamental</t>
  </si>
  <si>
    <t>Internacional</t>
  </si>
  <si>
    <t xml:space="preserve">Aporte del documento a los factores causales </t>
  </si>
  <si>
    <t>Meta ODS</t>
  </si>
  <si>
    <t xml:space="preserve">Meta 2.1 Para 2030, poner fin al hambre y asegurar el acceso de todas las personas, en particular los pobres y las personas en situaciones vulnerables, incluidos los lactantes, a una alimentación sana, nutritiva y suficiente durante todo el año </t>
  </si>
  <si>
    <t xml:space="preserve">Meta 8.9 Para 2030, elaborar y poner en práctica políticas encaminadas a promover un turismo sostenible que cree puestos de trabajo y promueva la cultura y los productos locales </t>
  </si>
  <si>
    <t>Meta 10.2 Para 2030, potenciar y promover la inclusión social, económica y política de todos, independientemente de su edad, sexo, discapacidad, raza, etnia, origen, religión o situación económica u otra condición</t>
  </si>
  <si>
    <t xml:space="preserve">Meta 16.5 Reducir sustancialmente la corrupción y el soborno en todas sus formas </t>
  </si>
  <si>
    <t xml:space="preserve">Meta 16.6 Crear instituciones eficaces, responsables y transparentes a todos los niveles </t>
  </si>
  <si>
    <t xml:space="preserve">Vinculación Institucional </t>
  </si>
  <si>
    <r>
      <rPr>
        <b/>
        <i/>
        <sz val="12"/>
        <rFont val="Candara"/>
        <family val="2"/>
      </rPr>
      <t>Objetivo</t>
    </r>
    <r>
      <rPr>
        <i/>
        <sz val="12"/>
        <rFont val="Candara"/>
        <family val="2"/>
      </rPr>
      <t>: Desarrollar</t>
    </r>
    <r>
      <rPr>
        <sz val="12"/>
        <rFont val="Candara"/>
        <family val="2"/>
      </rPr>
      <t>el análisis y visualizar la vinculación institucional hacia  temas de prioridad nacional, metas de PND K'atun 2032, Metas PGG  y Metas ODS.</t>
    </r>
  </si>
  <si>
    <t>HERRAMIENTAS PROPUESTAS PARA ANÁLISIS Y ELABORACION DE LOS SIGUIENTES INSTRUMENTOS DE PLANIFICACION:</t>
  </si>
  <si>
    <r>
      <t>L</t>
    </r>
    <r>
      <rPr>
        <sz val="9"/>
        <color indexed="8"/>
        <rFont val="Candara"/>
        <family val="2"/>
      </rPr>
      <t>a institución cuenta con los recursos financieros  para atender la solución del problema.</t>
    </r>
  </si>
  <si>
    <t xml:space="preserve">La institución cuenta con personal calificado, sistemas y herramientas  para atender  la solución del problema. </t>
  </si>
  <si>
    <t>Introducción</t>
  </si>
  <si>
    <t xml:space="preserve">Matriz de Planificación Estratégica Institucional </t>
  </si>
  <si>
    <t xml:space="preserve"> DPSE-04</t>
  </si>
  <si>
    <t xml:space="preserve"> DPSE-05</t>
  </si>
  <si>
    <t>DPSE-06</t>
  </si>
  <si>
    <t>Municipio</t>
  </si>
  <si>
    <t>FUNCIONES QUE DESARROLLA LA INSTITTUCION
 (principales funciones según mandato)</t>
  </si>
  <si>
    <t>DPSE-01</t>
  </si>
  <si>
    <t>DPSE-02</t>
  </si>
  <si>
    <t>DPSE-04</t>
  </si>
  <si>
    <t>DPSE-05</t>
  </si>
  <si>
    <t>DPSE-07</t>
  </si>
  <si>
    <t>CUAL ES EL CAMBIO QUE SE ESPERA EN LA POBLACIÓN ELEGIBLE</t>
  </si>
  <si>
    <t>Formulación del Resultado:</t>
  </si>
  <si>
    <t xml:space="preserve">Código </t>
  </si>
  <si>
    <t xml:space="preserve">Etapa de diagnóstico o análisis de situación </t>
  </si>
  <si>
    <t>DPSE-09</t>
  </si>
  <si>
    <t>DPSE-10</t>
  </si>
  <si>
    <t>DPSE-11</t>
  </si>
  <si>
    <t>DPSE-12</t>
  </si>
  <si>
    <t xml:space="preserve"> DPSE-03</t>
  </si>
  <si>
    <t xml:space="preserve">Etapa de Diseño  </t>
  </si>
  <si>
    <t>Analisis de Capacidades Institucionales</t>
  </si>
  <si>
    <t>Etapa Seguimiento y Evaluación</t>
  </si>
  <si>
    <t>Eje de la PGG</t>
  </si>
  <si>
    <t>Descripción de la Meta/Resultado</t>
  </si>
  <si>
    <t>Identificación en K’atun</t>
  </si>
  <si>
    <t>Eje K’atun</t>
  </si>
  <si>
    <t>ODS</t>
  </si>
  <si>
    <t xml:space="preserve">Tolerancia Cero a la Corrupción y Modernización del Estado </t>
  </si>
  <si>
    <t>Aumentar la efectividad de la gobernanza, de acuerdo con el ranking mundial, llevándola de 25 en el año 2014 hasta la posición  50 en 2019</t>
  </si>
  <si>
    <t>Prioridad</t>
  </si>
  <si>
    <t>Estado como Garante de los Derechos Humanos y Conductor del Desarrollo</t>
  </si>
  <si>
    <t>ODS16 Promover sociedades pacíficas e inclusivas para el desarrollo sostenible, facilitar el acceso a la justicia para todos y crear instituciones eficaces, responsables e inclusivas a todos los niveles</t>
  </si>
  <si>
    <t>Mejorar la posición de país en el Índice de Percepción de la Corrupción, al pasar de la posición 32 en 2014 a la posición 50 en 2019.</t>
  </si>
  <si>
    <t>Sub Lineamiento</t>
  </si>
  <si>
    <t>ODS16: Promover sociedades pacíficas e inclusivas para el desarrollo sostenible, facilitar el acceso a la justicia para todos y crear instituciones eficaces, responsables e inclusivas a todos los niveles</t>
  </si>
  <si>
    <t>Seguridad alimentaria, salud integral y educación de calidad</t>
  </si>
  <si>
    <t>Para el 2019, se habrá reducido la desnutrición crónica en 10 puntos porcentuales en niños menores de dos años, con prioridad en la niñez indígena y áreas rurales</t>
  </si>
  <si>
    <t xml:space="preserve"> (Línea base 41.7%(ENSMI 2014-2015) Meta: 31.7% en 2019) </t>
  </si>
  <si>
    <t>Meta</t>
  </si>
  <si>
    <t>Bienestar para la Gente y Guatemala Urbana y Rural</t>
  </si>
  <si>
    <t>ODS2: Poner fin al hambre, lograr la seguridad alimentaria y la mejora de la nutrición y promover la agricultura sostenible</t>
  </si>
  <si>
    <t>Para el 2019, se ha disminuido la población subalimentada en 1 punto porcentual (De 15.6% en 2015 a 14.6% en 2019).</t>
  </si>
  <si>
    <t>Resultado</t>
  </si>
  <si>
    <t>Meta 2.2 Para 2030, poner fin a todas las formas de malnutrición.</t>
  </si>
  <si>
    <t>Para el 2019, se ha disminuido la mortalidad en la niñez en 10 puntos por cada mil nacidos vivos (De 35 muertes por mil nacidos vivos en 2015 a 25 muertes por mil nacidos vivos en 2019).</t>
  </si>
  <si>
    <t>Meta 3.1 y Meta 3.2</t>
  </si>
  <si>
    <t>Acelerar los progresos conseguidos hasta la fecha en la reducción de la mortalidad neonatal, infantil y materna</t>
  </si>
  <si>
    <t>ODS3: Garantizar una vida sana y promover el bienestar para todos en todas las edades</t>
  </si>
  <si>
    <t xml:space="preserve">Para el 2019, se ha disminuido la razón de mortalidad materna en 20 puntos (De 113 muertes por cada cien mil nacidos vivos en 2013 a 93 muertes por cada cien mil nacidos vivos en 2019).  </t>
  </si>
  <si>
    <t>Al 2019, se ha incrementado la cobertura en educación primaria en 6 puntos porcentuales (De 82.0% en 2014 a 88.0% 2019).</t>
  </si>
  <si>
    <t xml:space="preserve">Meta 4.1 y Meta 4.2 </t>
  </si>
  <si>
    <t>Proporcionar educación de calidad, inclusiva e igualitaria a todos los niveles: enseñanza preescolar, primaria, secundaria y terciaria y formación técnica y profesional</t>
  </si>
  <si>
    <t>ODS4: Garantizar una educción inclusiva, equitativa y de calidad y promover oportunidades de aprendizaje durante toda la vida para todos</t>
  </si>
  <si>
    <t>Para el 2019, se ha incrementado la cobertura de educación preprimaria en 12 puntos porcentuales (De 47.3% en 2014 a 59.3% en 2019).</t>
  </si>
  <si>
    <t>Para el 2019, se ha incrementado la tasa de finalización en primaria en 7.1 puntos porcentuales (De 71.7 en 2013 a 78.8% en 2019).</t>
  </si>
  <si>
    <t>En el año 2019, se ha reducido a la mitad la brecha entre los grupos de población urbano/rural en el Índice de Desarrollo Humano hasta ubicarse en 0.087 puntos</t>
  </si>
  <si>
    <t>ODS 10</t>
  </si>
  <si>
    <t>En el año 2019, se ha reducido a la mitad la brecha entre los grupos de población Indígena/No indígena en el Índice de Desarrollo Humano hasta ubicarse en 0.073</t>
  </si>
  <si>
    <t>Fomento de las Mipymes, turismo, construcción de vivienda y trabajo decente</t>
  </si>
  <si>
    <t>En 2019 la cartera de créditos del sistema bancario para los grupos empresariales menores se incrementó en 4 puntos porcentuales.</t>
  </si>
  <si>
    <t>Lineamiento</t>
  </si>
  <si>
    <t>Guatemala Urbana y Rural</t>
  </si>
  <si>
    <t xml:space="preserve">Meta 9.3 </t>
  </si>
  <si>
    <t>Aumentar el acceso de las pequeñas empresas industriales y otras empresas… a los servicios financieros… y su integración en las cadenas de valor y los mercados</t>
  </si>
  <si>
    <t>ODS9: Construir infraestructura resiliente, promover la industrialización inclusiva y sostenible y fomentar la innovación</t>
  </si>
  <si>
    <t>Para el año 2019, se ha incrementado la cartera de crédito orientada al microcrédito en razón de 3 puntos porcentuales</t>
  </si>
  <si>
    <t>Al año 2019, se ha reducido progresivamente la tasa de informalidad en el empleo</t>
  </si>
  <si>
    <t>Riqueza para Todos y Todas</t>
  </si>
  <si>
    <t>Meta 8.5 Para 2030, lograr el empleo pleno y productivo y el trabajo decente para todos los hombres y mujeres, incluidos los jóvenes y las personas con discapacidad, y la igualdad de remuneración por trabajo de igual valor.</t>
  </si>
  <si>
    <t>ODS 8</t>
  </si>
  <si>
    <t>Al año 2019, se ha reducido progresivamente la tasa de subempleo</t>
  </si>
  <si>
    <t>Al año 2019, se ha reducido progresivamente la tasa de desempleo</t>
  </si>
  <si>
    <t>Al año 2019, se ha reducido progresivamente la proporción de la población ocupada viviendo en pobreza extrema</t>
  </si>
  <si>
    <t xml:space="preserve">Meta 1.2 </t>
  </si>
  <si>
    <t>Erradicar la pobreza extrema al 2030</t>
  </si>
  <si>
    <t>ODS1: Poner fin a la pobreza en todas sus formas en todo el mundo</t>
  </si>
  <si>
    <t>Para el año 2019, se ha incrementado progresivamente la proporción de mujeres en el empleo remunerado no agrícola</t>
  </si>
  <si>
    <t>Meta 5.a Otorgar a las mujeres igualdad de derechos a los recursos económicos, así como a la propiedad, el control de la tierra y otros bienes</t>
  </si>
  <si>
    <t>ODS5: Lograr la igualdad entre géneros y el empoderamiento de todas las mujeres y niñas</t>
  </si>
  <si>
    <t>Para el 2019, se ha incrementado la posición del país en el índice de Competitividad Turística en 10 posiciones (De la posición 80 en 2015 a la 70 en 2019).</t>
  </si>
  <si>
    <t>Para el 2019, se ha reducido el déficit habitacional en 4.0% (De 1.6 millones de viviendas en 2015 a 1.5 millones de viviendas en 2019).</t>
  </si>
  <si>
    <t>Meta 11.1 Asegurar el acceso de todas las personas a vivienda y servicios básicos adecuados, seguros y asequibles</t>
  </si>
  <si>
    <t>ODS11: Lograr que las ciudades y los asentamientos humanos sean inclusivos, seguros, resilientes y sostenibles</t>
  </si>
  <si>
    <t>Seguridad Integral</t>
  </si>
  <si>
    <t>Para el 2019, se ha disminuido la tasa de delitos cometidos contra el patrimonio de las personas en 7 puntos (De 97 en 2015 a 90 en 2019).</t>
  </si>
  <si>
    <t>N/D</t>
  </si>
  <si>
    <t>Para el 2019, se ha disminuido la tasa de homicidios en 6 puntos (De 29.5 en 2015 a 23.5 en 2019).</t>
  </si>
  <si>
    <t>Meta 16.1 Reducir considerablemente todas las formas de violencia y las tasas de mortalidad conexas</t>
  </si>
  <si>
    <t>Ambiente y Recursos Naturales</t>
  </si>
  <si>
    <t xml:space="preserve">Para el 2019, se ha mantenido la cobertura forestal del territorio nacional en 33.7 % </t>
  </si>
  <si>
    <t>Meta 6.6. Proteger y restablecer los ecosistemas relacionados con el agua, incluidos los bosques, las montañas</t>
  </si>
  <si>
    <t>Meta 15.1 y Meta 15.2</t>
  </si>
  <si>
    <t>ODS6: Garantizar la disponibilidad de agua y su ordenación sostenible y el saneamiento para todos</t>
  </si>
  <si>
    <t>ODS 15</t>
  </si>
  <si>
    <t>Para el 2019, se ha incrementado en el país la capacidad de resiliencia y adaptación al cambio climático.</t>
  </si>
  <si>
    <t>Meta 13.1 Fortalecer la resiliencia y la capacidad de adaptación a los riesgos relacionados con el clima y los desastres naturales</t>
  </si>
  <si>
    <t>ODS13: Adoptar medidas urgentes para combatir el cambio climático y sus efectos</t>
  </si>
  <si>
    <t>Para el 2019, se ha incrementado la participación de la energía renovable en la matriz energética en 5 puntos porcentuales (De 64.94% en 2014 a 69.4% en 2019).</t>
  </si>
  <si>
    <t>Aumentar sustancialmente el porcentaje de la energía renovable en el conjunto de fuentes de energía</t>
  </si>
  <si>
    <t>ODS7: Garantizar el acceso a una energía asequible, segura, sostenible y moderna para todos</t>
  </si>
  <si>
    <t>Al 2019 se contará con una Ley de Aguas con enfoque de gestión integrada de recursos hídricos</t>
  </si>
  <si>
    <t>Meta 6.3 Y Meta 6.4</t>
  </si>
  <si>
    <t>ODS6Garantizar la disponibilidad de agua y su ordenación sostenible y el saneamiento para todos</t>
  </si>
  <si>
    <t>Pobreza general y pobreza extrema</t>
  </si>
  <si>
    <t>Al año 2019, se ha reducido la pobreza extrema en 5.3 puntos porcentuales</t>
  </si>
  <si>
    <t>Al año 2019, se ha reducido la pobreza general  en 5.6 puntos porcentuales</t>
  </si>
  <si>
    <t>Al año 2019, el Coeficiente de Gini se sitúa por debajo del 0.50</t>
  </si>
  <si>
    <t xml:space="preserve">VINCULACIÓN INSTITUCIONAL </t>
  </si>
  <si>
    <t xml:space="preserve">Marque con una "X" en la columna de "vinculación institucional" las prioridades con las cuales se vincula la institución de acuerdo a su mandato.  </t>
  </si>
  <si>
    <r>
      <rPr>
        <b/>
        <i/>
        <sz val="12"/>
        <color indexed="9"/>
        <rFont val="Candara"/>
        <family val="2"/>
      </rPr>
      <t>Instrucciones</t>
    </r>
    <r>
      <rPr>
        <i/>
        <sz val="12"/>
        <color indexed="9"/>
        <rFont val="Candara"/>
        <family val="2"/>
      </rPr>
      <t>:</t>
    </r>
    <r>
      <rPr>
        <sz val="12"/>
        <color indexed="9"/>
        <rFont val="Candara"/>
        <family val="2"/>
      </rPr>
      <t xml:space="preserve"> Analizar el Documento de Katun 2032, la Politica Nacional de Desarrollo PND, y la Politica General de Gobierno PGG 2016-2019 , "Lineamientos Generales de Política 2017-2019" vincular conforme corresponda a la institución según mandato institucional, llenar matriz y adjuntar información narrativa.</t>
    </r>
  </si>
  <si>
    <t>Vinculación Institucional</t>
  </si>
  <si>
    <t xml:space="preserve">Identificar las políticas directamente relacionadas  </t>
  </si>
  <si>
    <r>
      <rPr>
        <b/>
        <i/>
        <sz val="12"/>
        <color indexed="9"/>
        <rFont val="Candara"/>
        <family val="2"/>
      </rPr>
      <t>Instrucciones</t>
    </r>
    <r>
      <rPr>
        <i/>
        <sz val="12"/>
        <color indexed="9"/>
        <rFont val="Candara"/>
        <family val="2"/>
      </rPr>
      <t>:</t>
    </r>
    <r>
      <rPr>
        <sz val="12"/>
        <color indexed="9"/>
        <rFont val="Candara"/>
        <family val="2"/>
      </rPr>
      <t xml:space="preserve"> </t>
    </r>
  </si>
  <si>
    <t>Vinculación institucional con esta Politica (describir las intervenciones o acciones que realiza la institución en el cumplimiento de la politica)</t>
  </si>
  <si>
    <t xml:space="preserve">Nombre de la Política </t>
  </si>
  <si>
    <t xml:space="preserve">IDENTIFICACIÓN Y PRIORIZACIÓN DE LA PROBLEMÁTICA </t>
  </si>
  <si>
    <t xml:space="preserve">Descripción de la población objetivo que por mandato debe antender la institución: </t>
  </si>
  <si>
    <t>Xinca</t>
  </si>
  <si>
    <r>
      <t xml:space="preserve">FORMULACIÓN DE MODELOS DE CAUSALIDAD
</t>
    </r>
    <r>
      <rPr>
        <sz val="9"/>
        <color indexed="9"/>
        <rFont val="Candara"/>
        <family val="2"/>
      </rPr>
      <t xml:space="preserve"> (PUEDE SER MODELO CONCEPTUAL O ARBOL DE PROBLEMAS)</t>
    </r>
  </si>
  <si>
    <t>DPSE-03</t>
  </si>
  <si>
    <t>FORMULACIÓN DE RESULTADOS</t>
  </si>
  <si>
    <t>Final</t>
  </si>
  <si>
    <t>Intermedio</t>
  </si>
  <si>
    <t xml:space="preserve">Inmediato </t>
  </si>
  <si>
    <t>Tipo de Resultado de acuerdo al Modelo Logico</t>
  </si>
  <si>
    <t>Nota: Ver página 36-37 "Guía Conceptual Gestión por Resultados"</t>
  </si>
  <si>
    <t>PARA QUE?  / PARA QUIENES?</t>
  </si>
  <si>
    <t>RESUMEN DE RESULTADOS, INDICADORES Y METAS</t>
  </si>
  <si>
    <t>Dato abosluto</t>
  </si>
  <si>
    <t xml:space="preserve">VINCULACIÓN INSITUCIONAL </t>
  </si>
  <si>
    <t>RESULTADO DE PAÍS</t>
  </si>
  <si>
    <t>Dato absoluto</t>
  </si>
  <si>
    <t>MAGNITUD DEL INDICADOR (meta a alcanzar)</t>
  </si>
  <si>
    <t>Dato relativo %</t>
  </si>
  <si>
    <t>Dato Relativo %</t>
  </si>
  <si>
    <t>Imtermedio</t>
  </si>
  <si>
    <t>Inmediato</t>
  </si>
  <si>
    <t>Descripción de Resultado</t>
  </si>
  <si>
    <t>Semana 1</t>
  </si>
  <si>
    <t>Semana 2</t>
  </si>
  <si>
    <t>Semana 3</t>
  </si>
  <si>
    <t>Semana 4</t>
  </si>
  <si>
    <t>DÍAS</t>
  </si>
  <si>
    <t>HORAS</t>
  </si>
  <si>
    <t>%</t>
  </si>
  <si>
    <t>Lun</t>
  </si>
  <si>
    <t>Mar</t>
  </si>
  <si>
    <t>Mie</t>
  </si>
  <si>
    <t>Jue</t>
  </si>
  <si>
    <t>Vie</t>
  </si>
  <si>
    <t>TOTAL PARCIAL HORAS</t>
  </si>
  <si>
    <t>TOTAL PARCIAL (%)</t>
  </si>
  <si>
    <t>TOTAL ACUMULADO HORAS</t>
  </si>
  <si>
    <t>TOTAL ACUMULADO (%)</t>
  </si>
  <si>
    <t>Mes 1</t>
  </si>
  <si>
    <t>Mes n</t>
  </si>
  <si>
    <t xml:space="preserve">RESPONSABLE </t>
  </si>
  <si>
    <t>DESCRIPCIÓN DE LA ACTIVIDAD A DESARROLLAR</t>
  </si>
  <si>
    <t>RUTA DE TRABAJO</t>
  </si>
  <si>
    <t>Ruta de Trabajo</t>
  </si>
  <si>
    <t>RECURSOS NECESARIOS</t>
  </si>
  <si>
    <t>Nivel de Resultado</t>
  </si>
  <si>
    <t xml:space="preserve">Nivel </t>
  </si>
  <si>
    <t>PRODUCTO  / SUBPRODUCTO</t>
  </si>
  <si>
    <t>Subproducto 1</t>
  </si>
  <si>
    <t>Subproducto 2</t>
  </si>
  <si>
    <t>Meta financiera</t>
  </si>
  <si>
    <t>Producto 1:</t>
  </si>
  <si>
    <t>Producto 2:</t>
  </si>
  <si>
    <t>Producto 3:</t>
  </si>
  <si>
    <t>Producto 4:</t>
  </si>
  <si>
    <t>Producto 5:</t>
  </si>
  <si>
    <t xml:space="preserve">PLAN OPERATIVO MULTIANUAL </t>
  </si>
  <si>
    <t>Subproducto n</t>
  </si>
  <si>
    <t>Producto 6:</t>
  </si>
  <si>
    <t>Producto n:</t>
  </si>
  <si>
    <t>DPSE-22</t>
  </si>
  <si>
    <t>DPSE-23</t>
  </si>
  <si>
    <t>Producto 7:</t>
  </si>
  <si>
    <t xml:space="preserve">FICHA DE SEGUIMIENTO MULTIANUAL </t>
  </si>
  <si>
    <t>RESULTADO 
(ESTRATEGICO Y/O INSTITUCIONAL)</t>
  </si>
  <si>
    <t>Datos Absolutos</t>
  </si>
  <si>
    <t xml:space="preserve">Datos Relativos </t>
  </si>
  <si>
    <t>META</t>
  </si>
  <si>
    <t>Nota:  información a completar al termino de cada año</t>
  </si>
  <si>
    <t xml:space="preserve"> Ejecutada  </t>
  </si>
  <si>
    <t xml:space="preserve">Ejecutada </t>
  </si>
  <si>
    <t xml:space="preserve">PRODUCTOS </t>
  </si>
  <si>
    <t xml:space="preserve">SEGUIMIENTO A NIVEL MULTIANUAL DE LOS PRODUCTOS </t>
  </si>
  <si>
    <t xml:space="preserve"> UNIDAD DE MEDIDA </t>
  </si>
  <si>
    <t xml:space="preserve">INDICADOR DE PRODUCTO Y FORMULA </t>
  </si>
  <si>
    <t>Cuatrimestre 1</t>
  </si>
  <si>
    <t>Cuatrimestre 2</t>
  </si>
  <si>
    <t>Cuatrimestre 3</t>
  </si>
  <si>
    <t xml:space="preserve">PLAN OPERATIVO ANUAL </t>
  </si>
  <si>
    <t>Total anual</t>
  </si>
  <si>
    <t>TOTAL  INSTITUCIONAL</t>
  </si>
  <si>
    <t>PRODUCTO  / SUBPRODUCTO /ACCIONES</t>
  </si>
  <si>
    <t>PROGRAMACION MENSUAL PRODUCTO-SUBPRODUCTO-ACCIONES</t>
  </si>
  <si>
    <t>CANTIDAD</t>
  </si>
  <si>
    <t>PRECIO UNITARIO</t>
  </si>
  <si>
    <t>PRECIO TOTAL</t>
  </si>
  <si>
    <t>PROGRAMACION POR CUATRIMESTRE</t>
  </si>
  <si>
    <t xml:space="preserve">FICHA DE SEGUIMIENTO ANUAL </t>
  </si>
  <si>
    <t>SEGUIMIENTO A NIVEL ANUAL DEL PRODUCTO</t>
  </si>
  <si>
    <t>PRODUCTO</t>
  </si>
  <si>
    <t>SUBPRODUCTO</t>
  </si>
  <si>
    <t>INDICADORES DE SUBPRODUCTO</t>
  </si>
  <si>
    <t xml:space="preserve">SEGUIMIENTO A NIVEL ANUAL DE LOS SUBPRODUCTOS </t>
  </si>
  <si>
    <t>20xx</t>
  </si>
  <si>
    <t>DPSE-ANEXO 1</t>
  </si>
  <si>
    <t>DPSE-ANEXO 2</t>
  </si>
  <si>
    <t>META FISICA Y FINANCIERA</t>
  </si>
  <si>
    <t>Producto 1</t>
  </si>
  <si>
    <t xml:space="preserve">INSUMO </t>
  </si>
  <si>
    <t xml:space="preserve">INDICADOR DE SUBPRODUCTO Y FORMULA </t>
  </si>
  <si>
    <t>Nota:  información a completar al termino de cada cuatrimestre</t>
  </si>
  <si>
    <t>Nota:  información a completar al termino del año.</t>
  </si>
  <si>
    <t>|</t>
  </si>
  <si>
    <t xml:space="preserve"> NOMBRE DEL CLASIFICADOR TEMATICO</t>
  </si>
  <si>
    <t>Física</t>
  </si>
  <si>
    <t xml:space="preserve">Financiera </t>
  </si>
  <si>
    <t>PRODUCTO / SUBPRODUCTO QUE SE ASOCIA AL CLASIFICADOR TEMÁTICO</t>
  </si>
  <si>
    <t>CLASIFICADORES TEMÁTICOS</t>
  </si>
  <si>
    <t xml:space="preserve"> ANEXO DPSE-02</t>
  </si>
  <si>
    <t xml:space="preserve">INFORMACION PRESUPUESTARIA DE LOS ÚLTIMOS 5 AÑOS </t>
  </si>
  <si>
    <t xml:space="preserve">NOTA: VER CRITERIOS DE PONDERACIÓN AL PIE DE PÁGINA </t>
  </si>
  <si>
    <t xml:space="preserve">CRITERIOS DE PRIORIZACIÓN DE PROBLEMAS </t>
  </si>
  <si>
    <t xml:space="preserve"> ANEXO DPSE-03</t>
  </si>
  <si>
    <t>DPSE-ANEXO 3</t>
  </si>
  <si>
    <t>DPSE-ANEXO 4</t>
  </si>
  <si>
    <t xml:space="preserve">Se cuenta con evidencia académica, registros estadisticos. </t>
  </si>
  <si>
    <t>Ejercicio Fiscal 2019</t>
  </si>
  <si>
    <t xml:space="preserve">Mandato Institucional </t>
  </si>
  <si>
    <t>Grandes problemáticas bajo su responsabilidad</t>
  </si>
  <si>
    <t>Poblacion objetivo</t>
  </si>
  <si>
    <t>Sexo</t>
  </si>
  <si>
    <t xml:space="preserve">Territorialización </t>
  </si>
  <si>
    <t xml:space="preserve">Tamaño de la Población elegible </t>
  </si>
  <si>
    <t>Urbana</t>
  </si>
  <si>
    <t>Rural</t>
  </si>
  <si>
    <t>Garifuna</t>
  </si>
  <si>
    <t xml:space="preserve"> </t>
  </si>
  <si>
    <t>Uspanteko</t>
  </si>
  <si>
    <t>Tz'utujil</t>
  </si>
  <si>
    <t>Tektiteko</t>
  </si>
  <si>
    <t>Sipakapense</t>
  </si>
  <si>
    <t>Sakapulteko</t>
  </si>
  <si>
    <t>Q'eqchi'</t>
  </si>
  <si>
    <t>Q'anjob'al</t>
  </si>
  <si>
    <t>Poqomchi'</t>
  </si>
  <si>
    <t>Poqomam</t>
  </si>
  <si>
    <t>Mopán</t>
  </si>
  <si>
    <t>Mam</t>
  </si>
  <si>
    <t>K'iche'</t>
  </si>
  <si>
    <t>Kaqchikel</t>
  </si>
  <si>
    <t>Jakalteca</t>
  </si>
  <si>
    <t>Ixil</t>
  </si>
  <si>
    <t>Itza’</t>
  </si>
  <si>
    <t>Chuj</t>
  </si>
  <si>
    <t>Ch'orti’</t>
  </si>
  <si>
    <t>Chalchiteka</t>
  </si>
  <si>
    <t>Castellano</t>
  </si>
  <si>
    <t>Awakateko</t>
  </si>
  <si>
    <t>Meztizo</t>
  </si>
  <si>
    <t>Akateko</t>
  </si>
  <si>
    <t>Maya</t>
  </si>
  <si>
    <t>Achi'</t>
  </si>
  <si>
    <t>COMUNIDAD LINGÜÍSTICA</t>
  </si>
  <si>
    <t>PUEBLO</t>
  </si>
  <si>
    <t>Actor nombre y descripción</t>
  </si>
  <si>
    <t>(4)</t>
  </si>
  <si>
    <t xml:space="preserve">Recursos </t>
  </si>
  <si>
    <t xml:space="preserve">Acciones Principales y como puede influir en la gestión institucional del problema </t>
  </si>
  <si>
    <t>Ubicación geográfica  y área de influencia</t>
  </si>
  <si>
    <t>Rol</t>
  </si>
  <si>
    <t>Importancia</t>
  </si>
  <si>
    <t>Poder</t>
  </si>
  <si>
    <t>Interés</t>
  </si>
  <si>
    <r>
      <t>(3)</t>
    </r>
    <r>
      <rPr>
        <b/>
        <sz val="7"/>
        <color indexed="8"/>
        <rFont val="Candara"/>
        <family val="2"/>
      </rPr>
      <t xml:space="preserve">  </t>
    </r>
    <r>
      <rPr>
        <b/>
        <sz val="12"/>
        <color indexed="8"/>
        <rFont val="Candara"/>
        <family val="2"/>
      </rPr>
      <t>Jerarquización del poder</t>
    </r>
  </si>
  <si>
    <r>
      <t>(4)</t>
    </r>
    <r>
      <rPr>
        <b/>
        <sz val="7"/>
        <color indexed="8"/>
        <rFont val="Candara"/>
        <family val="2"/>
      </rPr>
      <t xml:space="preserve">  </t>
    </r>
    <r>
      <rPr>
        <b/>
        <sz val="12"/>
        <color indexed="8"/>
        <rFont val="Candara"/>
        <family val="2"/>
      </rPr>
      <t>Interés que posea el actor</t>
    </r>
  </si>
  <si>
    <t>Facilitador</t>
  </si>
  <si>
    <t>A favor</t>
  </si>
  <si>
    <t>Alto interés</t>
  </si>
  <si>
    <t>Aliado</t>
  </si>
  <si>
    <t>Indeciso/indiferente</t>
  </si>
  <si>
    <t>Bajo Interés</t>
  </si>
  <si>
    <t>Oponente</t>
  </si>
  <si>
    <t>En contra</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</si>
  <si>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</si>
  <si>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</si>
  <si>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Matriz de Análisis FODA- INICIATIVAS ESTRATÉGICAS</t>
  </si>
  <si>
    <t>FORTALEZAS</t>
  </si>
  <si>
    <t>DEBILIDADES</t>
  </si>
  <si>
    <t>F1</t>
  </si>
  <si>
    <t>D1</t>
  </si>
  <si>
    <t>F2</t>
  </si>
  <si>
    <t>D2</t>
  </si>
  <si>
    <t>F3</t>
  </si>
  <si>
    <t>D3</t>
  </si>
  <si>
    <t>F4</t>
  </si>
  <si>
    <t>D4</t>
  </si>
  <si>
    <t>F5</t>
  </si>
  <si>
    <t>D5</t>
  </si>
  <si>
    <t>F6</t>
  </si>
  <si>
    <t>D6</t>
  </si>
  <si>
    <t>F7</t>
  </si>
  <si>
    <t>D7</t>
  </si>
  <si>
    <t>F8</t>
  </si>
  <si>
    <t>D8</t>
  </si>
  <si>
    <t>F9</t>
  </si>
  <si>
    <t>D9</t>
  </si>
  <si>
    <t>F10</t>
  </si>
  <si>
    <t>D10</t>
  </si>
  <si>
    <t>OPORTUNIDADES</t>
  </si>
  <si>
    <t>ESTRATEGIAS FO</t>
  </si>
  <si>
    <t>ESTRATEGIAS DO</t>
  </si>
  <si>
    <t>O1</t>
  </si>
  <si>
    <t>FO1</t>
  </si>
  <si>
    <t>DO1</t>
  </si>
  <si>
    <t>O2</t>
  </si>
  <si>
    <t>O3</t>
  </si>
  <si>
    <t>FO2</t>
  </si>
  <si>
    <t>DO2</t>
  </si>
  <si>
    <t>O4</t>
  </si>
  <si>
    <t>O5</t>
  </si>
  <si>
    <t>FO3</t>
  </si>
  <si>
    <t>DO3</t>
  </si>
  <si>
    <t>O6</t>
  </si>
  <si>
    <t>O7</t>
  </si>
  <si>
    <t>FO4</t>
  </si>
  <si>
    <t>DO4</t>
  </si>
  <si>
    <t>O8</t>
  </si>
  <si>
    <t>O9</t>
  </si>
  <si>
    <t>FO5</t>
  </si>
  <si>
    <t>DO5</t>
  </si>
  <si>
    <t>O10</t>
  </si>
  <si>
    <t>AMENZAS</t>
  </si>
  <si>
    <t>ESTRATEGIAS FA</t>
  </si>
  <si>
    <t>ESTRATEGIAS DA</t>
  </si>
  <si>
    <t>A1</t>
  </si>
  <si>
    <t>FA1</t>
  </si>
  <si>
    <t>DA1</t>
  </si>
  <si>
    <t>A2</t>
  </si>
  <si>
    <t>FA2</t>
  </si>
  <si>
    <t>DA2</t>
  </si>
  <si>
    <t>A3</t>
  </si>
  <si>
    <t>A4</t>
  </si>
  <si>
    <t>FA3</t>
  </si>
  <si>
    <t>DA3</t>
  </si>
  <si>
    <t>A5</t>
  </si>
  <si>
    <t>A6</t>
  </si>
  <si>
    <t>FA4</t>
  </si>
  <si>
    <t>DA4</t>
  </si>
  <si>
    <t>A7</t>
  </si>
  <si>
    <t>A8</t>
  </si>
  <si>
    <t>FA5</t>
  </si>
  <si>
    <t>DA5</t>
  </si>
  <si>
    <t>A9</t>
  </si>
  <si>
    <t>A10</t>
  </si>
  <si>
    <t>FA6</t>
  </si>
  <si>
    <t>DA6</t>
  </si>
  <si>
    <t>Ambiente Interno: La Institución tiene algun grado de control.</t>
  </si>
  <si>
    <t xml:space="preserve">Ambiente Externo:  La Institución tiene poco o ningun grado de control. </t>
  </si>
  <si>
    <t xml:space="preserve">Municipio  </t>
  </si>
  <si>
    <t xml:space="preserve">Población Beneficiada </t>
  </si>
  <si>
    <t xml:space="preserve">Hombres </t>
  </si>
  <si>
    <t xml:space="preserve">Mujeres </t>
  </si>
  <si>
    <t xml:space="preserve">Plan y/o Política </t>
  </si>
  <si>
    <t>CAMINO CAUSAL CRÍTICO</t>
  </si>
  <si>
    <t>PROGRAMACIÓN DE INSUMOS</t>
  </si>
  <si>
    <t>RENGLÓN</t>
  </si>
  <si>
    <t>CÓDIGO DE INSUMO</t>
  </si>
  <si>
    <t>FUENTE DE FINANCIAMIENTO</t>
  </si>
  <si>
    <t>Responsable</t>
  </si>
  <si>
    <t>Lograr la cobertura sanitaria universal, en particular la protección contra los riesgos financieros, el acceso a servicios de salud esenciales de calidad y el acceso a medicamentos y vacunas seguros, eficaces, asequibles y de calidad para todos.</t>
  </si>
  <si>
    <t xml:space="preserve"> DPSE-02</t>
  </si>
  <si>
    <t>Clasificación Institucional</t>
  </si>
  <si>
    <t>Descripción</t>
  </si>
  <si>
    <t xml:space="preserve">Población </t>
  </si>
  <si>
    <t xml:space="preserve">Población Total </t>
  </si>
  <si>
    <t>Población Total de la República</t>
  </si>
  <si>
    <t>Rango de edad</t>
  </si>
  <si>
    <t>Cantidad estimada de personas</t>
  </si>
  <si>
    <t>Población (universo)</t>
  </si>
  <si>
    <t xml:space="preserve">Población total que por mandato debe atender la institución </t>
  </si>
  <si>
    <t>Población Objetivo</t>
  </si>
  <si>
    <r>
      <t>Población total que puede presentar la problemática que se atiende :</t>
    </r>
    <r>
      <rPr>
        <b/>
        <i/>
        <u/>
        <sz val="10"/>
        <rFont val="Arial"/>
        <family val="2"/>
      </rPr>
      <t/>
    </r>
  </si>
  <si>
    <t>Población Elegible</t>
  </si>
  <si>
    <t>Población total, beneficiaria directa de las intervenciones de la institución</t>
  </si>
  <si>
    <t>Nota:   Ver página 7, Documento Guía Conceptual Gestión por Resultados</t>
  </si>
  <si>
    <t>ANALISIS DE ACTORES</t>
  </si>
  <si>
    <t xml:space="preserve"> ANEXO DPSE-04</t>
  </si>
  <si>
    <t>Mandatos</t>
  </si>
  <si>
    <t>Análisis de Políticas</t>
  </si>
  <si>
    <t>Población</t>
  </si>
  <si>
    <t>Caminos Causales Críticos</t>
  </si>
  <si>
    <t>Modelos Presciptivo</t>
  </si>
  <si>
    <t>ANÁLISIS DE POBLACIÓN</t>
  </si>
  <si>
    <t>Metas Estratégicas</t>
  </si>
  <si>
    <t>Identificación con la MED</t>
  </si>
  <si>
    <t>Reducción de la Pobreza y Protección Social</t>
  </si>
  <si>
    <t>Para 2030, potenciar y promover la inclusión social, económica y política de todos, independientemente de su edad, sexo, discapacidad, raza, etnia, origen religión o situación económica u otra condición.</t>
  </si>
  <si>
    <t>Implementar sistemas y medidas de protección  social para todos nacionalmente apropiadas, incluidos pisos, y para el año 2030 lograr una cobertura sustancial de los pobres y los vulnerables.</t>
  </si>
  <si>
    <t xml:space="preserve">Acceso a servicios básicos </t>
  </si>
  <si>
    <t xml:space="preserve">Disponibilidad y acceso al agua y gestión de los recursos naturales </t>
  </si>
  <si>
    <t>Para 2030, lograr la ordenación sostenible y el uso eficiente de los recursos naturales</t>
  </si>
  <si>
    <t>Para 2020, promover la ordenanción sostenible de todos los tipos de bosques, poner fin a la deforestación, recuperar los bosques degradados e incrementar la forestración y reforestación en un (X)% a nivel mundial</t>
  </si>
  <si>
    <t>Seguridad alimentaria y nutricional</t>
  </si>
  <si>
    <t>Para el año 2032, reducir en no menos de 25 puntos porcentales la desnutrición crónica en niños menores de cinco años, con énfasis en los niños y niñas de los pueblos maya, xinka y garífuna, y del área rural</t>
  </si>
  <si>
    <t>Empleo e inversión</t>
  </si>
  <si>
    <t>En 2032, el crecimiento del PIB real ha sido apulatino y sostenido, hasta alcanzar una tasa no mñenor del 5.4%: a) Rango entre 3.4 y 4.4% en el quienquenio 2015-2020 b) Rango entre 4.4 y 5.4 en el quinquenio 2021-2025. c) No menor del 5.4 en los siguientes años, hasta llegar a 2032.</t>
  </si>
  <si>
    <t>Para 2030, elaborar y poner en práctica políticas encaminadas a promover un turismo sostenible que cree puestos de trabajo y promueva la cultura y los productos locales</t>
  </si>
  <si>
    <t xml:space="preserve">Se ha reducido la precariedad laboral mediante la generación de empleos decentes y de calidad a)Disminución gradual de la tasa de subempleo a partir del último dato disponible: 16.9%, b) Disminución gradual de la informalidad a partir del último dato disponible: 69.2%, c) Disminución gradual de la tasa de desempleo a partir del último dato disponible: 3.2%., d) Eliminación del porcentaje de trabajadores que viven en probreza extrema. </t>
  </si>
  <si>
    <t>Valor económico de los ecosistemas</t>
  </si>
  <si>
    <t>Para 2020, integrar los valores de los ecosistemas y la diversidad biológica en la planificación nacional y local, los procesos de desarrollo, las estrategias de reducción de la pobreza y la contabilidad.</t>
  </si>
  <si>
    <t>Tranparencia y Fortalecimiento Institucional</t>
  </si>
  <si>
    <t>Reducir sustancialmente la corrupción y el soborno en todas sus formas</t>
  </si>
  <si>
    <t>Crear instituciones eficaces, responsables y trasnparentes a todos los niveles</t>
  </si>
  <si>
    <t>Educación</t>
  </si>
  <si>
    <t>Para 2030, velar porque todas las niñas y todos los niños tengan una enseñanza primaria y secundaria completa, gratuita, equitativa y de calidad que produzca resultados de aprendizaje pertinentes y efectivos.</t>
  </si>
  <si>
    <t>Gasto social y reforma fiscal integral</t>
  </si>
  <si>
    <t>La carga tributaria ha superado el nivel observado en 2007 (12.1%), y el gasto social ha superado el nivel del 7% del PIB, obtenido en 2010)</t>
  </si>
  <si>
    <t>Ordenamiento territorial</t>
  </si>
  <si>
    <t>El 100% de los municipios cuentan con planes de ordenamiento territorial integral que se implementan satisfactoriamente.</t>
  </si>
  <si>
    <t>En 2032, los gobiernos municipales alcanza una mayor capacidad de gestión para entender las necesidades y demandas de la ciudadanía.</t>
  </si>
  <si>
    <t>Prioridades Nacionales</t>
  </si>
  <si>
    <t>PUNTO RESOLUTIVO NÚMERO 08-2017 - Consejo Nacional de Dearrollo Urbano y Rural - CONADUR</t>
  </si>
  <si>
    <t>Listado de prioridades nacionales y Metas Estratégicas  de Desarrollo</t>
  </si>
  <si>
    <r>
      <rPr>
        <b/>
        <i/>
        <sz val="12"/>
        <rFont val="Candara"/>
        <family val="2"/>
      </rPr>
      <t>Objetivo</t>
    </r>
    <r>
      <rPr>
        <i/>
        <sz val="12"/>
        <rFont val="Candara"/>
        <family val="2"/>
      </rPr>
      <t>: Desarrollar</t>
    </r>
    <r>
      <rPr>
        <sz val="12"/>
        <rFont val="Candara"/>
        <family val="2"/>
      </rPr>
      <t>el análisis y visualizar la identificación institucional hacia las prioridades nacionales y metas estratégicas de desarrollo aprobadas por el CONADUR.</t>
    </r>
  </si>
  <si>
    <t xml:space="preserve">Marque con una "X" en la columna de "idenficiación con la MED" con las cuales se identifica la institución de acuerdo a su mandato.  </t>
  </si>
  <si>
    <t>DPSE08</t>
  </si>
  <si>
    <t>MATRICES DE PLANIFICACIÓN  2019</t>
  </si>
  <si>
    <t>Evidencias</t>
  </si>
  <si>
    <t>Análisis de Actores</t>
  </si>
  <si>
    <t>POA</t>
  </si>
  <si>
    <t>POM</t>
  </si>
  <si>
    <t>Ficha de seguimiento POM</t>
  </si>
  <si>
    <t>Programación Mensual: Productos-Subproductos-Acciones</t>
  </si>
  <si>
    <t>Ficha de seguimiento POA</t>
  </si>
  <si>
    <t>Ficha del indicador de Resultados</t>
  </si>
  <si>
    <t>Clasificadores temáticos</t>
  </si>
  <si>
    <t>Información Presupuesto de 5 años</t>
  </si>
  <si>
    <t>Criterios de Ponderación</t>
  </si>
  <si>
    <t>Pueblo al que Pertenece la Población (Favor seleccionar según listado)</t>
  </si>
  <si>
    <t>DPSE09</t>
  </si>
  <si>
    <r>
      <rPr>
        <sz val="14"/>
        <rFont val="Candara"/>
        <family val="2"/>
      </rPr>
      <t xml:space="preserve">Herramienta de análisis, que permite sintetizar las fortalezas y debilidades internas de la institución como las oportunidades y amenazas que plantea el entorno y que ayuda a combinar dichos elementos para encontrar formas de potenciar el quehacer institucional. </t>
    </r>
    <r>
      <rPr>
        <sz val="14"/>
        <color indexed="8"/>
        <rFont val="Candara"/>
        <family val="2"/>
      </rPr>
      <t xml:space="preserve">
</t>
    </r>
  </si>
  <si>
    <r>
      <rPr>
        <b/>
        <sz val="12"/>
        <color indexed="8"/>
        <rFont val="Candara"/>
        <family val="2"/>
      </rPr>
      <t>Fortalezas</t>
    </r>
    <r>
      <rPr>
        <sz val="12"/>
        <rFont val="Candara"/>
        <family val="2"/>
      </rPr>
      <t xml:space="preserve">: Son recursos o capacidades internos que ayudan a una institución a cumplir con sus resultados. 
</t>
    </r>
  </si>
  <si>
    <r>
      <rPr>
        <b/>
        <sz val="12"/>
        <color indexed="8"/>
        <rFont val="Candara"/>
        <family val="2"/>
      </rPr>
      <t xml:space="preserve">Debilidades: </t>
    </r>
    <r>
      <rPr>
        <sz val="12"/>
        <rFont val="Candara"/>
        <family val="2"/>
      </rPr>
      <t xml:space="preserve">Son los aspectos negativos internos en recursos y capacidades que obstaculizan la capacidad de la institución para lograr sus resultados. 
</t>
    </r>
  </si>
  <si>
    <r>
      <rPr>
        <b/>
        <sz val="12"/>
        <color indexed="8"/>
        <rFont val="Candara"/>
        <family val="2"/>
      </rPr>
      <t xml:space="preserve">Oportunidades: </t>
    </r>
    <r>
      <rPr>
        <sz val="12"/>
        <rFont val="Candara"/>
        <family val="2"/>
      </rPr>
      <t xml:space="preserve">Situaciones o factores sociales, económicos políticos, culturales, ambientales, que están  fuera del control de la institución, cuya particularidad es que son factibles de ser aprovechados por ésta. </t>
    </r>
  </si>
  <si>
    <r>
      <rPr>
        <b/>
        <sz val="12"/>
        <color indexed="8"/>
        <rFont val="Candara"/>
        <family val="2"/>
      </rPr>
      <t>Amenazas</t>
    </r>
    <r>
      <rPr>
        <sz val="12"/>
        <rFont val="Candara"/>
        <family val="2"/>
      </rPr>
      <t xml:space="preserve">: Factores externos que están fuera del control de la institución y que podrían perjudicar y/o limitar el desarrollo de la misma. </t>
    </r>
  </si>
  <si>
    <r>
      <t>(1)</t>
    </r>
    <r>
      <rPr>
        <b/>
        <sz val="7"/>
        <color indexed="8"/>
        <rFont val="Candara"/>
        <family val="2"/>
      </rPr>
      <t xml:space="preserve">    </t>
    </r>
    <r>
      <rPr>
        <b/>
        <sz val="12"/>
        <color indexed="8"/>
        <rFont val="Candara"/>
        <family val="2"/>
      </rPr>
      <t>Rol que desempeñan:</t>
    </r>
  </si>
  <si>
    <r>
      <t>(2)</t>
    </r>
    <r>
      <rPr>
        <b/>
        <sz val="7"/>
        <color indexed="8"/>
        <rFont val="Candara"/>
        <family val="2"/>
      </rPr>
      <t xml:space="preserve">  </t>
    </r>
    <r>
      <rPr>
        <b/>
        <sz val="12"/>
        <color indexed="8"/>
        <rFont val="Candara"/>
        <family val="2"/>
      </rPr>
      <t>Importancia de las relaciones predominantes</t>
    </r>
  </si>
  <si>
    <t>Cuatrimestre 1 2019</t>
  </si>
  <si>
    <t>Cuatrimestre 2 2019</t>
  </si>
  <si>
    <t>Cuatrimestre 3 2019</t>
  </si>
  <si>
    <t>TOAL 2019</t>
  </si>
  <si>
    <r>
      <rPr>
        <b/>
        <i/>
        <sz val="12"/>
        <color indexed="9"/>
        <rFont val="Candara"/>
        <family val="2"/>
      </rPr>
      <t>Instrucciones</t>
    </r>
    <r>
      <rPr>
        <i/>
        <sz val="12"/>
        <color indexed="9"/>
        <rFont val="Candara"/>
        <family val="2"/>
      </rPr>
      <t>:</t>
    </r>
    <r>
      <rPr>
        <sz val="12"/>
        <color indexed="9"/>
        <rFont val="Candara"/>
        <family val="2"/>
      </rPr>
      <t xml:space="preserve"> Analizar según su mandato su identificación con las prioridades nacionales y metas estratégicas de desarrollo aprobadas por el CONADUR</t>
    </r>
  </si>
  <si>
    <t xml:space="preserve">LINEA DE BASE </t>
  </si>
  <si>
    <t>Metas al 2019</t>
  </si>
  <si>
    <t xml:space="preserve">“e ++” existe evidencia derivada de una Revisión sistemática de evidencias ya probada. </t>
  </si>
  <si>
    <t>“e +” existe evidencia derivada de una Revisión sistemática de evidencias.</t>
  </si>
  <si>
    <t xml:space="preserve">“e” existe evidencia derivada de opinión de expertos. </t>
  </si>
  <si>
    <t xml:space="preserve">“?” Está pendiente la revisión sistemática de Evidencias respecto al factor causal. </t>
  </si>
  <si>
    <t xml:space="preserve">Opinión Tecnica </t>
  </si>
  <si>
    <t xml:space="preserve">Evidencia </t>
  </si>
  <si>
    <t>Sin intervenciones</t>
  </si>
  <si>
    <t xml:space="preserve"> Intervenciones ineficaces</t>
  </si>
  <si>
    <t>intervenciones poco eficaces</t>
  </si>
  <si>
    <t>Intervenciones</t>
  </si>
  <si>
    <t xml:space="preserve">Intervenciones eficaces </t>
  </si>
  <si>
    <t xml:space="preserve">Intervención </t>
  </si>
  <si>
    <t>Alta magnitud</t>
  </si>
  <si>
    <t>Mediana magnitud</t>
  </si>
  <si>
    <t>Leve magnitud</t>
  </si>
  <si>
    <t>Poca magnitud</t>
  </si>
  <si>
    <t>Sin magnitud</t>
  </si>
  <si>
    <t xml:space="preserve">Magnitud </t>
  </si>
  <si>
    <t>Ponderación de Acuerdo a la fuerza explicativa de la característica</t>
  </si>
  <si>
    <t>Características del factor causal</t>
  </si>
  <si>
    <t>CRITERIOS A UTILIZAR PARA LA PONDERACIÓN</t>
  </si>
  <si>
    <t>Factores causales con Resultados menores o iguales a 4.00</t>
  </si>
  <si>
    <t>Factores causales con resultados mayores a 4.00 y menores o iguales a 6.50</t>
  </si>
  <si>
    <t>Factores causales con Resultados mayores a 6.50</t>
  </si>
  <si>
    <t xml:space="preserve">SIMBOLOGÍA DE  FACTORES CAUSALES IDENTIFICADOS </t>
  </si>
  <si>
    <t>Jerarquización de factores causales</t>
  </si>
  <si>
    <t>Fuerza Explicativa</t>
  </si>
  <si>
    <t>Intervención</t>
  </si>
  <si>
    <t>Magnitud</t>
  </si>
  <si>
    <t>Factores Causales Directos e Indirectos- Deberá incluir el ¿Qué? Y ¿Quiénes?</t>
  </si>
  <si>
    <t>PONDERACIÓN PARA LA JERARQUIZACIÓN DE FACTORES CAUSALES</t>
  </si>
  <si>
    <t>Problema Priorizado o Problema Central:</t>
  </si>
  <si>
    <t xml:space="preserve">JERARQUIZACIÓN DE FACTORES CAUSALES </t>
  </si>
  <si>
    <t xml:space="preserve">Fuerza Explicativa </t>
  </si>
  <si>
    <t xml:space="preserve">RESUMEN DE JERARQUIZACIÓN DE FACTORES CAUSALES </t>
  </si>
  <si>
    <t>PASOS PARA LA ELABORACIÓN DEL MODELO EXPLICATIVO</t>
  </si>
  <si>
    <t>Comunidad Linguistica (Favor seleccionar según listado)</t>
  </si>
  <si>
    <t>DPSE-24</t>
  </si>
  <si>
    <t>DPSE-26</t>
  </si>
  <si>
    <t>DPSE-25</t>
  </si>
  <si>
    <t xml:space="preserve">       </t>
  </si>
  <si>
    <t>Pasos Modelo Explicativo</t>
  </si>
  <si>
    <t>Jerarquización de Factores Causales Críticos</t>
  </si>
  <si>
    <t>Resumen de Jerarquización de Factores Causales Críticos</t>
  </si>
  <si>
    <t>Identificación con las MEDs-CONADUR</t>
  </si>
  <si>
    <t>X</t>
  </si>
  <si>
    <t>x</t>
  </si>
  <si>
    <t xml:space="preserve">Constitución Política de la Republica de Guatemala, Art. 94     El estado, mediante las instituciones correspondientes, esta en la obligación de desarrollar políticas de prevención, promoción, recuperación de la salud, para que la población tenga acceso a los diferentes servicios de salud ubicados en el país.   </t>
  </si>
  <si>
    <t xml:space="preserve">Ley del Organismo Ejecutivo Decreto 114-97,  desarrolla los preceptos constitucionales sobre la organización, atribuciones y funcionamiento del Organismo Ejecutivo
Articulo 39. Ministerio de Salud Publica y Asistencia Social .    Describe las funciones que le corresponden al ministerio de Salud </t>
  </si>
  <si>
    <t>Reconocimiento del carácter pluricultural y multilingüe de la Nación guatemalteca que se fundamenta en los principios constitucionales de respeto por la libertad, la dignidad, la vida humana, y la igualdad ante la ley; para la plena participación y desarrollo de las mujeres.</t>
  </si>
  <si>
    <t>Aumentar la cobertura de medicamentos básicos de calidad y a precio accesible a la población, mediante el fortalecimiento financiero, administrativo, técnico y de provisión de medicamentos a las farmacias y ventas sociales de medicamentos,  Acciones realizadas bajo la normativa del PROAM.</t>
  </si>
  <si>
    <t xml:space="preserve">Presentación de las denuncias, de forma escrita o verbal con o sin asistencia de abogada o abogado de cualquier persona, no importando su edad, que haya sido víctima de acto que constituya violencia intrafamiliar.   </t>
  </si>
  <si>
    <t>Ley Marco del Cambio Climàtico. Decreto No. 7-2013                                                  Marco juridico que establece las regulaciones necesarias para prevenir, planificar y responder de manera urgente, adecuada, coordinada y sostenida a los impactos del cambio climático en el país.</t>
  </si>
  <si>
    <t>Ley de la Coordinadora Nacional para la Reducción de Desastres. Decreto Legislativo 109-96                                                         
El objetivo de la presente ley, es crear la Coordinadora Nacional para la Reducción de Desastres Naturales o Provocados, con el propósito de prevenir, mitigar, atender y participar en la rehabilitación y reconstrucción por los daños derivados de los efectos de los desastres.</t>
  </si>
  <si>
    <t xml:space="preserve"> Ley Contra La Narcoactividad. Decreto No. 48-92                                                               Marco legal que regula las medidas necesarias para prevenir controlar, investigar, evitar y sancionar toda actividad relacionada con la producción, fabricación, uso, tenencia, tráfico y comercialización de los estupefacientes psicotrópicos y las demás drogas y fármacos susceptibles de producir alteraciones o transformaciones del sistema nervioso central y cuyo uso es capaz de provocar dependencia física o psíquica.</t>
  </si>
  <si>
    <t>Ley General de Descentralización. Decreto No. 14-2002                                              Marco Juridico que tiene por objeto desarrollar promover en forma sistemática la descentralización económica administrativa, para lograr un adecuado desarrollo del país, en forma progresiva y regulada, para trasladar las competencias administrativas, económicas, políticas y sociales del Organismo Ejecutivo al municipio y demás instituciones del Estado.</t>
  </si>
  <si>
    <t>Ley de los Consejos de Desarrollo Urbano y Rural. Decreto No 11-2002                       Marco juridico que promueve la participación de la población maya, xinca y garífuna y la no indígena, en la gestión pública para llevar a cabo el proceso de planificación democrática del desarrollo, tomando en cuenta principios de unidad nacional, multiétnica, pluricultural y multilingüe de la nación guatemalteca.</t>
  </si>
  <si>
    <t>17. Ley para la Maternidad Saludable Decreto No. 32-2010                                                   Marco jurídico que permite implementar los mecanismos necesarios para mejorar la salud y calidad de vida de las mujeres y del recién nacido; promover el desarrollo humano a través de asegurar la maternidad de las mujeres, mediante el acceso universal, oportuno y gratuito a información oportuna, veraz y completa y servicios de calidad antes y durante el embarazo, parto o posparto, para la prevención y erradicación progresiva de la mortalidad materna-neonatal.</t>
  </si>
  <si>
    <t>Reducir las tasas de mortalidad materna y neonatal, especialmente en la población vulnerada, adolescentes y jóvenes, población rural, población indígena y población migrante, entre otros.</t>
  </si>
  <si>
    <t>19. Ley de Atención a las Personas con Discapacidad. Ley 135-96                        Marco juridico que declara de beneficio social el desarrollo integral de las personas con discapacidad física, sensorial, intelectual o con trastornos de talla y peso genético y congénito o adquirido, en igualdad de condiciones para su participación en el desarrollo educativo, económico, social y político del país.”</t>
  </si>
  <si>
    <t>Ley de Protección Integral de la Niñez y Adolescencia. Decreto No. 27-2003                        Marco jurídico que promueve la integración familiar y promoción social, que persigue lograr el desarrollo integral y sostenible de la niñez y adolescencia guatemalteca, dentro de un marco democrático e irrestricto respeto a los derechos humanos.</t>
  </si>
  <si>
    <t>Ley del Sistema Nacional de Seguridad Alimentaria y Nutricional Decreto 32-2005     Marco juridico que promueve el derecho de toda persona a tener acceso físico, económico y social, oportuna y permanentemente, a una alimentación adecuada en cantidad y calidad, con pertinencia cultural, preferiblemente de origen nacional, asÍ como a su adecuado aprovechamiento biológico, para mantener una vida saludable y activa.</t>
  </si>
  <si>
    <t>Ley Marco de los Acuerdos de Paz  Decreto 52 -2005                                                              Tiene por objeto Establecer normas y mecanismos que regulen y orienten el proceso de cumplimiento de los acuerdos de paz, como parte de los deberes constitucionales</t>
  </si>
  <si>
    <t xml:space="preserve">Ley de Servicio Civil Decreto Número 1748                                                                 Ley que tiene como propósito regular las relaciones entre la Administración Pública y sus servidores, con el fin de garantizar su eficiencia, asegurando a los mismos, justicia y estimulo en su trabajo, y establecer las normas para la aplicación de un sistema de Administración de personal. </t>
  </si>
  <si>
    <t xml:space="preserve">Ley de Idiomas Nacionales  decreto 19-2003                         
La presente Ley tiene por objeto regular lo relativo al  reconocimiento, respeto, A154:H158promoción, desarrollo y utilización de los idiomas de los pueblos Mayas, Garífuna y Xinka, y su observancia en irrestricto apego a la Constitución Política de la República y al respeto y ejercicio de los derechos humanos. </t>
  </si>
  <si>
    <t>Código Municipal. Decreto 12-2002.          
Tiene por objeto desarrollar los principios constitucionales referentes a la organización,gobierno, administración y funcionamiento de los municipios y demás entidades locales.</t>
  </si>
  <si>
    <t>Garantizar el ejercicio del derecho a la salud de los habitantes del municipio de Villa Nueva y areas circunvencinas que requieran atención hospitalria especializada, apoyando a través de la red de servicios de salud en la conducción, coordinación y regulación de la prestación de servicios y control del financiamiento y administración de los recursos, orientados al trato humano para la recuperación y rehabilitación de las  personas, con calidad, pertinencia cultural, enfoque de género y en condiciones de equidad.</t>
  </si>
  <si>
    <t>Garantia de la recuperación de la salud,  mediante la accesibilidad a servicios hospitalarios para el municipio de Villa Nueva y áreas circunvecinas..</t>
  </si>
  <si>
    <t xml:space="preserve">Como unidad ejecutora del sector Salud público, le corresponde al Hospital Nacional Especializado de Amatitlan, contribuir a y cumplir lo que en ley corresponde al Ministerio de Salud Pública y Asistencia Social, tal como la formulación de políticas, régimen jurídico en salud en acciones de protección, promoción, recuperación y rehabilitación de la salud física y mental y la preservación higiénica del medio ambiente, coordinación de la cooperación técnica y financiera en salud y el cumplimiento de ratados y convenios internacionales relacionados con la salud  y a dirigir descentralizadamente la capacitación y formación de los recursos humanos del sector salud.
  </t>
  </si>
  <si>
    <t>Recibir  servicios hospitalarios especializados debidamente  programados y monitoreados, garantizando así el desarrollo de las intervenciones dirigidas a la población, Permitiéndole a la población que los bienes y servicios en salud cada día sean más oportunos pertinentes y alcanzables.</t>
  </si>
  <si>
    <t xml:space="preserve">Garantizar a la población de Villa Nueva y áreas circunvecinas, la eficiente operativización de los servicios públicos, afirmando  y protegiendo  la dignidad de los trabajadores del Hospital Nacional Especializado de Villa Nueva </t>
  </si>
  <si>
    <t>Establecimiento de  un sistema técnico, armónico, dinámico y eficiente de la Administración del personal,  garantizando el desempeño  efectivo de la labor institucional, en beneficio de todos los pacientes atendidos.</t>
  </si>
  <si>
    <t xml:space="preserve">Ley General y Reglamento para el combate del Virus de Inmunodeficiencia Humana VIH y el Síndrome de Inmunodeficiencia Adquirida SIDA y de la promoción, protección y defensa de los Derechos Humanos ante el VIH/SIDA. Decreto No. 26-2000 y Acuerdo Gubernativo 307-2002             
Marco Jurídico que permite implementar los mecanismos necesarios para la educación, prevención, vigilancia epidemiológica, investigación  atención y seguimiento de las infecciones de transmisión sexual (ITS), Virus de Inmunodeficiencia Humana (VIH), y el Síndrome de Inmunodeficiencia Adquirida (SIDA), así como garantizar el respeto, promoción, protección y defensa de los Derechos Humanos de las personas afectadas por éstas enfermedades </t>
  </si>
  <si>
    <t>Adherencia a las normas emanadas por el Programa de VIH/Sida, encaminadas a la promoción, prevención, vigilancia epidemiológica, control, diagnóstico, atención y seguimiento de las Infecciones de Transmisión Sexual, Virus de la inmunodeficiencia Humana y el Sindrome de  Inmunodeficiencia Adquirida..  intervenciones oportunas de forma integrada con los sectores público y privado, con la finalidad de disminuir factores de riesgo para adquirir el VIH u otras ITS.</t>
  </si>
  <si>
    <t xml:space="preserve">Contar con servicios especializados y seguros que toman en cuenta las normas y protocolos nacionales e intenacionales para brindar una atención eficiente y eficáz, encaminada especialmente a disminuir la incidencia de las ITS, VIH y SIDA.   </t>
  </si>
  <si>
    <t>Ley de Dignificación y Promoción Integral de la Mujer. Decreto 7-99. Marzo de 1999      
Instrumento jurídico que promueve el desarrollo de los derechos fundamentales que con relación a la dignificación y promoción de la mujer, se encuentran establecidos en la Constitución Política de la República.</t>
  </si>
  <si>
    <t xml:space="preserve">Atención hospitalaria encaminada a la disminución  de las brechas de inequidad genérica, que afectan la plena participación y desarrollo de las mujeres guatemaltecas, favoreciendo el respeto y valoración de las identidades culturales. </t>
  </si>
  <si>
    <t>Ley de Accesibilidad a los Medicamentos. Decreto No. 69-98      
Normas jurídicas para promover el abastecimiento y abaratamiento de medicamentos de alta calidad y otros insumos, para la recuperación de la salud, en farmacias estatales, farmacias municipales ya establecidas o que en el futuro se establezcan y ventas sociales de medicamentos.</t>
  </si>
  <si>
    <t xml:space="preserve">Ley de Protecciòn y Mejoramiento del Medio Ambiente. Decreto No. 68-86 con reforma 75-91                                                                
Marco jurídico institucional que tiene por objeto velar por el mantenimiento del equilibrio ecológico y la calidad del medio ambiente para mejorar la calidad de vida de los habitantes del país. </t>
  </si>
  <si>
    <t>Propiciar el desarrollo social, econòmico, cientìfico y tecnològico que prevenga la contaminaciòn del medio ambiente y mantenga el equilibrio ecològico, haciendo correctamente la descarga y emisión de contaminantes que afecten a los sistemas y elementos indicados en el artículo 10 de esta ley, El hospital  se sujeta a las normas y sus reglamentos, para ello todo proyecto cumplirá con un estudio de evaluación del impacto ambiental, realizado por técnicos en la materia y aprobado por la Comisión del Medio Ambiente</t>
  </si>
  <si>
    <t>La protecciòn, conservaciòn y mejoramiento de los recursos naturales del pais, asì como la prevenciòn del deterioro y mal uso o destrucciòn de los recursos que se relacionen con actividades que desarrolle el hospital Nacional especializado de Villa Nueva.</t>
  </si>
  <si>
    <t>Ley para Prevenir, Sancionar y Erradicar la Violencia Intrafamiliar. Decreto No. 97-1996  
Marco juridico que regula la aplicación de medidas de protección necesarias para garantizar la vida, integridad, seguridad y dignidad de las víctimas de violencia intrafamiliar.</t>
  </si>
  <si>
    <t>A través de la estructura programática del MSPAS se registrarán y priorizarán actividades donde se brinde  protección especial a mujeres, niños, niñas, jóvenes, ancianos, ancianas y personas discapacitadas, tomando en consideración las acciones en ley a las situaciones especificas de cada caso.</t>
  </si>
  <si>
    <t>Ley de Acceso Universal y Equitativo de servicios de Planificaciòn Familiar y su integraciòn en el Programa Nacional de Salud Reproductiva. Decreto 87-2005                   Marco juridico que tiene como objeto asegurar el acceso de la población a los servicios de planificación familiar, que conlleve la información, consejería, educación sobre salud sexual y reproductiva a las personas y provisión de métodos de planificación familiar. Además establecer mecanismos dirigidos a la consecución de nuevas fuentes de financiamiento local, reduciendo la dependencia histórica de los servicios de planificación familiar, de donantes internacionales.</t>
  </si>
  <si>
    <t>Contribuir a garantizar de forma sostenible el acceso universal a los métodos de planificación modernos de espaciamiento de embarazos, que conforme norma y funciones le cooresponden al nivel hospitalario dentro de la red integrada de servicios de salud.</t>
  </si>
  <si>
    <t xml:space="preserve"> Cobertura adecuada de metódos de planificación familiar que corresponden al ámbito hospitalario, asegurando su acceso universal y garantizando la oferta de servicios de planificación familiar libre de riesgos.</t>
  </si>
  <si>
    <t>EL hospital de Villa Nueva garantiza la inclusión de la variable de cambio climático al formular las  acciones que le competen, tomando en cuenta dar cumplimiento a los objetivos de esta ley.</t>
  </si>
  <si>
    <t>contar con un establecimiento de salud con personal especializado y debidamente equipado para contribuir a la red de servicios de salud  en la ejecución de planes y programas de gestión de riesgo diseñados para las condiciones y circunstancias del ámbito geográfico de su competencia</t>
  </si>
  <si>
    <t>Integrarse a las dependencias y entidades del sector público y del sector privado y a La Coordinadora Nacional para la Reducción de Desastres Naturales o Provocados, manteniendo vigente su plan y actividades para garantizar la reducción del riesgo y proveer atención hospitalaria en situaciones de desastre.</t>
  </si>
  <si>
    <t xml:space="preserve">Ley de Desarrollo Social. Decreto 42-2001.                
Marco jurídico que permite  implementar los procedimientos legales y de políticas públicas para llevar a cabo la promoción, planificación, coordinación, ejecución, seguimiento y evaluación de las acciones gubernativas y del Estado, encaminadas al desarrollo de la persona humana en los aspectos social, familiar, humano y su entorno, con énfasis en los grupos de especial atención.          </t>
  </si>
  <si>
    <t>El hospital participa en el desarrollo y operativización de programas intersectoriales para cumplir con los objetivos y las metas de desarrollo.que le son de competencia al MSPAS. Poniendo en práctica los preceptos de esta ley en aspectos de salud especialmente a traves del programa de Rehabilitación de la salud y de intervenciones relacionadas a cobertura de atención a poblacion con discapacidades, adultos mayores, población migrante, niños y adolescentes todo ello  con atención integral y diferenciada con pertinencia cultural y aumentando la cobertura en la atención en salud reproductiva.</t>
  </si>
  <si>
    <t xml:space="preserve">Acciones de promoción, prevención, recuperación y rehabilitación de la salud, mediante la prestación de servicios integrados; coordinados con los servicios municipales y la red integrall de los servicios de salud; respetando, cuando clínicamente sea procedente, las prácticas de medicina tradicional e indígena.  </t>
  </si>
  <si>
    <t xml:space="preserve">Garantía de contar con un hospital adherido a un marco Juridico que le permite el uso seguro de estupefacientes y psicotrópicos susceptibles de causar dependencia  </t>
  </si>
  <si>
    <t>Adquisición, utilización y facultad de prescribir estupefacientes y psicotrópicos susceptibles de causar dependencia, con base aprotocolos enmarcados legalmente para ser seguros para los pacientes y personal que los maneja.</t>
  </si>
  <si>
    <t>Como Unidad ejecutora, contribuir a mejorar la eficiencia y eficacia de la Administración Pública, cumpliendo con la planificación,  ejecucion y monitoreo de las acciones de su competencia y mejorando la cobertura y calidad de la atención hospitalria  que se prestan a la población de Villa Nueva. Promoviendo la participación y control social, la capacidad de gestión de la administración local, reforzando  la identidad de la institución  y  Promoviendo así el desarrollo económico local; para contribuir a  mejorar la calidad de vida y  erradicar lapobreza.</t>
  </si>
  <si>
    <t xml:space="preserve">Atención hospitalaria especializada y contextualizada, con utilización de los recursos con eficiencia y eficacia  y  facilitando la participación y control de la sociedad y con capacidad de gestión e identidad de la administración local.  
</t>
  </si>
  <si>
    <t>Participación activa en la optimización de la eficacia y eficiencia en la administración del establecimiento hospitalario, encaminados a una atención integral bajo principios de unidad nacional, multiétnica, pluricultural y multilingue, y priorizando actividades dirijidas con enfoque de equidad de género, la cual se socializa por los medios establecidos por los entes rectores de planificación y financieros.</t>
  </si>
  <si>
    <t>Servcios de salud  integrales transparentes, con producción soicalizada a través de los sistemas de información nacional que favorecen la auditoria y fiscalizacion social-</t>
  </si>
  <si>
    <t>Participación dentro del 3er nivel de atención, en el cumplimiento de normas y protocolos de atención emanados del Programa de Salud Reproductiva y la Unidad de Atención de Salud de los Pueblos Indígenas e lnterculturalidad del Ministerio de Salud Pública y Asistencia Social, respetando los métodos de atención a la salud tradicional de las culturas maya, xínca y garifuna.</t>
  </si>
  <si>
    <t>Accesibilidad a atención especializada materna, contribuyendo a la reducción de las tasas de mortalidad materna y neonatal, especialmente en la población vulnerada, adolescentes y jóvenes, población rural, población indígena y población migrante, entre otros.</t>
  </si>
  <si>
    <t>Cumplimiento a las bases jurídicas y materiales que le permitan  adoptar las medidas necesarias para la equiparación de oportunidades y la no discriminación de las personas con discapacidad, enfocandose en el  derecho al disfrute, bajo las mismas condiciones, de los servicios de salud y del tratamiento de las enfermedades y su rehabilitación.</t>
  </si>
  <si>
    <t xml:space="preserve">Atención de salud hospitalaria a personas con discapacidades en igualdad de condiciones, garantizando que los servicios a su cargo estén disponibles en forma oportuna, fortaleciendo así los derechos y los deberes fundamentales de las personas con discapacidad.  </t>
  </si>
  <si>
    <t>Asegurar la atención médica hospitalaria integral  al niño, niña y adolescente y garantizar el acceso universal e igualitario a las acciones y servicios para la promoción, protección y recuperación de la salud. Contribuyendo a procurar la participación activa de la familia y comunidad.</t>
  </si>
  <si>
    <t>Servicos médicos hospitalarios pediátricos, que promueven y adoptan las medidas necesarias para el cumplimiento efectivo del interés de los niños, niñas y adolescentes y de la familia</t>
  </si>
  <si>
    <t xml:space="preserve">Contribuir a impulsar los objetivos de la Política Nacional de SAN del Estado guatemalteco en los planes estratégicos, programas y proyectos del sector salud, orientados al desarrollo socioeconómico del país. Desarrollando  actividades de tratamiento de desnutrición aguda y rehabilitación de secuelas de la desnutrición. </t>
  </si>
  <si>
    <t xml:space="preserve">Servicios pediátricos especializados para el tratamiento y rehabilitación de afecciones derivadas de desnutrición aguda y prevención de la misma derivada de larga estancia hospitalaria por otras afecciones.  </t>
  </si>
  <si>
    <t>Acordar en conjunto con las  municipalidades y el segundo nivel de atención,  sus atribuciones en coordinación con el hospital, participando en la administración de la prestación de programas y de servicios de salud en sus respectivas jurisdicciones.</t>
  </si>
  <si>
    <t>Oferta de mejores servicios de salud, con la oportunidad de participación de la población del propio lugar.</t>
  </si>
  <si>
    <t xml:space="preserve">Brindar los servicios de salud tomando en cuenta que los idiomas Mayas,Garífuna y Xinka podrán utilizarse en las comunidades lingüísticas que correspondan, en todas sus formas, sin restricciones en el ámbito público y privado.. </t>
  </si>
  <si>
    <t>Recibir servicios con pertinencia cultural, especialmente en acciones de información donde se toma en cuenta el idiomas de mayor habla de la población atendida</t>
  </si>
  <si>
    <t>Utilizar eficientemente el presupuesto asignado para cumplir con esta ley, asignandolo a programas prioritarios dirigidos a la población  para el fortalecimiento de la paz y la institucionalidad. A raiz de los acuerdos de Paz se aumento al presupuesto, la extensión de cobertura, fortalecimiento a la red de servicios de salud, participación social en salud, reducción de mortalidad materna e infantil e implementación de programas de cobertura</t>
  </si>
  <si>
    <t xml:space="preserve">Un nuevo establecimiento de salud hospitalario con atención especializada que amplía la cobertura de atención integral en Villa Nueva:  equipado con tecnología de punta, favoreciendo la corta estancia hospitalria y la pronta rreinserción a la sociedad de los pacientes que se atienden. </t>
  </si>
  <si>
    <t xml:space="preserve">Politica General de Gobierno </t>
  </si>
  <si>
    <t>2016 -2020</t>
  </si>
  <si>
    <t>Establecer la ruta y el horizonte que le permite al país dirigir su rumbo por los próximos años, teniendo en cuenta las prioridades sociales, económicas, ambientales, institucionales y territoriales constituyendo  un cambio de paradigama en la planificación, porque considera la participación ciudadana como un elemento fundamental, plantea una visión de largo plazo y se orienta a institucionalizar la planificación del desarrollo en el nivel territorial, sectorial e institucional dentro del estado y sus organismos.</t>
  </si>
  <si>
    <t>Toda la población guatemalteca.</t>
  </si>
  <si>
    <t xml:space="preserve">Definir lineamientos que deberán atender las instituciones públicas durante los próximos cuatro años. Definiendo prioridades, lo que obliga a la revisión de los resultados institucionales, vinculando las grandes prioridades del desarrollo.                                                                                                  Para el ministerio de Salud Pública y Asistencia Social le es de competencia "LA Salud Integral" con 2 resultados estratégicos: 1. Para el 2019, se ha disminuido la mortalidad en la niñez en 10 puntos por cada mil nacidos vivos.Línea base: 35 muertes por mil nacidos vivos (ENSMI 2014/2015). Meta: 25 muertes por mil nacidos vivos (2019).
2. Al 2019, la mortalidad materna se ha reducido en 20 puntos, con prioridad en mujeres indígenas y de áreas rurales. Línea base: 113 muertes por cada cien mil nacidos vivos (2013, MSPAS). Meta: 93 muertes por cada cien mil nacidos vivos (2019).
</t>
  </si>
  <si>
    <t>Política Nacional de Desarrollo</t>
  </si>
  <si>
    <t>Guatemala 2032</t>
  </si>
  <si>
    <t>Coloca en el centro a las personas proponiendo un modelo de desarrollo humano sostenible. Concibe a la persona como la verdadera riqueza de la nación. Propone la creación de condiciones que le permitan a la gente el despliegue al máximo de su potencial, propiciando una vida productiva y creativa de acuerdo a su interés y necesidades.  Implica opciones de acceso al bienestar para todas y todos.</t>
  </si>
  <si>
    <t>Urbana y Rural del pais</t>
  </si>
  <si>
    <t>Dar  respaldo político institucional a la operatividad del K’atun. Esta política institucionalizará las acciones y procesos para el desarrollo, con una visión de largo plazo y permitirá dar seguimiento, así como evaluar las acciones de política y los impactos, para reorientar o replantearlas, según sea la calidad de su ejecución. Involucra al MSPAS en el eje: Bienestar para la Gente" para garantizar a las personas el acceso a la protección social universal, servicios integrales de calidad en salud y educación, servicios básicos, habitabilidad segura, acceso a alimentos y capacidad de resiliencia para asegurar la sostenibilidad de sus medios de vida mediante intervenciones de política pública universales pero no estandarizadas, que reconocen las brechas de inequidad y las especificidades étnico culturales». Además se contribuye al Plan de la Alianza para la Prosperidad del Triangulo Norte, mejorando la oferta y calidad de servicios de  salud, nutrición y desarrollo infantil evitando el riesgo a  niños y jóvenes y al mejorar sus condición de salud puedan mejorar las condiciones de vida y evitar la migración en busca de oportunidades con los riesgos que implica.</t>
  </si>
  <si>
    <t xml:space="preserve">El MSPAS se vincula especialmente al cumplimiento del eje de Bienestar para la gente, contribuyendo a la  senda para el desarrollo durante los próximos veinte años. a través de brindar servicios de salud enfocados  en las personas y su bienestar,   Con la mirada puesta en las poblaciones
excluidas y vulneradas, tales como niñez, juventud, mujeres, pueblos indígenas, especialmente si habitan en las áreas rurales.. Contribuyendo a este eje que plantea los grandes lineamientos para garantizar la calidad de vida de las personas con equidad y pertinencia cultural     
</t>
  </si>
  <si>
    <t>Política de Desarrollo Social y Población</t>
  </si>
  <si>
    <t>Guatemala, abril 2010</t>
  </si>
  <si>
    <t>Alcanzar la cooperación y acción concertada de todos los sectores de la sociedad y del gobierno, con el fin de alcanzar el bienestar y desarrollo humano de la población guatemalteca presente y futura.</t>
  </si>
  <si>
    <t xml:space="preserve">Acceso a los servicios de salud a la población. El Ministerio de Salud Pública y Asistencia Social en coordinación con el Instituto Guatemalteco de Seguridad Social, atiende las necesidades de salud de la población, mediante la prestación
de servicios integrados, respetando, cuando clínicamente es precedente, las prácticas de la medicina tradicional e indígena.
En coordinación con el Ministerio de Educación, promueve el Programa de Salud Reproductiva, de forma participativa, incluyente, y considerando las características, necesidades y demandas tanto de las mujeres como de los hombres.
Asimismo, garantiza la prestación de servicios de salud a las personas trabajadoras migrantes y a sus familias, con el objeto que las mismas mejoren sus condiciones de vida en las
localidades de residencia temporal. </t>
  </si>
  <si>
    <t>El Ministerio de Salud Publica y Asistencia Social lleva a cabo las intervenciones de Fomento de la Salud y Medicina Preventiva, coordinando acciones con otras Instituciones que incluyen  la prevencion,  promoción,    curación y recuperación de la salud, de  las enfermedades transmisibles y no transmisibles, accidentes y violencia, permitiendo el acceso a los servicios de salud a traves del Modelo Incluyente en Salud (MIS)</t>
  </si>
  <si>
    <t>Política Nacional de Sector de Agua Potable y Saneamiento</t>
  </si>
  <si>
    <t>2013-2025</t>
  </si>
  <si>
    <t>Contribuir al mejoramiento de las condiciones de calidad de vida, bienestar individual y social de los habitantes de la República de Guatemala, como parte del desarrollo humano, mediante el mejoramiento de la gestión pública sostenible de los servicios de agua potable y saneamiento y de las buenas prácticas de higiene y de manejo del agua para el consumo humano.</t>
  </si>
  <si>
    <t>Población sin accesos a sistemas adecuados de agua, y población que no cuentan con servicios adecuados de saneamiento</t>
  </si>
  <si>
    <t>Estrategias, para garantizar la provisión de agua para consumo humano y recreativo. Correspondiéndole al MSPAS la vigilancia de la calidad del agua y contribuye con acciones de educación para el consumo adecuado y prácticas de higiene.</t>
  </si>
  <si>
    <t>El Ministerio de Salud Pública y Asistencia Social desarrolla intervenciones correspondientes a la Prevención de la Mortalidad de la Niñez tomando en cuenta  la vigilancia del agua para consumo humano y uso recreativo asimismo la desparasitacion en menores de 5 años tomando en cuenta las madres con consejería en las prácticas higiencias y lavado de manos</t>
  </si>
  <si>
    <t>Noviembre 2013 a la Fecha</t>
  </si>
  <si>
    <t>Fortalecer las capacidades reguladoras del gobierno central, habilitándolas para poder planificar, financiar y ejecutar competencias y actividades propias de estas.</t>
  </si>
  <si>
    <t>Entidades del Gobierno Central</t>
  </si>
  <si>
    <t>Mejorar los procesos relativos a la negociación, gestión, seguimiento, monitoreo y evaluación, la articulación sistémica de los diversos actores y los mecanismos que intervienen dentro del circuito de las donaciones. El MSPAS se rige a las estrategias que de esta politica se derivan, para el manejo de donaciones que le son proporcionadas para acciones de salud.</t>
  </si>
  <si>
    <t>El Ministerio de Salud Pública y Asistencia Social a traves del programa de Recuperacion de la Salud  por medio de la atención Medica en los servicios de salud realiza estudios diagnóticos con equipo y tecnología adecuada , asímismo el abastecimiento de  medicamentos</t>
  </si>
  <si>
    <t>Política Nacional de Descentralización del Organismo Ejecutivo</t>
  </si>
  <si>
    <t>2002 a la Fecha</t>
  </si>
  <si>
    <t>Reducir la pobreza y para la consolidación de
la democracia; permitirá lograr la efectiva prestación de servicios en todos los ámbitos de la nación, en especial, los departamentos y municipios. Le ha correspondido al MSPAS, man teniendo su rol rector, realizar de forma gradual la desconcentración y descentralización de los servicios de salud beneficiando a las poblaciones mas postergadas y permitiendo la coordinación y participación con los consejos de desarrollo y municipalidades.</t>
  </si>
  <si>
    <t xml:space="preserve">El Ministerio de Salud y Asistencia Social a traves de los programas de atención en Salud a la Población lleva a cabo el fomento de la salud y Medicina Preventiva siendo la Prevención y Control de las enfermedades vectoriales y zoonóticas uno de los programas de  Salud, donde se toma en cuenta el perfil epidemiológico tanto a nivel Departamental como de Municipios en todo País lo que permite una coordinacion y participacion ciudadana </t>
  </si>
  <si>
    <t>Politica Nacional de la Juventud</t>
  </si>
  <si>
    <t>2012 - 2020</t>
  </si>
  <si>
    <t>Promover la vigencia plena de los derechos de las y los jóvenes para mejorar sus condiciones y cálidad de vida, privilegiando su desarrollo integral y el ejercicio pleno de la ciudadanía como sujetos de derechos y actores estratégicos del desarrollo</t>
  </si>
  <si>
    <t>Jóvenes adolescentes: 13 a 18 años…  Jóvenes:  mayores de 18 y menores de 30 años de edad.</t>
  </si>
  <si>
    <t>Desarrollo integral de la juventud en el corto, mediano y largo plazo.                     Las acciones del MSPAS, están encaminadas a mantener acciones de promoción, prevención y tratamientos a situaciones de salud-enfermedad por ciclos de vida,  promoviendo asi el derecho a la salud y desarrollo integral de la juventud.</t>
  </si>
  <si>
    <t xml:space="preserve">Ministerio de Salud Pública y Asistencia Social lleva a cabo intervenciones para prevenir la Mortalidad Materna y Neonatal entre las cuales  estan; Mujer que recibe atención prenatal oportuna, tomando en cuenta el control del Embarazo en adolescentes, atención a mujeres en edad fértil, mujer que recibe atención del parto Institucional por personal calificado </t>
  </si>
  <si>
    <t>Política Nacional de Derechos Humanos</t>
  </si>
  <si>
    <t>Guatemala 2006-2015</t>
  </si>
  <si>
    <t>Guatemala es un Estado organizado para garantizar a sus habitantes de sus derechos y libertades. Su sistema de gobierno es republicano, democràtico y representativo, normado por la Constituciòn Polìtica de la Repùblica de Guatemala , y en ella se recogen como valores inherentes a la persona humana, los derechos individuales en forma de podere ciudadanos que se pueden hacer valer contra las eventuales arbitrariedades del aparato de Estado.  El derecho fundamental del ser humano es el derecho a la vida, y alrededor de èse derecho giran los otros derechos.</t>
  </si>
  <si>
    <t>Hombres y Mujeres de todo el pais Guatemalteco.</t>
  </si>
  <si>
    <t>Regular la aplicación de medidas de protección necesarias para garantizar la vida, integridad, seguridad y dignidad de las víctimas de violencia intrafamiliar Asimismo tiene como objetivo brindar protección especial a mujeres, niños, niñas, jóvenes, ancianos y ancianas y personas, discapacitadas, tomando en consideración las situaciones especificas de cada caso el MSPAS a través de la Dirección de Regulación, Vigilancia y Control de la Salud delega al Departamento de Regulación de los Programas de Atención a las Personas la elaboración de Guías de Atención Integral de Salud, en donde se toma en cuenta todos estos preceptos</t>
  </si>
  <si>
    <t>Ministerio de Salud Pública y Asistencia Social  a través de Dirección de Regulación, Vigilancia y Control de la Salud realiza acciones  en 20 programas de atención a las personas según normativa vigente por ciclos de vida como un derecho a la salud, asímismo la Dirección del   Sistema de Atención en Salud proporciona lineamientos a los servicios de Salud para realizar acciones de prevencion, promoción, curación y rehabilitación de la salud</t>
  </si>
  <si>
    <t>Política Publica Respecto de la Prevención a las Infecciones de Transmisión Sexual -ITS- y a la Respuesta a la Epidemia del Síndrome de Inmunodeficiencia Adquirida</t>
  </si>
  <si>
    <t>Guatemala Septiembre 2008</t>
  </si>
  <si>
    <t>Atención integral a la población con estas afecciones, a través de protocolos de atención y estrategias, para prevención, Control y Rehabilitación</t>
  </si>
  <si>
    <t>32,000 personas aproximadamente</t>
  </si>
  <si>
    <t>Difundir y socializar en forma coordinada e integral la Política Pública todo el marco legal y político que apoya la implementación en ITS, VIH y Sida, para que los actores involucrados en la implementación reconozcan la base que respalda sus actividades y puedan establecer los vínculos que existen entre los distintos documentos de política vigentes. El MSPAS a través del programa nacional de prevención y control de ITS, VIH y Sida,  ejecuta acciones encaminadas al resultado institucional: Para el 2019, la sobre vida (% de adultos y niños con VIH que están en tratamiento antirretrovirico, 12 meses después del inicio del tratamiento) se aumenta en 13 puntos porcentuales. (De 82.50% en el 2012 a 95% en el 2019)</t>
  </si>
  <si>
    <t xml:space="preserve">El Ministerio de Salud y Asistencia Social a traves del Programa de Prevención y Control de ITS, VIH, sida; realiza intervenciones dirigidas a toda la población promoviendo medidas de prevencion, control y tratamiento en pacientes con VIH positivo asímismo en víctimas sobrevivientes atendidas por violencia sexual </t>
  </si>
  <si>
    <t>Política de Equidad de Género</t>
  </si>
  <si>
    <t>Guatemala 2013</t>
  </si>
  <si>
    <t xml:space="preserve">Propicia el acceso de las personas a la igualdad de oportunidades y al desarrollo de sus capacidades tomando en cuenta las condiciones especìficas de mujeres y hombres proponiendo mecanismos para eliminar las desigualdades econòmicas, polìticas, eductivas y sociales. </t>
  </si>
  <si>
    <t xml:space="preserve">Poblaciòn que tiene dificultad de  acceso a servicios pùblicos bàsicos </t>
  </si>
  <si>
    <t xml:space="preserve">Un 75.9% de la poblaciòn son analfabetas y se concentran en las areas rurales, afectando a la poblaciòn femenina de las comunidades indigenas, que no tienen oportunidades de estudiar, menos aùn de que les brinde un trato adecuado con calidad y calidez.           Los programas de atención que brinda el MSPAS, promueven la participación directa de las mujeres especialmente en aquellas donde se brinda consejeria para el cuidado propio el de su familia, el hogar y la participación activa dentro de sus comunidades en la toma de decisiones y  como agentes de cambio. </t>
  </si>
  <si>
    <t>El Ministerio de Salud Pública y Asistencia Social garantiza la accesibilidad de toda la poblacion hacia los servicios de salud sin discriminación de raza, sexo, proporcionando consejeria a madres sobre prácticas higiénicas y métodos de planificación familiar</t>
  </si>
  <si>
    <t>Política Nacional para la Gestión Ambiental Racional de Productos Quimicos y Desechos peligrosos</t>
  </si>
  <si>
    <t>impulsar una gestiòn integral en materia de productos quìmicos y desechos peligrosos, de acuerdo a los compromisos adquiridos en instrumentos internacionales firmados y ratificados, su participaciòn en iniciativa de carácter internacional, gama de normas internas vigentes que evidencia por parte del pais.</t>
  </si>
  <si>
    <t>Àmbito de acciòn de la presente polìtica es a nivel nacional y por lo tanto su aplicaciòn y observancia incluye a todo el territorio guatemalteco.</t>
  </si>
  <si>
    <t>Pueblos reconocidos culturalmente Mayas, Garìfunas y Xincas respetando la idiosincrasia y armonizando su campo de accion con los enfoques convergentes que tienden al manejo y conservaciòn del ambiente y los recursos naturales. El MSPAS a través de la participación de la sociedad permite dentro de su planificación y ejecución de actividades la aprobación de todas sus actividades asegurando también el apego a las normas vigentes para la protección del medio ambiente.</t>
  </si>
  <si>
    <t>El Ministerio de Salud Pública y Asistencia Social a traves de la Dirección de Regulación Vigilancia y Control de la Salud y el programa de Salud Ambiental coordinan actividades con el Ministerio de Salud y Ambiente en relacion al desecho de substancias quimicas y peligrosas en todos los servicios de salud según normativa de ley vigente</t>
  </si>
  <si>
    <t>Política  Nacional Para El Manejo Integral de los Residuos y Desechos Solidos</t>
  </si>
  <si>
    <t>Guatemala 2003</t>
  </si>
  <si>
    <t xml:space="preserve">Prevención, regulación y control de cualesquiera de las causas o actividades que originen deterioro del medio ambiente y contaminación de los sistemas </t>
  </si>
  <si>
    <t>Ambito de acción  nacional</t>
  </si>
  <si>
    <t>Cambiar hábitos de la población en cuanto a la cultura de producción, consumo, manejo y disposición de los residuos y desechos sólidos. Hacer partícipe a la sociedad civil en los procesos de auditoria social para el mantenimiento de un ambiente saludable, a través de los mecanidmos de ley, sobre todo los Consejos Comunales de Desarrollo Social y los Consejos Municipales de Desarrollo Social. Mantener la calidad ambiental y la sostenibilidad de la biodiversidad y los recursos naturales. El MSPAS se adhiere al fiel cumplimiento de las normativas derivadas de esta ploítica en la segregación, manejo y disposición final de los residuos y desechos sólidos de todas las instituciones de salud</t>
  </si>
  <si>
    <t>El Ministerio de Salud Pública y Asistencia Social a traves de la Dirección de Regulación Vigilancia y Control de la Salud y el programa de Salud Ambiental coordinan actividades con el Ministerio de Salud y Ambiente en relacion al  Manejo Integral y clasificación  de los Residuos y Desechos Solidos en los servicios de salud a nivel nacional según protocolos y reglamento vigente</t>
  </si>
  <si>
    <t>Política Nacional de Promoción y Desarrollo Integral de las Mujeres</t>
  </si>
  <si>
    <t>2008 - 2023</t>
  </si>
  <si>
    <t>Promover el desarrollo integral de las mujeres mayas, garífunas, xinkas y mestizas en todas las esferas de la vida económica, social, política y cultural</t>
  </si>
  <si>
    <t xml:space="preserve"> mujeres mayas, garífunas, xincas y mestizas</t>
  </si>
  <si>
    <t>Que todas las mujeres mayas, garífunas, xinkas y mestizas, ejerzan sus derechos para exigir su cumplimiento, así como a todas las entidades responsables de implementar los programas, subprogramas, proyectos y actividades; constituyéndose en garantes para lograr los objetivos planteados en la actual Política,el MSPAS dentro de sus programas de atención al desarrollarlos por ciclos de vida, hace énfasis en actividades dirigidas a las mujeres en sus diferentes etapas, con lo que garantiza el derecho a salud integral..</t>
  </si>
  <si>
    <t>El Ministerio de Salud y Asistencia Social brinda atención a toda la población sin discriminación alguna, garantizando accesibilidad a los servicios de salud a traves de los 20 programas de atención a las personas  de acuerdo a normativa vigente según ciclos de vida, tomando en cuenta las siguientes intervenciones: Población atendida con servicios de informacion y promoción de salud sexual y reproductiva e identificacion se signos y señales de peligro para la toma de decisiones y Población con acceso a metodos de planificación familiar.</t>
  </si>
  <si>
    <t>Política Práctica y Adquisiciones de Insumos Anticonceptivos</t>
  </si>
  <si>
    <t>Guatemala 2006</t>
  </si>
  <si>
    <t>Organizaciones de los sectores público y privado del pais Guatemalteco.</t>
  </si>
  <si>
    <t>Regulaciòn en la adquisición de medicamentos anticonceptivos.  Dentro de los esfuerzos del MSPAS se promovió este estudio que permite identificar las mejores opciones para la adquisición de anticonceptivos y contar con procesos de adquisición expeditos obteniendo buenos precios y eviten los desabastecimientos permitiendole a todos los sectores de salud  su disponibilidad.</t>
  </si>
  <si>
    <t>El Ministerio de Salud y Asistencia Social a traves del Prograna de Prevencion de la Mortalidad Materna y Neonatal propicia a la poblacion de mujeres en edad fértil de 15 a 49 años la accesibilidad y disponibilidad a métodos de planificación familiar por lo que se garantiza el abastecimiento de insumos</t>
  </si>
  <si>
    <t>Política Nacional de Cambio Climático</t>
  </si>
  <si>
    <t>2009  a la fecha.</t>
  </si>
  <si>
    <t>Reducciòn de la vulnerabilidad a los eventos climatològicos extremos, el reforzamiento de la capacidad de adaptaciòn y el aprovechamiento de las oportunidades para la reducciòn de emisiones de gases de efecto inverdanero.                                                                                                                   Mejorar la calidad de vida de la población en el</t>
  </si>
  <si>
    <t>El Estado de Guatemala debe velar porque prevalezca el bien y el interès comùn sobre el interès particular y se respete el derecho humano a un ambiente sano.</t>
  </si>
  <si>
    <t>Reducir los impactos negativos y mejorar la calidad de vida de la población en el contexto del Cambio Climático global a través del ejercicio de sus competencias ambientales, Impulsar la responsabilidad socio-ambiental de todos los sectores, Asegurar el uso de bienes y servicios ambientales para usos multifinalitarios. El sector salud se adhiere a las normativas que de esta política emanan.</t>
  </si>
  <si>
    <t>El Ministerio de Salud Pública y Asistencia Social a través de la Unidad de Gestión de Riesgo y del Departamento de Epidemiología en coordinación con otras Instituciones (Ministerio de Ambiente, Insivhume) planifican actividades según proyecciones y tendencias en el tiempo</t>
  </si>
  <si>
    <t>Política  Nacional  para la  Reducción  de Riesgo  a los  Desastres  en  Guatemala  Ag 6-2011</t>
  </si>
  <si>
    <t>Guatemala 2011</t>
  </si>
  <si>
    <t>Aumentar la resiliencia y reducir la vulnerabilidad de las poblaciones y  territorios en riesgo a  desastres como fundamento del mejoramiento de la calidad de vida y el  desarrollo seguro de Guatemala</t>
  </si>
  <si>
    <t>Aplicaciòn en todo el territorio del pais</t>
  </si>
  <si>
    <t>Integración de actividades interinstitucionales para la reducción de desastres y la atención de la emergencia. Todas las instituciones de salud, en apego a las normativas que se derivan de esta política y en coordinación con SE-CONRED, mantienen vigentes sus planes y actividades para garantizar la reducción del riesgo y proveer atención en situaciones de desastre.</t>
  </si>
  <si>
    <t xml:space="preserve">El Ministerio de Salud y Asistencia Social a traves  de la Unidad de Gestión de Riesgo y de la comisión de emergencias a nivel  Institucional en coordinación con SE-CONRED proporciona lineamientos a las Direcciones de Areas de Salud y Hospitales para que a nivel  local en coordinacion con Municipalidades y otros entes elaboren  planes de contingencia por desastres y urgencias epidemiologicas que deben responder a sus localidades </t>
  </si>
  <si>
    <t>Política Pública de Reparación a las Comunidades Afectadas por la Construcción de la Hidroeléctrica Chixoy, Cuyos Derechos Humanos Fueron Vulnerados</t>
  </si>
  <si>
    <t>2015 al 2029</t>
  </si>
  <si>
    <t>Reparar daños y perdidas de la población de las 33 comunidades afectadas por la construcción de la hidroeléctrica Chixoy, la cual vulnero los Derechos Humanos de las varias poblaciones de los departamentos de Alta Verapaz, Baja Verapaz y el Quiche.</t>
  </si>
  <si>
    <t>586 Familias Afectadas</t>
  </si>
  <si>
    <t xml:space="preserve">586 Familias. En respuesta efectiva para las familias vulneradas, el MSPAS prioriza dentro de sus planes la provisión de servicios de salud con la construcción equipamiento y puesta en marcha de los servicios de salud que se contemplan en la politica y los que sean necesarios para la atención integral de la población afectada. </t>
  </si>
  <si>
    <t>Priorizar los servicios de salud afectados a traves de proyectos de infraestructura y equipamiento como el abastecimiento de medicamentos e insumos según planificación  proporcionando una atención integral</t>
  </si>
  <si>
    <t>Política Nacional Contra las Adicciones y el Tráfico Ilícito de Drogas</t>
  </si>
  <si>
    <t>Guatemala, 2009</t>
  </si>
  <si>
    <t>Acciones contra el alcoholismo, drogadicción y otras causas de desintegración familiar, por lo que es vital tomar las medidas de prevención, tratamiento y rehabilitación adecuadas para el bienestar del individuo, la familia y la sociedad.</t>
  </si>
  <si>
    <t>Garantizar la vida, la integridad y el desarrollo de la persona humana, considerando la salud de los habitantes como un bien público y declara de interés social las acciones contra la drogadicción. Siendo el MSPAS uno de los sectores comprometidos en el cumplimiento del control del consumo de drogas lícitas y la tendencia creciente de su uso indebido,  y contribuir a ofrecer alternativas de tratamiento, rehabilitación y reinserción social a farmacodependientes; así como, en el desarrollo de programas de prevención.</t>
  </si>
  <si>
    <t>El Ministerio de Salud Pública y Asistencia Social a través de la Dirección de Regulación Vigilancia y control de la Salud con el programa de Salud Mental proporciona lineamientos vigentes para atención de pacientes. Asimismo el Sistema Integral de Atención en Salud y su red de servicios de salud incluyendo Hospitales de especialización, brindan tratamiento y rehabilitación a pacientes farmacodepedientes</t>
  </si>
  <si>
    <t>Política para la Desconcentración y Descentralización de la Gestión Ambiental. Acuerdo Gubernativo No. 791-2003</t>
  </si>
  <si>
    <t>Guatemala 2003      Noviembre 2011</t>
  </si>
  <si>
    <t>Promover el desarrollo económico de la nación y estimular actividades y medidas que garanticen el equilibrio ecológico, la conservación de un ambiente saludable.</t>
  </si>
  <si>
    <t>Ambito nacional</t>
  </si>
  <si>
    <t>Conservar, proteger y mejorar los bienes y servicios naturales y compensar los efectos causados por el desequilibrio y deterioro alcanzados lo cual no puede ser atendido y resuelto únicamente a nivel centralizado, debe ser descentralizado. El MSPAS para el desarrollo de proyectos de infraestructura reconoce  el poder de decisión de las municipalidades en el área geográfica de su jurisdicción y especialmente de la intervención ciudadana para la aceptación y participación dentro de dichos proyectos.</t>
  </si>
  <si>
    <t>El Ministerio de Salud Pública y Asistencia Social a través de la Unidad de Planificación Estratégica, la Dirección de Regulación Vigilancia y Control de la Salud por medio del  programa de Saneamiento ambiental y la Dirección del Sistema Integral de Atención en Salud por medio de las Direcciones de Areas coordinan actividades con el  Ministerio de Salud y Ambiente en relación al desrrollo de proyectos de infraestructura a ejecutar en los servicios de salud</t>
  </si>
  <si>
    <t>Política Nacional de Desarrollo Rural Integral</t>
  </si>
  <si>
    <t>Guatemala, mayo 2009.</t>
  </si>
  <si>
    <t>Reconocimiento y promoción de la multiculturalidad del pais dentro de un esfuerzo de búsqueda de la unidad nacional en medio de la rica diversidad cultural predominante.</t>
  </si>
  <si>
    <t>Todo el pais,  con mayor énfasis en el área rural.</t>
  </si>
  <si>
    <t>Proceso participativo entre el gobierno y diversas organizaciones sociales, ésta participación tiene la virtud de tomar en cuenta las propuestas y puntos de vista de sectores históricamente excluidos en el pais. Lograr la conservación y el mantenimiento del equilibrio ambiental y el desarrollo humano, la equidad de género, entendida como la no discriminación de la mujer, la optimización de la eficacia y eficiencia en todos los niveles de la administración pública, el fomento a la armonía en las relaciones interculturales. Las entidades pertenecientes al MSPAS, consideran la multiculturalidad en sus planes y actividades que desarrolla y brinda sus servicios en forma equitativa., dirige actividades contra el VIH, cumpliendo con la atención a la desnutrición, con énfasis en la desnutrición crónica infantil y la atención a emergencias; tal como lo dicta esta política.</t>
  </si>
  <si>
    <t xml:space="preserve">El Ministerio de Salud y Asistencia Social brinda atención a toda la población sin discriminación alguna, garantizando accesibilidad a los servicios de salud a traves de los programas de atención a las personas  de acuerdo a normativa vigente según ciclos de vida, asímismo realiza actividades de Prevención y Control de ITS, VIH, Sida, persona atendida para la prevencion de ITS, VIH, Sida, de forma equitativa </t>
  </si>
  <si>
    <t>Política  de Protección  Integral de la  Niñez y Adolescencia</t>
  </si>
  <si>
    <t>2006 - a la Fecha</t>
  </si>
  <si>
    <t>Garantizar el efectivo cumplimiento de los derechos humanos de la niñez y la adolescencia en Guatemala.</t>
  </si>
  <si>
    <t>Aplica a toda la niñez y adolescencia del pais (.0 a 13 y18 años de edad.</t>
  </si>
  <si>
    <t>Construir las condiciones necesarias para que la presente y futuras generaciones de niños, niñas y adolescentes puedan disfrutar de una vida digna, a partir del cumplimiento de sus derechos humanos, en materia de salud, educación, recreación y protección; así como del desarrollo social, fortalecimiento y protección a sus familias. Correspondiendole al MSPAs ser el ente regulador para las condiciones de salud, que se le proveen a los niños y adolescentes, y correspondiéndole la responsabilidad en el logro del resultado estratégico de país: Para el 2019, se ha disminuido la mortalidad en la niñez en 10 puntos por cada mil nacidos vivos.</t>
  </si>
  <si>
    <t xml:space="preserve">El Ministerio de Salud Publica y Asistencia Social desarrolla acciones de prevencion de la mortalidad de la niñez  desarrollando acciones de   vacunación en menores de 5 años según esquema vigente,menores de 5 años con monitoreo de crecimiento y  suplementación de </t>
  </si>
  <si>
    <t>Política Nacional de Discapacidad</t>
  </si>
  <si>
    <t>Promover la prevención de la discapacidad, el acceso a la salud, la habilitación y rehabilitación integral de personas con discapacidad.</t>
  </si>
  <si>
    <t>Persona con capacidades especiales, que reciben atención en Salud.</t>
  </si>
  <si>
    <t>Garantiza la protección de los minusválidos y personas que adolecen de limitaciones físicas, psíquicas o sensoriales. (Constitución Política de Guatemala. Artículo 53 a. “Minusválidos". La atención que brindan las instituciones del sector pública es sin discriminación y diferenciada, cuentan con los espacios físicos adecuados para su atención, y sus acciones se enfocan especialmente al eje de la  prevención de la discapacidad y rehabilitación de la salud.</t>
  </si>
  <si>
    <t>El Ministerio de Salud Pública y Asistencia Social a través de la red de Servicios de Salud brinda atención a toda la poblacion a través de referencia y contrareferencia a pacientes con limitaciones físicas psíquicas y sensoriales sin discriminación, a traves del programa de fomento y Recuperación de la salud</t>
  </si>
  <si>
    <t>Politica Publica de la Primera Infancia</t>
  </si>
  <si>
    <t>2010 - 2020</t>
  </si>
  <si>
    <t>Asegurar que las niñas y los niños en Guatemala desde el momento de su gestacion hasta los seis años de edad, gocen de sus derechos basicos a traves de la construccion de un sistema que promueve la tanto la atencion como su desarrollo integral, en observancia y respeto a la diversidad cultural del pais.</t>
  </si>
  <si>
    <t>Desde la Gestación hasta los 6 años</t>
  </si>
  <si>
    <t>Lograr el desarrollo infantil temprano, mediante la intervencion oportuna asi como de garantizar una vida saludable y plena por el resto del tiempo. Teniendo la responsabilidad el MSPAS del logro del resultado estratégico: Para el 2019, se ha disminuido la mortalidad en la niñez en 10 puntos por cada mil nacidos vivos. y su contribucion al cumplimiento de la reducción de la desnutrición infantíl.</t>
  </si>
  <si>
    <t xml:space="preserve">El Ministerio de Salud Pública y Asistencia Social para dar cumplimiento a la Reducción de la mortalidad infantil y prevención de la desnutrición crónica através de los programas y subprogramas, desarrolla intervenciones tales como Niño y niña menor de 5 años con sumplementación de micronutrientes, monitoreo del crecimiento </t>
  </si>
  <si>
    <t>Política Nacional de Seguridad Alimentaria y Nutricional</t>
  </si>
  <si>
    <t>2005 a la fecha.</t>
  </si>
  <si>
    <t>Proporcionar un marco estratégico coordinado y articulado, eficiente y permanente, entre el sector público, sociedad civil y organismos de cooperación internacional, que permita
garantizar la Seguridad Alimentaria y Nutricional, entendida como el derecho de la población a tener, en todo momento, acceso físico y económico a suficientes alimentos inocuos y nutritivos, para satisfacer sus necesidades nutricionales, de acuerdo a sus valores culturales y con equidad de género, a fin de llevar una vida activa y sana para contribuir al desarrollo humano, sostenible, y el crecimiento económico  y social de Guatemala.</t>
  </si>
  <si>
    <t>Toda la población guatemalteca priorizando a mujeres embarazadas y lactantes, niños con énfasis en aquellos que no cumplen los 5 años.</t>
  </si>
  <si>
    <t>disminuir la prevalencia de  la desnutrición crónica, garantizando seguridad alimentaria y nutricional. Al MSPAS le corresponde contribuir de forma coordinada con la SESAN  para el desarrollo de acciones tecnica y financieras para la prevención, diagnóstico, tratamiento de afecciones relacionadas con la desnutrición, y generando datos sobre la vigilancia, control y monitoreo de estados nutricionales de la población menor de 5 años</t>
  </si>
  <si>
    <t>El Ministerio de Salud Pública y Asistencia Social para disminuir la prevalencia de la desnutrición crónica através de los programas y subprogramas, se basa en algunas  intervenciones; Niño y niña menor de 5 años con sumplementación de micronutrieentes. Niño y niña de 1 a menor de 5 años con desparasitación, Niño y niña de 1 a menor de 5 años atendido con infección respiratoria aguda, Niño y niña  menor de 5 años atendido por enfermedad diarreica</t>
  </si>
  <si>
    <t>Politica de Fortalecimiento Municipal</t>
  </si>
  <si>
    <t>2013 a la fecha</t>
  </si>
  <si>
    <t>base para orientar y delinear la integración de las
instituciones del Estado en torno al municipalismo. El
objetivo del presente instrumento consiste en dotar a las 
municipalidades de las capacidades técnicas, financieras y administrativas necesarias para territorializar las Políticas Públicas, mejorar su desempeño institucional basado en el cumplimiento de sus funciones de conformidad con la ley y para que se asuma el enfoque de gestión por resultados en los distintos niveles del Estado.</t>
  </si>
  <si>
    <t>Toda la población guatemalteca</t>
  </si>
  <si>
    <t>Fortalecimiento del organismo rector del municipalismo. que las municipalidades reciban el apoyo de las instituciones públicas, para que puedan cumplir con sus competencias, contribuyan al desarrollo social y humano  del país. El MSPAS debe mantener una articulación con las municipalidades para que cada una desde su ámbito de responsabilidades asuman acciones conjuntas que beneficien a la población en situaciones de salud las que contribuyen y dependen del desarrollo local.</t>
  </si>
  <si>
    <t>Ofrecerles y facilitarles mayores servicios de salud, con la oportunidad de participación de la población del propio lugar.</t>
  </si>
  <si>
    <t>Reducir la pobreza y para la consolidación de la democracia; permitirá lograr la efectiva prestación de servicios en todos los ámbitos de la nación, en especial, los departamentos y municipios.</t>
  </si>
  <si>
    <t xml:space="preserve">Descentralizando los servicios de salud se favorece la pertinencia y calidad de los servicios básicos que se prestan a la población, utilizando los recursos  con eficiencia y eficacia  y  facilitando la participación y control de la sociedad de las actividades del MSPAS . Fortalece integralmente la capacidad de gestión de la administración local. Refuerza la identidad de las organizaciones contribuyendo a promover el desarrollo económico local; para mejorar la calidad de vida y erradicar la pobreza.
</t>
  </si>
  <si>
    <t>Politica Nacional de Comadronas de los Cuatro Pueblos de Guatemala</t>
  </si>
  <si>
    <t>2015 - 2025</t>
  </si>
  <si>
    <t xml:space="preserve">Mejorar la salud materna neonatal por medio del fortalecimiento del sistema de salud, a partir del reconocimiento y la contribución de las comadronas de los cuatro pueblos de Guatemala, con sus conocimientos y prácticas en favor de salud materna neonatal en la comunidad, con base a un relacionamiento efectivo respetuoso de los derechos culturales de los pueblos indígenas con el sistema de salud. </t>
  </si>
  <si>
    <t xml:space="preserve">Los 4 pueblos: Maya, Garífuna, Xinca y Ladino o Mestizo. </t>
  </si>
  <si>
    <t xml:space="preserve">los 4 pueblos: Maya, Garífuna, Xinca y Ladino o Mestizo. </t>
  </si>
  <si>
    <t>Política Nacional de Bioseguridad de los Organismos Vivos Modificados</t>
  </si>
  <si>
    <t>Guatemala 2013-2023</t>
  </si>
  <si>
    <t>Sentar lineamiento para orientar a nivel nacional, todas las actividades relacionadas a la bioseguridad de los Organismos Vivos Modificados OVMs, con el fin de dar cumplimiento a los compromisos adquiridos y ratificados a nivel de pais.</t>
  </si>
  <si>
    <t>Aplicaciòn en todo el territorio del pais.</t>
  </si>
  <si>
    <t>Garantizar la protecciòn de la diversidad biològica y el medio ambiente, a la vez que se generen oportunidades de crecimiento tecnològico y econòmico para el pais. Salvaguardar la vida humana, minimizar los daños a las personas, a los pueblos, a las comunidades y a los asentamientos humanos, que son causados por la impactación recurrente de los diversos desastres a que está expuesto el país. El Organismo ejecutivo le asigna al MSPAS Autoridad Nacional de Competencia como integrante del órgano de consulta en aspectos técnicos y científicos para regulación en pro de la seguridad en el uso de organismos vivos modificados.</t>
  </si>
  <si>
    <t xml:space="preserve">seguridad en aspectos de salud de la población, en el uso de organismos vivos modificados.que las entidades responsables realicen. </t>
  </si>
  <si>
    <t>El Ministerio de Salud Publica y Asistencia Social desarrolla acciones de prevencion de la mortalidad de la niñez y prevencion de la desnutrición crónica, basandose en la vacunación de menores de 5 años según esquema vigente,  asímismo prevención de la mortalidad Materna con énfasis en la atención del Parto Institucional mediante la atención  a la mujer en edad fértil y durante el embarazo</t>
  </si>
  <si>
    <t>Política de Cooperación Internacional No Reembolsable</t>
  </si>
  <si>
    <t>La población no hospitalizada, tiene la oportunidad de obtener medicamentos básicos de calidad  a precios accesibles.</t>
  </si>
  <si>
    <t>Contar con un servicio hospitalario con la capacidad de proveer atención especializada en curación y rehabilitación, en afecciones provocadas por daños derivados de efectos de desastres,</t>
  </si>
  <si>
    <t>El hospital se adhiere a la aplicación de lo contenido en el Pacto Colectivo de Trabajo, regulado bajo pincipios de armonia, productividad y respeto mutuo entre los trabajadores, y resolucion de problemas en un ambiente de equidad y justicia social, sin perjucio al MSPAS y al Estado.</t>
  </si>
  <si>
    <t>El trabajador gozará de garantía de respeto a sus derechos y por ende podrá desarrollar sus actividades en un ambiente de armonia, cordialidad y respeto para sus autoridades y especialmente a la población que recibe los servicios del hospital.</t>
  </si>
  <si>
    <t xml:space="preserve">Ley Orgánica del Presupuesto, Decreto No. 101-97, y sus reformas Decreto No. 13-2013  La presente Ley tiene por objeto establecer normas para la constitución de los sistemas presupuestarios, de contabilidad integrada gubernamental, de tesorería y de crédito público, a efecto de: Realizar la planificación, programación, organización, coordinación, ejecución, control de la captación y uso de los recursos públicos bajo los principios de legalidad, economía, eficiencia, eficacia, calidad, transparencia, equidad y publicidad en el cumplimiento de los planes, programas y proyectos de conformidad con las políticas establecidas. El sector publico, deberá asignar los recursos necesarios para el funcionamiento cumplimiento y de programas y proyectos, para alcanzar metas, en base a una metodología de Gestión Por Resultados.
Decreto 50-2016: Ley del Presupuesto General de Ingresos y Egresos del estado para el Ejercicio Fiscal 2017  y  Acuerdo gubernativo 287-2016:  (Distribución analítica del presupuesto de conformidad con los clasificadores y categorias programáticas) 
Reglamento de la Ley Orgánica de Presupuesto, Acuerdo Gubernativo No. 240-98, Acuerdo Gubernativo No. 540-2013.            El presente reglamento tiene como propósito de proveer de herramientas a las Instituciones del sector público, para transparentar y mejorar la calidad del gasto, con énfasis en el presupuesto por resultados. 
                </t>
  </si>
  <si>
    <t xml:space="preserve">Ejecutar eficientemente los recursos asignados por el nivel central, necesarios para el funcionamiento del hopsital a través del cumplimiento de programas y proyectos que contribuyan a alcanzar metas, en base a una metodología de Gestión Por Resultados y priorizando las necesidades de la población del municipio de Villa Nueva y areas circunvecinas 
Ejecutar el presupuesto asignado de manera oportuna, correcta y eficaz los sistemas presupuestarios de contabilidad integrada gubernamental, tesorería y crédito público, conforme a lo establecido en la Ley Orgánica de Presupuesto.
</t>
  </si>
  <si>
    <t>Contar con un servicio hospitalario debidamente equipado, con la cantidad adecuada de recurso humano plenamente capacitado para brindar atención especializada y con el abastecimiento adecuado de insumos que garanticen una cobertura adecuada conforme a la demanda de atención y sujeta aal cumplimineto de acciones establecidas para la transparencia en el uso de los recursos públicos.
La entrega  oportuna y pertinente de productos a la población de Villa Nueva</t>
  </si>
  <si>
    <t xml:space="preserve">Código de Salud. Decreto 90-97 del Congreso de La República.                           Ley de observancia general, sin perjuicio de la aplicación de las normas especiales de seguridad social, dictadas para la promoción, prevención, recuperación y rehabilitación de la salud de la población.
Reglamento Orgánico Interno del Ministerio de Salud Pública y Asistencia Social, Acuerdo Gubernativo No. 115-99.                                                           Documento a través del cual el Ministerio de Salud Pública y Asistencia Social, establece para el eficiente y eficaz cumplimiento de sus funciones, su estructura interna y organizacional.
</t>
  </si>
  <si>
    <t xml:space="preserve">Velar porque se garantice la prestación del servicio de salud a toda persona guatemalteca, en forma gratuita,  manteniendo los principios de equidad, solidaridad y subsidiaridad.
En cumplimiento al reglamento, se contribuye a la descentralización y desconcentración organizativa y administrativa de los programas y servicios de promoción, prevención, recuperación y rehabilitación de la salud. </t>
  </si>
  <si>
    <t>Acciones de promoción, prevención y especialmente de recuperación y rehabilitación de la salud, en cumplimiento a la obligación del estado de velar por la salud de los habitantes.
Servicos hospitalarios debidamente organizados y con funciones especificas, garantizados a traves de la integracion a la red de servicios de salud y promoviendo el involucramiento de las autoridades municipales y de la poblacion Villanovana</t>
  </si>
  <si>
    <t xml:space="preserve">Ley Orgánica de la Contraloría General de Cuentas. Decreto 31-2002     y su Reglamento  decreto   318-2003   y sus reformas decreto 13 -2013                         Tiene por objeto hacer valer su función fiscalizadora en forma externa de los activos y pasivos, derechos, ingresos y egresos y en general todo interés hacendario de los organismos del estado, entidades autómas y descentralizadas, las municipalidades y sus empresas y demás instituciones que conforman el sector público no financiero, de toda persona, entidad, o institución que reciben fondos del estado o haga colectas públicas en cuyo capital participe el estado, los contratistas de obras públicas, toda persona que administre fondos públicos, exceptuando entidades que por ley esten sujetas a otras instancias fiscalizadoras
Normas Generales de Control Interno (NGCI),
Emitido para el cumplimiento de las atribuciones de la Contraloria General de Cuentas. Son el elemento básico que fija los criterios técnicos y metodológicos para diseñar, desarrollar e implementar los procedimientos para el control, registro, dirección, ejecución e información de las operaciones financieras, técnicas y administrativas del sector público.
Constituyen un medio técnico para fortalecer y estandarizar la estructura y ambiente de control interno institucional.
Las Normas Generales de Control Interno, son de cumplimiento obligatorio por parte de todos los entes públicos. 
</t>
  </si>
  <si>
    <t xml:space="preserve">sujetarse al cumplimiento de la normativa, tomando en cuenta que se auditara el estado financiero, ejecución y liquidación del presupuesto que le es asignado a través del MSPAS.
El hospital organizará sus procedimientos de trabajo para que se ejecute un proceso administrativo adecuado, y un mejor control e información de los resultados de las operaciones, en un contexto moderno y bajo estándares exigidos por la  CGC así como de los sistemas integrados de administración y finanzas,  en procura de alcanzar sus objetivos en forma eficiente, efectiva y económica  </t>
  </si>
  <si>
    <t>Recibir los bienes y servicios con la seguridad de una adecuada gestión de la institución.
La población tiene la oportunidad de recibir los servicios asistenciales hospitalarios con la seguridad de un aprovechamiento óptimo de los recursos y con garantía de transparencia, eficiencia pública  y justicia social.</t>
  </si>
  <si>
    <t>LEY DE SERVICIOS DE MEDICINA TRANSFUSIONAL Y BANCOS DE SANGRE
Por medio de ésta ley se crea la Comisión Nacional de Servicios de Medicina Transfusional y Bancosde Sangre, como ente asesor de la materia, y para normar   toda actividad relacionada con la obtención, donación, conservación, procesamiento,transfusión y suministro de sangre humana y de sus componentes y derivados, así como su distribución y fraccionamiento</t>
  </si>
  <si>
    <t>El hospital, a través del servicio de Medicina Transfusional y Banco de Sngre, brindará atención a donantes, Conservación, Procesamiento y Fraccionamiento de la Sangre, realizará actividades de tamizaje serológico, pruebas de compatibilidad, con la certeza de la provisión de sangre segura</t>
  </si>
  <si>
    <t xml:space="preserve">Sangre segura, oportuna, con adecuado abastecimiento y según las necesidades de la población Villanovana y de sus alrededores. </t>
  </si>
  <si>
    <t xml:space="preserve">Ley del Banco de Datos Genéticos para Uso Forense.Decreto Número 22-2017 
Crea el Banco de Datos Genéticos para Uso Forense, administrado por el·lnstituto Nacional de Ciencias Forenses de Guatemala -INACIF-, el cual pondrá a disposición inmediata del Ministerio Público toda la información, la que únicamente podrá ·usarse para la investigación criminal y los procesos respectivos. 
El Banco almacenárá y sistematizará la información.genética de las personas que sean aprehendidas ·por .cualquier delito, así como las muestras biológicas obtenidas en el curso de una investigación criminal, </t>
  </si>
  <si>
    <t>El hospital velará por que todo su recurso humano cumpla con lo reglamentado con base a la ley del Banco de Datos Genéticos para Uso Forense, especialmente tomando en cuenta que " Ningún agresor sexual podrá trabajar con niños", estableciendo como morma interna para el proceso de contrataciones de personal, que todos cuenten con solvencia emitida por RENAS.</t>
  </si>
  <si>
    <t xml:space="preserve">se garantiza a la población, la entrega de servicios asistenciales hospitalarios libre de riesgo,  al no contar dentro de su plantilla de recurso humano con personas no aptas para la atención  especialmente de los servicios pediátricos </t>
  </si>
  <si>
    <t xml:space="preserve">LEY DE PROTECCION AL CONSUMIDOR Y USUARIO DECRETO 006-2003
Esta Ley tiene por objeto promover, divulgar y defender los derechos de los
consumidores y usuarios, establecer las infracciones, sanciones y los procedimientos aplicables en dicha materia. Las normas de esta Ley son tutelares de los consumidores y usuarios y constituyen un mínimo de
derechos y garantías de carácter irrenunciable, de interés social y de orden público. </t>
  </si>
  <si>
    <t>Se velará que todo el recurso humano del hospital, cumpla con las funciones y atribuciones que le confiere el reglamento institucional  con el fin de que los usuarios  utilicen o disfruten de los bienes y servicios que se tienen como obligación proporcionar, facilitandoles los medios para divulgar sus opiniones con el objeto de controlar el fiel cumplimiento de los derechos de los usuarios.</t>
  </si>
  <si>
    <t xml:space="preserve">Los usuarios recibirán servicios de atención hopitalaria, con apego a  la Ley en materia de Protección al Consumidor, orientado a mantener la calidad de atención y la primacía de sus derechos. </t>
  </si>
  <si>
    <t xml:space="preserve">LEY DE COLEGIACIÓN PROFESIONAL OBLIGATORIA  DECRETO 72-2001 
Tiene por fin promover la superación moral, científica, técnica,
cultural, económica y material de las profesiones universitarias y el control de
su ejercicio, . Se entiende por colegiación la asociación de graduados universitarios de profesiones afines, en entidades gremiales, de conformidad con las disposiciones de esta ley. </t>
  </si>
  <si>
    <t xml:space="preserve">El Hospital se apegará a las normas emitidas por esta ley para el cumplimiento de los derechos de los profecionales y para la contratación , se velará por que los profesionales cumplan con los requisitos establecidos por la Ley de Colegiaión Profesional, lo que asegura contar con personas ídoneas academicamente y legalmente autorizados para ejercer en los puestos de trabajo y </t>
  </si>
  <si>
    <t xml:space="preserve">La población recibirá atención de personas profesionales  a la vanguardia de los conocimientos sanitarios y apegados a conducta decorosa y ético; conforme se encuentra obligado según la Ley de Colegiación Profesional, </t>
  </si>
  <si>
    <t xml:space="preserve">Pacto Colectivo de Condiciones de Trabajo del Ministerio de Salud Pública y Asistencia Social
Suscrito con carácter de ley profesional entre las partes para el Ministerio de Salud Pública y Asistencia Social, Sindicato Nacional de trabajadores en Salud, y trabajadoresdel MSPAS, el cual tiene como objeto  reglamentar las condiciones en que el trabajo deba prestarse y a las demás materias relativas a éste. </t>
  </si>
  <si>
    <t>NOMBRE DE LA INSTITUCIÓN: Hospital General de Villa Nueva.</t>
  </si>
  <si>
    <t>Asignación del Presupuesto para recurso humano, insumos, servicios e inversión.</t>
  </si>
  <si>
    <t>Retraso en Tiempos de entrega de la obra y cumplimiento de especificaciones de renglones de trabajo del contrato de la  construcción.</t>
  </si>
  <si>
    <t>Financiamiento suficiente para Plan de remodelación habilitación y equipamiento</t>
  </si>
  <si>
    <t>Retraso en la Obtención del mobiliario y equipo conforme a los tiempos estimados</t>
  </si>
  <si>
    <t>Dificultades para la Contratación del recurso humano (poca oferta de auxiliares de enfermería)</t>
  </si>
  <si>
    <t>Próxima habilitación de Penitenciaria de Villa Nueva, construido en área colindante al hospital de Villa Nueva</t>
  </si>
  <si>
    <t>Dificultades para el almacenamiento temporal de activos fijos</t>
  </si>
  <si>
    <t>Riesgos durante la puesta en Funcionamiento del equipo de alta tecnología</t>
  </si>
  <si>
    <t>0 a 55+</t>
  </si>
  <si>
    <t>Atención Médica por Accidentes y Violencia</t>
  </si>
  <si>
    <t>Atención médica por Enfermedades
Transmisibles. (Infecciosas y Parasitarias)</t>
  </si>
  <si>
    <t>Atención médica por Enfermedades no
Transmisibles</t>
  </si>
  <si>
    <t>Niño y niña recién nacido vacunado con una dosis de hepatitis B antes
de cumplir 24 horas de vida</t>
  </si>
  <si>
    <t>Niño y niña menor de 1 año con una dosis de vacuna BCG</t>
  </si>
  <si>
    <t>Niño y niña de 1 a menor de 5 años con desparasitación</t>
  </si>
  <si>
    <t>Niño y niña menor de 5 años atendido por infección respiratoria
aguda</t>
  </si>
  <si>
    <t>Niño y niña menor de 5 años atendido por enfermedad diarreica
aguda</t>
  </si>
  <si>
    <t>Niño y niña menor de 5 años con diagnóstico y tratamiento de la
desnutrición aguda severa</t>
  </si>
  <si>
    <t>Mujer atendida durante el parto en institución de salud por proveedor calificado</t>
  </si>
  <si>
    <t>Neonato atendido en las primeras 48 horas de vida</t>
  </si>
  <si>
    <t>Codigo de Salud y
 PEI 2016-2019</t>
  </si>
  <si>
    <t>Mestizo y Maya</t>
  </si>
  <si>
    <t>Español y pocomam</t>
  </si>
  <si>
    <t>Modelo conceptual de Mortalidad de la Niñez</t>
  </si>
  <si>
    <t>Diagrama del Modelo Conceptual de Mortalidad Materna y Neonatal</t>
  </si>
  <si>
    <t>Diagrama del Modelo Conceptual de ITS, VIH, sida</t>
  </si>
  <si>
    <t xml:space="preserve">Modelo establecidos por el Nivel Central, </t>
  </si>
  <si>
    <t>MODELO DE MORTALIDAD DE LA NIÑEZ</t>
  </si>
  <si>
    <t xml:space="preserve">Nutrición materno infantil. </t>
  </si>
  <si>
    <t>The Lancet. Publicado en línea 6 de junio 2013</t>
  </si>
  <si>
    <t>Cerca del 15% de las muertes de niños menores de 5 años se pueden reducir si se fortalecen las diez intervenciones nutricionales básicas que se identifican.</t>
  </si>
  <si>
    <t xml:space="preserve">Guía de la OMS sobre higiene de manos en atención en salud. </t>
  </si>
  <si>
    <t xml:space="preserve">Organización Mundial de la Salud 2009
WHO/IER/PSP/2009.07 </t>
  </si>
  <si>
    <t>Las infecciones asociadas con la atención de la salud afectan anualmente a cientos de millones de pacientes en todo el mundo. Las infecciones agravan las enfermedades, prolongan el tiempo de internación, inducen discapacidad a largo plazo, aumentan los costos a los pacientes y sus familias, incrementan el gasto financiero adicional al sistema de salud y con frecuencia producen, de manera significativa, la trágica pérdida de vidas.</t>
  </si>
  <si>
    <t xml:space="preserve">Guía práctica: Rotavirus primera edición (2007) Publicación Científica y Técnica No. 623
</t>
  </si>
  <si>
    <t>ORGANIZACIÓN PANAMERICANA DE LA SALUD
primera edición (2007)
www.paho.org
2007</t>
  </si>
  <si>
    <t> Aunque el mejoramiento de la higiene, el abastecimiento de agua y la eliminación de aguas residuales son medidas que contribuyen  a disminuir episodios severos de diarrea, la incidencia similar de la enfermedad por rotavirus tanto en países desarrollados como en desarrollo lleva a concluir que el control de la enfermedad no se logrará exclusivamente con esas medidas, ya que actualmente hay nuevas vacunas que han demostrado eficacia contra la diarrea severa causada por rotavirus puesto que están constituidas por virus vivos atenuados y se administran al lactante por vía oral, en dosis múltiples</t>
  </si>
  <si>
    <t xml:space="preserve">Nutrición materno infantil 2. </t>
  </si>
  <si>
    <t xml:space="preserve"> La desnutrición materna contribuye con 800,000 muertes neonatales al año a nivel mundial, se estima que el retraso en el crecimiento y las deficiencias de micronutrientes conforman cerca de 3.1 millones de muertes infantiles al año, se han logrado progresos con la implementación de muchas intervenciones y estrategias nutricionales. Se han mostrado beneficios promisorios en el incremento de las tasas de lactancia materna exclusiva sin embargo es muy escasa la evidencia de los beneficios a largo plazo en los resultados nutricionales y de desarrollo. La leche materna  satisface completamente las necesidades nutricionales y de líquidos de un lactante durante los seis primeros meses de vida   </t>
  </si>
  <si>
    <t>Tratamiento de la diarrea. Manual clínico para los servicios de salud</t>
  </si>
  <si>
    <t>Washington, D.C.: OPS, © 2008
ISBN 978-92-75-32927-6 OPS-OMS  FCH/CH/08.11.E</t>
  </si>
  <si>
    <t> La suplementación preventiva de zinc en niños con riesgo de morbilidad por diarrea infantil e infecciones respiratorias bajas   podría incrementar el crecimiento lineal y el aumento de peso en los niños pequeños, sin embargo se ha demostrado una reducción significativa en la mortalidad por todas las causas.</t>
  </si>
  <si>
    <t xml:space="preserve">Tratamiento de la diarrea. Manual clínico para los servicios de salud </t>
  </si>
  <si>
    <t> Las medidas higiénicas, promoción y prevención de la diarrea es importante para los niños ya que con ello se logra disminuir las tasas de morbi mortalidad por diarrea, sin embargo la madre tiene la responsabilidad de velar por la salud integral del niño cumpliendo con sus cuidados durante los primeros años de vida.</t>
  </si>
  <si>
    <t> La diarrea y deshidratación son causa de morbilidad y mortalidad en niños menores de 5 años, por lo que las primeras 24 horas de un niño con más de 3 episodios diarreicos se consideran cruciales para evitar una muerte. La rehidratación debe considerarse inmediatamente como reposición de líquidos perdidos</t>
  </si>
  <si>
    <t xml:space="preserve">Guía práctica: Neumonía y meningitis bacterianas, 
Publicación Científica y Técnica No. 633
</t>
  </si>
  <si>
    <t>ORGANIZACIÓN PANAMERICANA DE LA SALUD
Oficina Regional de la
ORGANIZACIÓN MUNDIAL DE LA SALUD Washington, DC 20037
www.paho.org 2009 1ra edición (2009)</t>
  </si>
  <si>
    <t> Las 10 reglas de oro son importantes en la preparación, cocción y consumo de alimentos específicamente en niños, evitando así enfermedades infecciosas y parasitarias.</t>
  </si>
  <si>
    <t xml:space="preserve">Guía práctica: Neumonía y meningitis bacterianas, </t>
  </si>
  <si>
    <t> Dar cumplimiento al esquema de inmunizaciones a menores de 5 años es responsabilidad de la madre, evitando así diversas enfermedades infecciosas entre las que figuran las infecciones respiratorias y la neumonía.</t>
  </si>
  <si>
    <t xml:space="preserve">Guías de la OMS para el uso de vacunas y antivíricos en las pandemias de influenza </t>
  </si>
  <si>
    <t>Publicación Científica y Técnica No. 632
ORGANIZACIÓN PANAMERICANA DE LA SALUD  Oficina Regional de la
ORGANIZACIÓN MUNDIAL DE LA SALUD  525 Twenty-third Street
Washington, DC 20037 2009</t>
  </si>
  <si>
    <t> La vacuna humana habitual es la trivalente, que contiene proteínas purificadas e inactivadas de las tres cepas que se considera que van a ser más comunes en epidemias: dos subtipos del virus A de la gripe y uno del virus B, por lo que el impacto de los virus de la Influenza tipo B sobre el hombre se hace menor.</t>
  </si>
  <si>
    <t>Pocket book of Hospital care for children Guidelines for the Management of Common  Childhood Illnesses</t>
  </si>
  <si>
    <t xml:space="preserve"> Second edition 2013, World Health Organization 
ISBN 978 92 4 154837 3 (NLM classifi cation: WS 29)</t>
  </si>
  <si>
    <t>Ha sido de gran impacto la implementación de la vacuna contra la  Influenza debido ya que esta cubre a  personas de alto riesgo, como son niños que asisten a guarderías, escuelas, niños  con  infecciones repetidas de los oídos y garganta, por complicación de las gripes, así mismo niños inmunosuprimidos</t>
  </si>
  <si>
    <t>Guidelines for Management of Sever Sepsis and Septic Shock</t>
  </si>
  <si>
    <t>Surviving Sepsis Campaign, International :2012</t>
  </si>
  <si>
    <t>La neumonía  incrementa las tasas de mortalidad a nivel mundial especialmente en niños  con otras enfermedades que pueden afectar el sistema inmunológico Las pruebas actualmente disponibles  son insuficientes para hacer recomendaciones basadas en pruebas sobre la elección del antibiótico a usar para el tratamiento de la neumonía ya que es necesario realizar comparaciones de esquemas múltiples y  fármacos que no causen efectos secundarios</t>
  </si>
  <si>
    <t>La sepsis es una de las causas con alta tasa de mortalidad, sobre todo en personas con un sistema inmunitario debilitado o con una enfermedad prolongada (crónica).
El daño causado por una disminución en el flujo sanguíneo a órganos vitales como el cerebro, el corazón y los riñones puede tomar tiempo para mejorar. Puede haber problemas a largo plazo en estos órganos, la elección de antibioticoterapia debe ser elegida por expertos</t>
  </si>
  <si>
    <t xml:space="preserve">Newborn survival: a multi-country analysis of a decade of change, </t>
  </si>
  <si>
    <t>The Lancet. Publicado 30 abril 2012</t>
  </si>
  <si>
    <t> La identificación de los signos de peligro en el niño puede ser vital para su vida por lo que se debe reconocer cada uno de ellos tempranamente para actuar y tomar decisiones de inmediato.</t>
  </si>
  <si>
    <t>Informe sobre el taller sobre la integración de la desparasitación en los paquetes de atención en salud para niños en edad preescolar en las Américas,</t>
  </si>
  <si>
    <t xml:space="preserve"> Mc Gill University Organización Panamericana de la Salud, Whasington, DC. Marzo 2011</t>
  </si>
  <si>
    <t> Es importante la información y educación que se le dé a la madre para brindar el cuidado y protección del recién nacido tomando en cuenta todo su ambiente social y familiar para protegerlo de causas externas</t>
  </si>
  <si>
    <t xml:space="preserve">Transformación Participativa para Ia Higiene y el Saneamiento, Iniciativa PHAST, </t>
  </si>
  <si>
    <t>Organización Mundial de la Salud. Publicado 1996</t>
  </si>
  <si>
    <t>La desparasitación en menores de cinco años, es la edad en la que existe la más alta prevalencia de parasitosis intestinal. Esta puede realizarse desde los 12 meses de edad en aquellos lugares con muy alta prevalencia de parasitosis. La madre juega un papel muy importante en esta actividad</t>
  </si>
  <si>
    <t>MODELO DE MORTALIDAD MATERNA Y NEONATAL</t>
  </si>
  <si>
    <t>SITUACIÓN DE LA MORTALIDAD MATERNA;</t>
  </si>
  <si>
    <r>
      <t xml:space="preserve"> </t>
    </r>
    <r>
      <rPr>
        <sz val="10"/>
        <color indexed="8"/>
        <rFont val="Arial"/>
        <family val="2"/>
      </rPr>
      <t xml:space="preserve">MSPAS; </t>
    </r>
    <r>
      <rPr>
        <sz val="10"/>
        <rFont val="Arial"/>
        <family val="2"/>
      </rPr>
      <t>2013.</t>
    </r>
  </si>
  <si>
    <t>Debilidad en el sistema de vigilancia epidemiologica y sistema de informacion en el sector salud de la morbilidad y mortalidad materna neonatal : Fortalecer el proceso de vigilancia epidemiológica de la mujer embarazada y la muerte en mujeres ed edad féril como una herramienta básica para contar con información oportuna y de calidad que permita una mejor toma de decisiones. Pag.38</t>
  </si>
  <si>
    <t xml:space="preserve">LA FECUNDIDAD Y EL ACCESO A LOS SERVICIOS DE SALUD REPRODUCTIVA EN EL CONTEXTO DE LA MOVILIDAD SOCIAL EN AMERICA LATINA Y EL CARIBE; </t>
  </si>
  <si>
    <t>CEDE; 2007</t>
  </si>
  <si>
    <t>El acceso a información y métodos de planificación familiar se analiza a través de cuatro indicadores: conocimiento de una fuente de suministro de métodos modernos de
planificación familiar, conocimiento del ciclo menstrual, demanda total y demanda
insatisfecha de servicios de planificación familiar. Los dos primeros evidencian acceso a
información, y los dos últimos acceso a los métodos mismos. pag. 21</t>
  </si>
  <si>
    <t xml:space="preserve">LLEVANDO LOS MEDICAMENTOS A TODA LA POBLACIÓN; </t>
  </si>
  <si>
    <t>USAID; 2015</t>
  </si>
  <si>
    <t>Investigaciones de Guasch (2011) en el Banco Interamericano de Desarrollo (BID) y el Banco Mundial (BM) revelaron que el costo de logística en América Latina es muy alto en comparación con Estados Unidos (EE.UU.), la Organización para la Cooperación y el Desarrollo Económico (OCDE) y otros mercados emergentes.</t>
  </si>
  <si>
    <t xml:space="preserve">RECOMENDACIONES PARA LA ADECUACIÓN DE LOS SERVICIOS DE SALUD HACIA LA PERTICENCIA CULTURAL CON ENFOQUE INTERCULTURAL; </t>
  </si>
  <si>
    <t>USAID, MSPAS; 2011</t>
  </si>
  <si>
    <t xml:space="preserve">La adecuación cultural de los servicios de salud, debe interpretarse como un paso intermedio del camino que nos conduce hacia la pertinencia cultural, se trata de transitar a través de acciones concretas que aunque
pequeñas, produzcan satisfacciones palpables por parte de la población socioculturalmente
diferente. Pag. 6 </t>
  </si>
  <si>
    <t xml:space="preserve">CASAS MATERNAS, ESTRATEGIA PARA LA REDUCCIÓN DE MUERTE MATERNA EN GUATEMALA; </t>
  </si>
  <si>
    <t>OSAR; 2015.</t>
  </si>
  <si>
    <t xml:space="preserve"> La coordinación entre las partes (MSPAS, sociedad civil, autoridades locales, comunidad, etc.), que deberíanestar involucradas en la administración y gestión de las CM para que las mismas sean sostenibles no siempre
es un hecho. A pesar de que en los manuales de funcionamiento se hace mención de esta condición. Muestra
de ello es que seis CM se reportaron como anexas a los CAP u hospitales.</t>
  </si>
  <si>
    <t xml:space="preserve">SECTOR SALUD EN GUATEMALA; </t>
  </si>
  <si>
    <t>CENTRO DE INVESTIGACIONES ECONOMICAS NACIONALES; 2010</t>
  </si>
  <si>
    <t>El nivel de ingreso, la educación, el lugar de residencia y la pertinencia étnica tienenun efecto importante en las brechas existentes en el estado de salud de las personas.Ello implica que el grupo poblacional de mayor ingreso, residentes en áreas
urbanas, pertenecientes al grupo no indígena y con mayores niveles de educación
tienen mejores indicadores de salud que sus contrapartes. Pag.52</t>
  </si>
  <si>
    <t xml:space="preserve">VI ENCUESTA NACIONAL DE SALUD MATERNO-INFANTIL </t>
  </si>
  <si>
    <t>ENSMI; MSPAS, UPE, INE, SEGEPLAN; 2015</t>
  </si>
  <si>
    <t>Atención del parto: La atención especializada en el parto,muestra que está lejos de ser generalizada en Guatemala, con un 66
por ciento de los partos atendidos por un profesionalo de salud. Pag. 37</t>
  </si>
  <si>
    <t xml:space="preserve">REDUCCIÓN DE LA MORTALIDAD MATERNA, DENTRO DEL MARCO DEL PROGRAMA CONJUNTO DE SAN MARCOS; </t>
  </si>
  <si>
    <t>OPS/OMS; 2013</t>
  </si>
  <si>
    <t>Se estima que las intervenciones que se aplicaron en el PC y las que se venían aplicando
desde antes, han contribuido de una forma u otra a reducir la mortalidad materna en esos
municipios. La información y educación de la comunidad en signos y señales de peligro,
la elaboración de los planes de emergencia familiar y comunitario, el derecho a la salud
de las mujeres, el parto limpio y seguro y la lactancia materna, así como el empoderamiento
de sus derechos por parte de la comunidad, aunado al trabajo con las comisiones de
salud y comités de emergencia comunitarios, han permitido la referencia oportuna de
muchas mujeres hacia el CAIMI de Ixchiguán y los hospitales de San Marcos y Malacatán,
donde un personal previamente capacitado ha dado respuesta eficiente y oportuna a la
mayoría de estas complicaciones. Pag. 48</t>
  </si>
  <si>
    <t>MORTALIDAD MATERNA, EL PARTO EN BUENAS MANOS;</t>
  </si>
  <si>
    <t xml:space="preserve"> UNFPA; 2004</t>
  </si>
  <si>
    <t>Hay varias razones que justifican que se haga hincapié en la atención del parto por personal calificado. La mayoría de las defunciones derivadas de la maternidadse producen cerca del momento del parto, loque destaca la necesidad de intervenir oportunamente. Las principales causas de mortalidad maternarequieren intervenciones médicas: en la mayoría delos casos, un profesional calificado puede ofrecertratamiento en casos de hemorragia grave, infección yeclampsia en un centro de salud, mientras que paralas operaciones cesáreas en casos de retención delparto y las transfusiones sanguíneas en condicionesde seguridad se requieren establecimientos hospitalariosdotados de equipo más complejo. Los datoshistóricos y epidemiológicos representan una prueba
más de la importancia de insistir en la atención por personal calificado, lo que también ayuda a reducir la mortalidad neonatal.  Pag. 14</t>
  </si>
  <si>
    <t xml:space="preserve">MORTALIDAD MATERNA Y NEONATAL, ESTRATEGIAS DE REDUCCIÓN; </t>
  </si>
  <si>
    <t>MINISTERIO DE SALUD CHILE, OPS; 2007</t>
  </si>
  <si>
    <t>Existen estrategias y medios que pueden ser altamente efectivos para reducción de mortalidad materna, como el conocimiento y la experiencia lo indican, y que son aplicables incluso en aquellos
grupos de población que son más vulnerables y susceptibles de enfermar y morir por causas altamente evitables. pag. 1</t>
  </si>
  <si>
    <t xml:space="preserve">CALIDAD DE LA ATENCIÓN OBSTETRICA, DESDE LA PERSPECTIVA DE DERECHOS, EQUIDAD E INTERCULTURALIDAD EN CENTROS DE SALUD DE OAXACA, </t>
  </si>
  <si>
    <t>CONAMED; 2012.</t>
  </si>
  <si>
    <t>Es necesario reforzar a nivel de infraestructura, equipo, insumos, medicamentos y recursos humanos para poder dar una atención obstétrica oportuna, de calidad y enforque cultural de acuerdo al nivel normativo del primer nivel de atención.</t>
  </si>
  <si>
    <t xml:space="preserve">GUIAS PARA LA ATENCION DE LAS PRINCIPALES EMERGENCIAS OBSTÉTRICAS, </t>
  </si>
  <si>
    <t>FESCINA R, DE MUCIO B, JARQUIN D; 2012</t>
  </si>
  <si>
    <t>El abordaje de las situaciones de emergencias y urgencias obstétricas, en el entendido que el correcto diagnóstico y manejo de las mismas puede evitar la muerte de la mujer gestante.</t>
  </si>
  <si>
    <t xml:space="preserve">ANALISIS SITUACIONAL DE LA MALNUTRICIÓN EN GUATEMALA: SUS CAUSAS Y ABORDAJE; </t>
  </si>
  <si>
    <t>MIREYA PALMIERI, HERNAN DELGADO; 2010.</t>
  </si>
  <si>
    <t>El análisis de las condiciones objetivas de seguridad alimentaria y nutricional en Guatemala, así como el conocimiento que se tiene sobre las intervenciones y acciones del sector gubernamental para dar respuesta a los retos planteados, orienta inexorablemente líneas de política pública que deberán responder a las manifestaciones del problema y sus determinantes subyacentes y básicos, en el marco de una concepción holística de los problemas. Además del involucramiento de todos los sectores de la gestión pública, y en especial de ambiente, agricultura, educación, salud, trabajo, economía, debe lograrse una concertación efectiva con la iniciativa privada, los gobiernos locales, la sociedad civil, la academia y centros de investigación, en el marco de una agenda nacional consensuada.</t>
  </si>
  <si>
    <t xml:space="preserve">GUATEMALA: ESTUDIO DE COSTOS DE LA CADENA DE SUMINISTROS DEL MSPAS; </t>
  </si>
  <si>
    <t>MSPAS USAID; 2015.</t>
  </si>
  <si>
    <t xml:space="preserve">Aunque el gobierno ha hecho esfuerzos importantes, colocando en el presupuesto significativos montos de dinero para la compra de medicamentos, la cadena de suministro continúa siendo un desafio para asegurar su disponibilidad en poblaciones, especialmente las que habitan en las regiones pobres y remotas del pais. De manera que los servicios de salud aun enfrentan desabastecimiento de medicamentos en particular en el primer nivel de atención. </t>
  </si>
  <si>
    <t>MONITOREO DE LAS ACCIONES DE LA VENTANA DE LOS MIL DÍAS;</t>
  </si>
  <si>
    <t xml:space="preserve"> CIEN; 2014.</t>
  </si>
  <si>
    <t xml:space="preserve">Encuesta y resultados de sobre el conocimiento de Lactancia Materna Exclusiva a la madre y Proveedor de servicios de salud. </t>
  </si>
  <si>
    <t xml:space="preserve">POLITICA NACIONAL DEL SECTOR DE AGUA POTABLE Y SANEAMIENTO, </t>
  </si>
  <si>
    <t>GOBIERNO DE GUATEMALA , CONGRESO DE LA REPUBLICA 2012</t>
  </si>
  <si>
    <t>El Código Municipal otorga a las municipalidades la responsabilidad de los
servicios en su municipio, particularmente la cloración del agua (hacerla
apta para consumo humano), como se establece en el Artículo 68, que
establece las competencias del municipio, entre ellas el “Abastecimiento
domiciliario de agua potable debidamente clorada; alcantarillado;
alumbrado público; mercados; rastros; administración de cementerios y la
autorización y control de los cementerios privados; recolección,
tratamiento y disposición de desechos sólidos; limpieza y ornato”.</t>
  </si>
  <si>
    <t xml:space="preserve">SERVICIOS DE AGUA POTABLE Y SANEAMIENTO EN GUATEMALA: BENEFICIOS POTENCIALES Y DETERMINANTES DE ÉXITO; </t>
  </si>
  <si>
    <t>EMILIO LENTINI; 2010.</t>
  </si>
  <si>
    <t>Una buena prestación de los servicios de agua potable y saneamiento favorece al bienestar humano al igual que al desarrollo económico y a la protección del medio ambiente. El acceso a adecuados
servicios representa una importante mejora en el bienestar y en la calidad de vida. Esto se explica por su incidencia en las condiciones de salud, como así también en la economía de las familias, ya sea mejorando la capacidad de generar ingresos o reduciendo los gastos y pérdidas de tiempo.</t>
  </si>
  <si>
    <t xml:space="preserve">ASPECTOS SOCIALES DE LA MORTALIDAD MATERNA, ESTUDIO DE CASO EN EL ESTADO DE MEXICO; </t>
  </si>
  <si>
    <t>MIGUEL KARAM, PATRICIA BUSTAMANTE, MARTHA CAMPUZANO, ÁNGELA CAMARENA, 2007.</t>
  </si>
  <si>
    <t xml:space="preserve">En la actualidad, se cuenta con evidencia de que las muertes maternas son el resultado de un conjunto de problemas sociales, económicos, biológicos y logísticos de los servicios de salud, sin embargo, el enfoque para tratar de resolverlo continúa siendo básicamente
médico. pag. 1 </t>
  </si>
  <si>
    <t xml:space="preserve">EDUCACION INTEGRAL DE LA SEXUALIDAD EN EL SISTEMA EDUCATIVO GUATEMALTECO: UN ESTADO DEL ARTE. </t>
  </si>
  <si>
    <t>MINISTERIO DE EDUCACION; 2010.</t>
  </si>
  <si>
    <t>La implementación de la educación sexual dentro del sistema educativo guatemalteco, ha sido un proceso largo y difícil. Es un tema en el que no se han registrado avances significativos, debido a las características socioculturales del país, en las que sobresalen la pobreza, desigualdad e inequidad, lo cual es un factor determinante en el aumento de los problemas de educación y salud sexual y reproductiva.</t>
  </si>
  <si>
    <t xml:space="preserve">DERECHOS DE LOS NIÑOS, NIÑAS Y ADOLESCENTES; </t>
  </si>
  <si>
    <t>UNICEF; 2004</t>
  </si>
  <si>
    <t xml:space="preserve">Convencion sobre los derechos del niño y niña. </t>
  </si>
  <si>
    <t xml:space="preserve">EDUCACIÓN REPRODUCTIVA Y PATERNIDAD RESPONSABLE EN GUATEMALA, </t>
  </si>
  <si>
    <t>CEPAL; 2001</t>
  </si>
  <si>
    <t xml:space="preserve">Es preocupante la difusión que tienen en el país los prejuicios raciales, económicos, y de género. En general, el hombre sigue confiriendo a la mujer el unico papel de procreadora y educadora de los hijos, pero le niega la oportunidad de desarrollo en otros aspectos de su vida (estudios, trabajo, decisiones personales). Pese que a diversos sectores trabajan en pro de la equidad entre mujeres y hombres, aún representan pequeños espacios que no han expandido al resto de la sociedad. pag. 1 </t>
  </si>
  <si>
    <t xml:space="preserve">Modelo establecidos por el Nivel Central del MSPAS, </t>
  </si>
  <si>
    <t>Modelo establecidos por el Nivel Central del MSPAS</t>
  </si>
  <si>
    <t>Hospital Villa Nueva, Ministerio de Salud Pública y Asistencia Social</t>
  </si>
  <si>
    <t xml:space="preserve">Fortificación de  los alimentos 
</t>
  </si>
  <si>
    <t xml:space="preserve">Acceso limitado  a los alimentos 
</t>
  </si>
  <si>
    <t xml:space="preserve">Consumo inadecuado de alimentos
</t>
  </si>
  <si>
    <t xml:space="preserve">Diarreas agudas
</t>
  </si>
  <si>
    <t xml:space="preserve">Infecciones respiratorias agudas(Neumonía)
</t>
  </si>
  <si>
    <t xml:space="preserve">Sepsis no identificada
</t>
  </si>
  <si>
    <t xml:space="preserve">Calidad y acceso inadecuado del agua y vivienda saludable 
</t>
  </si>
  <si>
    <t xml:space="preserve">Anomalías del sistema nervioso 
</t>
  </si>
  <si>
    <t xml:space="preserve">Anomalías congénitas del sistema circulatorio
</t>
  </si>
  <si>
    <t xml:space="preserve">Anomalías congénitas del  sistema digestivo 
</t>
  </si>
  <si>
    <t>MORTALIDAD DE LA NIÑEZ</t>
  </si>
  <si>
    <t>MORTALIDAD MATERNA Y NEONATAL</t>
  </si>
  <si>
    <t xml:space="preserve"> Insuficiente acceso a servicios de  maternidad incluyendo emergencias obstétricas y cuidados 
del neonato
</t>
  </si>
  <si>
    <t xml:space="preserve">Inadecuadas prácticas de salud materna y neonatal y  búsqueda de atención
</t>
  </si>
  <si>
    <t xml:space="preserve">Insuficiente acceso a nutrición y micronutrientes
</t>
  </si>
  <si>
    <t xml:space="preserve">Limitado acceso agua  y saneamiento e inadecuado
</t>
  </si>
  <si>
    <t xml:space="preserve">Baja escolaridad, y escasa  educación en salud sexual  y reproductiva, así  como  limitadas competencias para la vida
</t>
  </si>
  <si>
    <t>Modelo Mortalidad de la Niñez</t>
  </si>
  <si>
    <t>Modelo de Mortalidad Materna y Neonatal</t>
  </si>
  <si>
    <t>MODELO EXPLICATIVO MORTALIDAD DE LA NIÑEZ</t>
  </si>
  <si>
    <t>PARTE 1</t>
  </si>
  <si>
    <t>PARTE 2</t>
  </si>
  <si>
    <t>PARTE 3</t>
  </si>
  <si>
    <t>MODELO EXPLICATIVO MORTALIDAD MATERNA Y NEONATAL</t>
  </si>
  <si>
    <t>MODELO EXPLICATIVO VIH/Sida</t>
  </si>
  <si>
    <t>PARTE 4</t>
  </si>
  <si>
    <t>MODELO EXPLICATIVO PARA EL CONTROL DE LA MALARIA</t>
  </si>
  <si>
    <t>IDENTIFICACIÓN DEL CAMINO CAUSAL  CRITICO MORTALIDAD DE LA NIÑEZ (PARTE 1)</t>
  </si>
  <si>
    <t>IDENTIFICACIÓN DEL CAMINO CAUSAL  CRITICO MORTALIDAD MATERNA Y NEONATAL</t>
  </si>
  <si>
    <t>DENTIFICACIÓN DEL CAMINO CAUSAL CRÍTICO DE ITS, VIH/Sida (Parte 1)</t>
  </si>
  <si>
    <t xml:space="preserve">MODELO PRESCRIPTIVO MORTALIDAD DE LA NIÑEZ  </t>
  </si>
  <si>
    <t xml:space="preserve">MODELO PRESCRIPTIVO MORTALIDAD MATERNA Y NEONATAL </t>
  </si>
  <si>
    <t>MODELO PRESCRIPTIVO DE VIH/Sida</t>
  </si>
  <si>
    <t>MODELO PRESCRIPTIVO DE LA MALARIA</t>
  </si>
  <si>
    <t>mortalidad en la niñez</t>
  </si>
  <si>
    <t>población menor de 5 años</t>
  </si>
  <si>
    <t>disminuir</t>
  </si>
  <si>
    <t>10 puntos por cada mil nacidos vivos</t>
  </si>
  <si>
    <t>Para el 2019, se ha disminuido la mortalidad en la niñez en 10 puntos por cada mil nacidos vivos (de 35 muertes por mil nacidos vivos en 2015 a 25 muertes por mil nacidos vivos en 2019)</t>
  </si>
  <si>
    <t>35 muertes por mil nacidos vivos</t>
  </si>
  <si>
    <t>Persona</t>
  </si>
  <si>
    <t>35 muertes por mil nacidos vivos en 2019</t>
  </si>
  <si>
    <t xml:space="preserve">la razón de mortalidad materna </t>
  </si>
  <si>
    <t>embarazadas</t>
  </si>
  <si>
    <t>20 puntos por cada cien mil nacidos vivos</t>
  </si>
  <si>
    <t>Para el 2019, se ha disminuido la razón de mortalidad materna en 20 puntos (de 113 muertes por cada cien mil nacidos vivos en 2013 a 93 muertes por cada cien mil nacidos vivos en 2019)</t>
  </si>
  <si>
    <t>113 X 100 000 nacidos vivos</t>
  </si>
  <si>
    <t>93 muertes por cada cien mil nacidos vivos en 2019</t>
  </si>
  <si>
    <t>adultos y niños con VIH en tratamiento antirretrovírico, 12 meses después del inicio del tratamiento</t>
  </si>
  <si>
    <t xml:space="preserve">adultos y niños con VIH </t>
  </si>
  <si>
    <t>aumentar</t>
  </si>
  <si>
    <t xml:space="preserve">3 puntos porcentuales </t>
  </si>
  <si>
    <t xml:space="preserve">Para el 2019, el porcentaje de adultos y niños con VIH que están en tratamiento antirretrovírico, 12 meses después del inicio del tratamiento, se aumenta en 3 puntos porcentuales. (De 92.00% en el 2014 a 95% en el 2019) </t>
  </si>
  <si>
    <t>95% en el 2019</t>
  </si>
  <si>
    <t>La incidencia por Malaria</t>
  </si>
  <si>
    <t>Población en general</t>
  </si>
  <si>
    <t xml:space="preserve">Reducir </t>
  </si>
  <si>
    <t>10 puntos porcentuales</t>
  </si>
  <si>
    <t>Para el 2019, la incidencia por Malaria se ha reducido en promedio, 10 puntos porcentuales (Del 50.12% en el 2010 a 39.76% en el 2019)</t>
  </si>
  <si>
    <t>39.76% en el 2019</t>
  </si>
  <si>
    <t>MODELO LOGICO DE LA ESTRATEGIA MORTALIDAD DE LA NIÑEZ</t>
  </si>
  <si>
    <t>MODELO LOGICO DE LA ESTRATEGIA MORTALIDAD MATERNA Y NEONATAL</t>
  </si>
  <si>
    <t>MODELO LOGICO DE LA ESTRATEGIA PARA EL VIH/Sida</t>
  </si>
  <si>
    <t>MODELO LOGICO DE LA ESTRATEGIA PARA LA MALARIA</t>
  </si>
  <si>
    <t>Establecimiento Hospitalario con capacidad de brindar servicios especializados, utilizando tecnologia a la vanguardia y contando con personal especializado.</t>
  </si>
  <si>
    <t xml:space="preserve">Ser un hospital líder en gestión y atención hospitalaria especializada, proporcionando servicios con excelencia y ética profesional; propiciando las condiciones para el desarrollo de las ciencias médicas en el país mediante la investigación y docencia.
</t>
  </si>
  <si>
    <t xml:space="preserve">Establecimiento hospitalario modelo en la red de servicios de salud, en acciones de curación y rehabilitación de la salud, docencia e investigación </t>
  </si>
  <si>
    <t>Somos una entidad responsable de brindar atención  en salud especializada hospitalaria vinculado a un sistema de referencia nacional, ofreciendo servicios diagnósticos y curativos de alta tecnología y contribuyendo a la formación de recurso humano en salud para proveer servicios con calidad, calidez, eficacia y eficiencia a los habitantes del Municipio de Villa Nueva y sus áreas de influencia.</t>
  </si>
  <si>
    <t xml:space="preserve">HOSPITAL VILLA NUEVA 
Establecimiento del 3er Nivel de Atención, que integra la red de servicios de salud del MSPAS, brindando servicios de curación y rehabilitación de la salud, tal como lo establece el Reglamento Orgánico Interno del MSPAS. aprobado por  Acuerdo Gubernativo no. 115-99
</t>
  </si>
  <si>
    <t xml:space="preserve">HOSPITAL VILLA NUEVA
Construido para ampliar la cobertura de atención hospitalaria especializada y de corta estancia hospitalaria, para la poblacion de Villa Nueva y sus áreas de influencia. 
</t>
  </si>
  <si>
    <t>Para garantizar, servicios oportunos, seguros y de corta estancia hospitalaria</t>
  </si>
  <si>
    <t xml:space="preserve">Estar centrado en la persona y enfocado en la comunidad.
</t>
  </si>
  <si>
    <t xml:space="preserve">Satisfacer las necesidades de los individuos, las familias y las comunidades
</t>
  </si>
  <si>
    <t>Responder a las tendencias demográficas y epidemiológicas</t>
  </si>
  <si>
    <t>Facilitar el acceso a la atención apropiada, a tiempo y en el lugar adecuado</t>
  </si>
  <si>
    <t xml:space="preserve">Garantizar estándares de calidad de atención 
</t>
  </si>
  <si>
    <t xml:space="preserve">Optimizar la utilización de los recursos
</t>
  </si>
  <si>
    <t xml:space="preserve">Ofrecer servicios con equidad de género, pertinencia cultural, respeto y dignidad. 
</t>
  </si>
  <si>
    <t>• Proceso de reclutamiento, selección y contratación del recurso humano</t>
  </si>
  <si>
    <t>Dirección de Recursos Humanos MSPAS</t>
  </si>
  <si>
    <t>Dirección de Planificación MSPAS</t>
  </si>
  <si>
    <t>comisión de transición/protocolos de recepción por recintos</t>
  </si>
  <si>
    <t xml:space="preserve">• Gestiones financieras para asignación de presupuesto
• Reordenamiento presupuestario
</t>
  </si>
  <si>
    <t>• Apoyo en los procesos para la adquisición de servicios, equipos e insumos</t>
  </si>
  <si>
    <t xml:space="preserve">• Asistencia técnica para definición de fases de apertura del Hospital.
• Asistencia técnica para la elaboración de especificaciones técnicas de equipos médicos.
• Apoyo financiero para consultorías relacionadas a elaboración manuales, guías y procesos hospitalarios.
</t>
  </si>
  <si>
    <t xml:space="preserve">Banco Interamericano de Desarrollo -BID- Asistencia Técnica: plan de arranque, fichas técnicas y consultorías
</t>
  </si>
  <si>
    <t>Gerencia General Administrativa Financiera MSPAS</t>
  </si>
  <si>
    <t>Departamento Administrativo MSPAS</t>
  </si>
  <si>
    <t>Municipalidad de Villa Nueva</t>
  </si>
  <si>
    <t xml:space="preserve">• Proyecto de vialidad (acceso vial, Introducción de iluminación y  agua municipal hacia el hospital y manejo de aguas pluviales).
• Integración al Sistema de Información en Salud Municipal, para el sistema de referencia y contrarreferencia.
• Apoyo en la captura del recurso humano técnico y profesional.
</t>
  </si>
  <si>
    <t>OPS</t>
  </si>
  <si>
    <t>• Apoyo para gestiones en el equipamiento médico relacionado con instrumental quirúrgico, laboratorio y banco de sangre.</t>
  </si>
  <si>
    <t>UNOPS</t>
  </si>
  <si>
    <t>• Apoyo para gestiones en el equipamiento médico relacionado con las adquisiciones de equipo médico (sala de operaciones, equipo diagnóstico, hospital de día, encamamiento e intensivos) mediante el análisis room by room, memorias de cálculo de acuerdo al modelo arquitectónico.</t>
  </si>
  <si>
    <t xml:space="preserve">• Convenio para servicios de Internet y Datos </t>
  </si>
  <si>
    <t>TELGUA</t>
  </si>
  <si>
    <t>IGSS</t>
  </si>
  <si>
    <t xml:space="preserve">• Apoyo para la implementación  del Software  intrahospitalario
• Orientación en el funcionamiento de los servicios de Laboratorio y Banco de Sangre
• Transferencia de conocimientos en las diferentes áreas de la salud y administración hospitalaria
• Valores agregados en la prestación de servicios: generación de oxígeno, listas de espera, citas escalonadas, admisión y documentación clínica.
</t>
  </si>
  <si>
    <t>MINFIN</t>
  </si>
  <si>
    <t xml:space="preserve">Aprobación de Unidad Ejecutora 285
•  Aval Financiero para la creación de puestos
• Apoyo para la creación de insumos en el catálogo
• Asignación de recursos financieros
• Eficiencia en las gestiones  presupuestarias y financieras
• Transferencia de conocimientos y  competencias en el área financiera y de adquisiciones.
</t>
  </si>
  <si>
    <t>ONSEC</t>
  </si>
  <si>
    <t xml:space="preserve">• Aprobación de puestos para el Recurso humano 
• Coordinación en el proceso de contratación del recurso humano.
• Apoyo técnico para evaluación del personal
• Eficiencia en los procesos de contratación del recurso humano administrativo, técnico y asistencial
</t>
  </si>
  <si>
    <t>INSTITUCIÓN: UE 285 Hospital Villa Nueva</t>
  </si>
  <si>
    <t>ODS 3: Garantizar una vida sana y promover el bienestar para todos en todas las edades</t>
  </si>
  <si>
    <t>Para el 2019, la sobre vida (% de adultos y niños con VIH que están en tratamiento antirretrovirico, 12 meses después del inicio del tratamiento) se aumenta en 13 puntos porcentuales. (De 82.50% en el 2012 a 95% en el 2019)</t>
  </si>
  <si>
    <t>Eliminación de la malaria para el 2020 y certificación libre de malaria para el 2025</t>
  </si>
  <si>
    <t>NOMBRE DE LA INSTITUCIÓN:    Ministerio de salud Pública y Asistencia Social</t>
  </si>
  <si>
    <t xml:space="preserve">1. Proporción de niñas/os &lt; de 1 año con una dosis de vacuna BCG </t>
  </si>
  <si>
    <t>Producto</t>
  </si>
  <si>
    <t xml:space="preserve">Desarrollo Social </t>
  </si>
  <si>
    <t>Cantidad de niños y niñas &lt; de 1 año con una dosis de vacuna BCG</t>
  </si>
  <si>
    <t xml:space="preserve">Lo que el indicador mide es la cantidad de niños y niñas &lt; de 1 año que tienen la dosis de BCG, según el esquema vigente. </t>
  </si>
  <si>
    <t xml:space="preserve">Total de Niños y Niñas vacunados de acuerdo a su edad y esquema de vacunación vigente/Total De Población De 1 Año X 100 </t>
  </si>
  <si>
    <t>Númerador tomado según proyección,  el denominador de la Población de niños menores de 1 año, según INE.</t>
  </si>
  <si>
    <t>Hospital de Villa Nueva y responsabilidad del monitoreo y seguimiento  estará a cargo del Departamento de Monitoreo y seguimiento de la UPE.</t>
  </si>
  <si>
    <t>Númerador se toma según proyección,  el denominador de la Población de niños menores de 1 año, según INE.</t>
  </si>
  <si>
    <t>NOTAS TÉCNICAS: Datos proyectados</t>
  </si>
  <si>
    <t xml:space="preserve">Niño y niña  menor de 1 año de edad, vacunado de acuerdo a su edad y esquema de vacunación vigente
</t>
  </si>
  <si>
    <t xml:space="preserve"> Proporción de niñas/os &lt; de 1 año con vacunas completas según esquema de vacunación vigente
</t>
  </si>
  <si>
    <t>Niño y niña recién nacido vacunado con una dosis de hepatitis B antes de cumplir 24 horas de vida</t>
  </si>
  <si>
    <t>Niño y niña menor de 1 año vacunado con dos dosis de rotavirus</t>
  </si>
  <si>
    <t>Niño y niña menor de 1 año vacunado con dos dosis de vacuna antineumocócica</t>
  </si>
  <si>
    <t>Niño y niña menor de 1 año con tres dósis de vacuna anti polio</t>
  </si>
  <si>
    <t>Niño y niña menor de 1 año con tres dosis de vacuna pentavalente</t>
  </si>
  <si>
    <t>Niño y niña de 6 meses a menor de 12 meses de edad vacunado con 2 dosis de vacuna influenza estacional</t>
  </si>
  <si>
    <t>2. Proporción de mujeres atendidas durante el parto en institución de salud del MSPAS por proveedor calificado</t>
  </si>
  <si>
    <t>Proporción de mujeres atendidas durante el parto en institución de salud del MSPAS por proveedor calificado</t>
  </si>
  <si>
    <t>Lo que el indicador mide es la cantidad de mujeres que reciben atención del parto en institución de salud por personal calificado</t>
  </si>
  <si>
    <t xml:space="preserve">Número de Mujeres atendidas durante el parto en institución de salud del MSPAS por proveedor calificado / Total de partos estimados por 100                                                                                                                          </t>
  </si>
  <si>
    <t>Númerador tomado según proyección.</t>
  </si>
  <si>
    <t>Los datos del númerador y denominador se obtendran de los registros de producción reportados en el SIGSA 1.</t>
  </si>
  <si>
    <t xml:space="preserve">Mujer que recibe atención del parto institucional y comunitario por personal calificado
</t>
  </si>
  <si>
    <t xml:space="preserve">
Mujer atendida durante el parto en la comunidad por proveedor calificado.</t>
  </si>
  <si>
    <t>Mujer atendida durante el parto en institución de salud por proveedor calificado.</t>
  </si>
  <si>
    <t>Mujer atendida por urgencias obstétricas durante el parto.</t>
  </si>
  <si>
    <t>Mujer atendida durante el puerperio  en institución de salud por proveedor calificado.</t>
  </si>
  <si>
    <t>Mujer atendida durante el puerperio  en la comunidad por proveedor calificado.</t>
  </si>
  <si>
    <t>Población atendida con servicios de información educación y comunicación sobre la importancia de la atención del parto institucional.</t>
  </si>
  <si>
    <t>3. Proporción de mujeres atendidas por complicaciones obstétricas</t>
  </si>
  <si>
    <t>Proporción de mujeres atendidas por complicaciones obstetricas</t>
  </si>
  <si>
    <t>4.Porcentaje de embarazadas  que se hicieron la prueba de VIH y conoce sus resultados en  el perido de reporte</t>
  </si>
  <si>
    <t>Producto.</t>
  </si>
  <si>
    <t xml:space="preserve">Número de mujeres embarazadas que se hicieron  la prueba  de detección de VIH  y que recibieron  orientación sobre la infección por el VIH  en los últimos 12 meses y conoce sus resultados </t>
  </si>
  <si>
    <t>Lo que el indicador mide es el Número de mujeres embarazadas que se hicieron la prueba de VIH y conocen su resultado</t>
  </si>
  <si>
    <t xml:space="preserve">Numerador: número de embarazadas que se hicieron la prueba de VIH y conocen sus resultados dividido el número total de embarazos esperados para el período por 100.                                                                                                                      </t>
  </si>
  <si>
    <t>Reportes  del SIGSA</t>
  </si>
  <si>
    <t>Persona atendida para la prevención de ITS, VIH/SIDA</t>
  </si>
  <si>
    <t>Persona de mayor vulnerabilidad (PEMARV) que recibe condones (incluye consejería)</t>
  </si>
  <si>
    <t>Mujer VIH positiva que recibe consejería sistemática post parto VIH positiva para efectuar seguimiento al niño expuesto</t>
  </si>
  <si>
    <t>Persona adolescente, adulto, adulto mayor y mujer embarazada, capacitada sobre formas de prevención de las ITS, VIH/SIDA y el uso correcto del condón</t>
  </si>
  <si>
    <t>Logística para adquisición de medicamentos para la prevención y control de ITS, VIH/SIDA</t>
  </si>
  <si>
    <t>Persona con diagnóstico y tratamiento de ITS, VIH, sida</t>
  </si>
  <si>
    <t>Persona/caso sospechoso de VIH con prueba diagnóstica, incluye orientación pre y post prueba</t>
  </si>
  <si>
    <t>Mujer embarazada con diagnóstico de VIH</t>
  </si>
  <si>
    <t>Porcentaje de embarazadas  que se hicieron la prueba de VIH y conoce sus resultados en  el perido de reporte</t>
  </si>
  <si>
    <t>Mujer embarazada referida para tratamiento ARV y/o resolución del embarazo por cesárea (prevención de la transmisión vertical)</t>
  </si>
  <si>
    <t>Neonato, hijo de madre VIH positiva con tratamiento profiláctico</t>
  </si>
  <si>
    <t>Paciente VIH positivo, con prueba diagnóstica de tuberculosis</t>
  </si>
  <si>
    <t>Paciente VIH positivo con tratamiento ARV</t>
  </si>
  <si>
    <t>Persona con diagnóstico y tratamiento de infección de transmisión sexual</t>
  </si>
  <si>
    <t>Víctima/sobreviviente atendida por violencia sexual</t>
  </si>
  <si>
    <t>Victima/sobreviviente atendida por violencia sexual</t>
  </si>
  <si>
    <t>Resultado.</t>
  </si>
  <si>
    <t>Casos confirmados de malaria en relación a la población en general.</t>
  </si>
  <si>
    <t xml:space="preserve">Lo que el indicador mide es el número de casos confirmados de Malaria en un periodo a nivel nacional. </t>
  </si>
  <si>
    <t xml:space="preserve">Número de casos de Malaria confirmados en un periodo/Población total  X  10,000                                                                                                                                 </t>
  </si>
  <si>
    <t>Númerador tomado según proyección y el denominador de la población total reportada por el INE.</t>
  </si>
  <si>
    <t>Los datos del númerador se obtendran de los registros del SIGSA 7 y 18 y el denominador de los registros de la población del INE.</t>
  </si>
  <si>
    <t xml:space="preserve">Persona beneficiada con acciones de prevención, control y vigilancia de la malaria
</t>
  </si>
  <si>
    <t xml:space="preserve">Persona con información educación y comunicación sobre la prevención, control y tratamiento de la malaria </t>
  </si>
  <si>
    <t xml:space="preserve">Persona con diagnóstico y tratamiento de la malaria de acuerdo a pautas nacionales           </t>
  </si>
  <si>
    <t xml:space="preserve">Persona beneficiada con el rociamiento intra y peridomiciliar en forma selectiva para el control del vector en su fase adulta    </t>
  </si>
  <si>
    <t xml:space="preserve">Persona beneficiada con uso de pabellón impregnado con insecticida de larga duración para el control del vector de la malaria en su fase adulta           </t>
  </si>
  <si>
    <t>técnicos</t>
  </si>
  <si>
    <t>técnicos y financieros</t>
  </si>
  <si>
    <t>financieros</t>
  </si>
  <si>
    <t>social</t>
  </si>
  <si>
    <t>técnica</t>
  </si>
  <si>
    <t xml:space="preserve"> Tiene como fin primordial lograr la recuperación de la salud de los pacientes que busquen sus servicios</t>
  </si>
  <si>
    <t xml:space="preserve">Brindamos atención especializada hospitalaria </t>
  </si>
  <si>
    <t>Para mejorar la cobertura de atención del MSPAS, dirigida especialmente a los habitantes de Villa Nueva y sus áreas de influencia</t>
  </si>
  <si>
    <t xml:space="preserve">Brindado una atencion integral e individualizada con altos estandares de atencion en salud a cada usuario que busca los servicios </t>
  </si>
  <si>
    <t>Mediante una cartera de servicios disponible para brindar la atencion de influencia</t>
  </si>
  <si>
    <t>Brindando una atencion inclusiva con pertinencia cultural de calidad y con calidez para el paciente y familia consultante teniendo a su disposicion personal especializado y una unidad de atencion al usuario para el abordaje de sus necesidades</t>
  </si>
  <si>
    <t>Coordinacion y enlace con redes de atencion de los diferentes niveles que conforma el Ministerio de Salud Publica y Asistencia Social, instancias municipales y lideres comunitarios</t>
  </si>
  <si>
    <t>Manteniendo una vigilancia epidemiologica permanente y la aplicación de estrategias y   protocolos de atencion que respondan a las principales causas de morbilidad de la poblacion</t>
  </si>
  <si>
    <t xml:space="preserve">Coordinacion y comunicación de la informacion relacionada con eventos de notificacion  con el sistema integral de informacion del Ministerio de Salud </t>
  </si>
  <si>
    <t>Atencion personalizada y especializada mediante proceso y protocolos debidamente definidos que permita una atencion oportuna, eficiente y eficaz a los usuarios</t>
  </si>
  <si>
    <t>Brindando un servicio con amplia disponibilidad de atencion que responda a las necesidades de la poblacion</t>
  </si>
  <si>
    <t>Atencion eficiente y eficaz mediante la disponiblidad de recursos humanos y tecnologicos que permitan la aplicación de protocolos de atencion previamente definidos para el aseguramiento de los estandares de calidad</t>
  </si>
  <si>
    <t>La poblacion del area de influencia tendra a su disposicion un servicio para la atencion de sus necesidades con calidad</t>
  </si>
  <si>
    <t xml:space="preserve">Mediante la aplicación de procesos administrativos que permitan la gestion del recurso disponible  con transparencia y de forma eficiente </t>
  </si>
  <si>
    <t xml:space="preserve">Mayor disponibilidad de recursos para el aumento de cobertura de atencion </t>
  </si>
  <si>
    <t xml:space="preserve">Inclusion del enfoque de genero y pertinencia cultural en la atencion individualizada promoviendo los valores de la institucionales por medio de una atencion basada en el respeto y dignidad del ser humano </t>
  </si>
  <si>
    <t>Tomando en cuenta los aspectos socioculturales de la poblacion de influencia de la institucion para la aplicación de protocolos y procesos de atencion dentro de la institucion</t>
  </si>
  <si>
    <t>• Plantilla medica de alto nivel</t>
  </si>
  <si>
    <t>• Modelo administrativo y de gestión que promueve el compromiso del recurso humano con su servicio</t>
  </si>
  <si>
    <t>• Convenio Docente Asistencial</t>
  </si>
  <si>
    <t>• Continúa Capacitación</t>
  </si>
  <si>
    <t>• Servicios de apoyo clínico y terapéutico especializado.</t>
  </si>
  <si>
    <t>·   Consulta Externa con horarios escalonados y ampliados y atención especializada</t>
  </si>
  <si>
    <t>• Unidades de Cuidado Intensivo equipada con tecnología de punta y con selección de personal especializado</t>
  </si>
  <si>
    <t>• Hospital de día o de corta estancia</t>
  </si>
  <si>
    <t>• Espacios físicos adecuados</t>
  </si>
  <si>
    <t>• Capital humano con experiencia</t>
  </si>
  <si>
    <t>• Amplia Cartera de Servicios especializados</t>
  </si>
  <si>
    <t>• Gratuidad de los servicios</t>
  </si>
  <si>
    <t>• Tecnología de punta</t>
  </si>
  <si>
    <t>• Concepto innovador de infraestructura</t>
  </si>
  <si>
    <t>• Disponibilidad y asignación presupuestaria mediante contrapartida para iniciar el funcionamiento del hospital</t>
  </si>
  <si>
    <t>F11</t>
  </si>
  <si>
    <t>F12</t>
  </si>
  <si>
    <t>F13</t>
  </si>
  <si>
    <t>F14</t>
  </si>
  <si>
    <t>F15</t>
  </si>
  <si>
    <t>D11</t>
  </si>
  <si>
    <t>D12</t>
  </si>
  <si>
    <t>D13</t>
  </si>
  <si>
    <t>D14</t>
  </si>
  <si>
    <t>D15</t>
  </si>
  <si>
    <t>• Escaso número y disponibilidad de especialistas para el proceso de contratación</t>
  </si>
  <si>
    <t>• Demasiada demanda comparada a la capacidad arquitectónica del hospital</t>
  </si>
  <si>
    <t>• No contar con los médicos suficientes para ofrecer atención rápida y expedita esto a causa del gran número de pacientes que deben de ser atendidos</t>
  </si>
  <si>
    <t>• Influencia sindical</t>
  </si>
  <si>
    <t>• Históricamente existen prácticas arraigadas en el personal sanitario</t>
  </si>
  <si>
    <t>• Intereses individuales</t>
  </si>
  <si>
    <t>• Falta de autonomía</t>
  </si>
  <si>
    <t>• Retrasos en la adquisición del equipamiento</t>
  </si>
  <si>
    <t>• Ubicación/acceso dificultoso para la población</t>
  </si>
  <si>
    <t>• Aplicación de avances médicos desarrollados por Universidades y especialistas que trabajarán  en el hospital</t>
  </si>
  <si>
    <t>• Apoyo de Unidades de atención, Patronato y Servicio de voluntariado</t>
  </si>
  <si>
    <t>• Apoyo de algunas organizaciones internacionales</t>
  </si>
  <si>
    <t>• Apoyo de instituciones locales y municipalidad</t>
  </si>
  <si>
    <t>• Auge tecnológico</t>
  </si>
  <si>
    <t>• Innovación en prácticas de salud</t>
  </si>
  <si>
    <t>• Integración de la red de servicios de salud Guatemala-sur</t>
  </si>
  <si>
    <t>• Crisis económica que afecta de dos formas: Aumento explosivo de pacientes y Disminución del presupuesto del Hospital</t>
  </si>
  <si>
    <t>• Nuevos virus y enfermedades</t>
  </si>
  <si>
    <t>• Demanda creciente de servicios de salud</t>
  </si>
  <si>
    <t>• Crecimiento demográfico acelerado</t>
  </si>
  <si>
    <t>• Índices de desarrollo humano, sociales y económicos bajos</t>
  </si>
  <si>
    <t>• Tasas de fecundidad y natalidad altas</t>
  </si>
  <si>
    <t>• Congestionamiento vehicular para el sector</t>
  </si>
  <si>
    <t>• Normas y reglamentos de acción y control gubernamental (adquisiciones, presupuesto, recursos humanos, entre otros)</t>
  </si>
  <si>
    <t>• Habilitación de centro penitenciario en área colindante con el hospital</t>
  </si>
  <si>
    <t>Incluir dentro del POA y POM los costos necesarios para residentes de las diferentes especialidades y permitir el involucramiento de todas los departamentos para el establecimiento de necesidades</t>
  </si>
  <si>
    <t>Implementar programas de educación continua en todos los departamentos</t>
  </si>
  <si>
    <t>Sistematizar los procesos necesarios para mantenerse activo dentro de la Red de Servicios de salud Guatemala-sur</t>
  </si>
  <si>
    <t>Implementar un sistema de monitoreo para mantener vigente el modelo de gestión en cada departamento</t>
  </si>
  <si>
    <t xml:space="preserve">Coordinar con los integrantes de la red de servicios de salud las estrategias para la derivación de pacientes ante situaciones de desastres y cuando la capacidad de atencion del hospital se encuentre en un 100% </t>
  </si>
  <si>
    <t>Mantener vigente la aplicación de normativos, socializandolos continuamente con todo el personal, incluidos  afiliados al sindicalismo.</t>
  </si>
  <si>
    <t>A través de la coordinación con la municipalidad, agilizar las acciones para mejoramiento del acceso al hospital</t>
  </si>
  <si>
    <t>Capacitación continua al personal encargado de compras e implementación de procesos de monitoreo de cumplimiento de resultados</t>
  </si>
  <si>
    <t>Mantener vigentes los requisitos de contratación, haciendo revisión  bianual de  manuales de perfil y funciones del RRhh</t>
  </si>
  <si>
    <t>Planificación de infraestructura conforme a datos históricos de necesidad de atención insatisfecha</t>
  </si>
  <si>
    <t>Establecer horarios de consulta externa y horarios laborales tomando de refencia las características del tránsito vehicular de la jurisdicción territorial de Villa Nueva.</t>
  </si>
  <si>
    <t>Establecer mecanismo de actualización en el conocimiento de políticas, leyes y reglamentos vigentes y relacionados con el que hacer institucional y monitoreo de su cumplimiento en cada área involucrada</t>
  </si>
  <si>
    <t>NIVEL DE RIESGO:
Contribuir con acciones de promoción y prevención coordinadas con la red de servicios de salud</t>
  </si>
  <si>
    <t>Coordinar con el nivel central del MSPAS para que se involucren en la solución de la problemática que implica la existencia del centro penitenciario vecino</t>
  </si>
  <si>
    <t xml:space="preserve">Coordinar con entes formadores de personal en salud para mantener oferta laboral especializada.
</t>
  </si>
  <si>
    <t>e</t>
  </si>
  <si>
    <t>Para mejorar los tiempos de atención, sistematizar procesos evaluativos de aplicación de protocolos diseñados conforme a estudios de tiempos de atención</t>
  </si>
  <si>
    <t>Socialización de la oferta de servicios del Hospital y los horarios de atención establecidos</t>
  </si>
  <si>
    <t>Garantizar la atención a los pacientes conforme la implementación de protocolos administrativos y asistenciales vigentes (revisados y actualizados cada 2 años)</t>
  </si>
  <si>
    <t>Conforme a necesidades, planificar contratación de servicios externalizados para mejorar la cobertura.</t>
  </si>
  <si>
    <t>Implementar estrategias motivacionales para un adecuado clima laboral dentro del hospital</t>
  </si>
  <si>
    <t>5. Tasa de Incidencia por Malaria.</t>
  </si>
  <si>
    <t>Hospital General de Villa Nueva
Ministerio de Salud Pública y Asistencia Social</t>
  </si>
  <si>
    <t xml:space="preserve">El sistema de salud en Guatemala está organizado para proteger y promover la salud de las personas, las familias y comunidades, así como para garantizar el acceso universal a los servicios, tomando en cuenta la concepción de que el proceso de salud-enfermedad se comprende como un proceso integral,  multidimensional, colectivo y con carácter histórico social.  En la medida que se conocen los procesos productivos, de consumo y socioculturales de un conjunto sociocultural, en esa medida también se comprenden el perfil y las prácticas de salud de ese conjunto.
Es importante tomar en consideración la articulación a través de redes integradas que debe existir entre el área asistencial del Ministerio de Salud Pública y Asistencia Social y el primer nivel en función de fortalecer en conjunto las prácticas de salud por medio del abordaje de los conocimiento y comprensión de la población al que estará dirigida la atención, prevención, curación y rehabilitación de la salud de los mismos y la transformación de condicionantes determinantes del proceso de rehabilitación de la salud; en el cual se visualiza al ciudadano que recibirá la atención de una forma integral  tomando en cuenta las tres perspectivas fundamentales para la atención en función del derecho a la salud, interculturalidad y la perspectiva de género.
La implementación en la atención de estas perspectivas se realizará por medio del Modelo de Atención y Gestión Hospitalaria en el Hospital General de Villa Nueva, aplicando los componentes básicos de fortalecimiento en el área administrativa y en el área asistencial, organizadas en comités de participación general, integrados por el personal de la institución, valiéndose de herramientas que permitan una organización proactiva, un sistema de suministros y de mantenimiento preventivo de acuerdo a los procesos administrativos y optimizando los recursos asignados, un clima organizacional en el que cada integrante del equipo del recurso humano promueva un actitud de trabajo en equipo y la atención al ciudadano que requiere la atención en forma integral, oportuna e incluyente de cada uno de sus aspectos socio culturales.
La implementación de este modelo en el Hospital General de Villa Nueva permitirá el a cercamiento de los servicios de salud hospitalarios a la población que coadyuvarán a mejorar las condiciones de vida de la población y su entorno. 
Sabiendo que para la ejecución de las intervenciones necesarias para la atención a los pacientes se requiere la utilización de insumos que conllevan un presupuesto debidamente planificado para alcanzar las metas propuestas, se realiza la presente Planificación Operativa anual 2019 y multianual 2019-2023
</t>
  </si>
  <si>
    <t>Institución : Hospital General de Villa Nueva</t>
  </si>
  <si>
    <t>Tasa de Mortalidad Infantíl</t>
  </si>
  <si>
    <t>No. De Muertes En Niños Menores De 1 Año*Factor De Ajuste/ Total De Nacidos Vivos Durante El Periodo x 1000</t>
  </si>
  <si>
    <t xml:space="preserve"> x 1000 nacidos vivos</t>
  </si>
  <si>
    <t xml:space="preserve"> Proporción de niñas/os &lt; de 1 año con una dosis de vacuna BCG </t>
  </si>
  <si>
    <t>Razón de Mortalidad Materna</t>
  </si>
  <si>
    <t>No. de muertes maternas/Total de nacidos vivos  X 100,000</t>
  </si>
  <si>
    <t xml:space="preserve"> X 100 000 nacidos vivos </t>
  </si>
  <si>
    <t xml:space="preserve">Número de Mujeres atendidas durante el parto en institución de salud del MSPAS por proveedor calificado / Total de partos estimados por 100      </t>
  </si>
  <si>
    <t>Proporción de mujeres atendidas por complicaciones obstétricas</t>
  </si>
  <si>
    <t xml:space="preserve">Número de Mujeres atendidas por complicaciones obstetricas / Total de embarazos  estimados por 100   </t>
  </si>
  <si>
    <t>orcentaje de embarazadas  que se hicieron la prueba de VIH y conoce sus resultados en  el perido de reporte</t>
  </si>
  <si>
    <t xml:space="preserve">Numerador: número de embarazadas que se hicieron la prueba de VIH y conocen sus resultados dividido el número total de embarazos esperados para el período por 100. </t>
  </si>
  <si>
    <t>Tasa de Incidencia por Malaria.</t>
  </si>
  <si>
    <t xml:space="preserve">Número de casos de Malaria confirmados en un periodo/Población total  X  10,000   </t>
  </si>
  <si>
    <t>0.62 x 10,000 habitantes</t>
  </si>
  <si>
    <t xml:space="preserve">Número de Mujeres atendidas por complicaciones obstetricas / Total de embarazos  estimados por 100                                                                                                                          </t>
  </si>
  <si>
    <t>Población que recibe Atención Médica por Enfermedades
Transmisibles. (Infecciosas y Parasitarias)</t>
  </si>
  <si>
    <t>Usuarios atendidos en servicios de consulta externa por
enfermedades no transmisibles</t>
  </si>
  <si>
    <t>Usuarios atendidos en servicios de emergencia por enfermedades no
transmisibles</t>
  </si>
  <si>
    <t>Usuarios con estudios diagnósticos por enfermedades no
transmisibles.</t>
  </si>
  <si>
    <t>Usuarios egresados de los servicios por enfermedades no
transmisibles.</t>
  </si>
  <si>
    <t>Usuarios atendidos en servicios de emergencia por accidentes y
violencia</t>
  </si>
  <si>
    <t>Usuarios con estudios diagnósticos por accidentes y violencia</t>
  </si>
  <si>
    <t>Usuarios egresados de los servicios por accidentes y violencia</t>
  </si>
  <si>
    <t>Usuarios atendidos en servicios de consulta externa por accidentes y violencia</t>
  </si>
  <si>
    <t>Niño y niña  menor de 1 año, vacunado de acuerdo a su edad y
esquema de vacunación vigente</t>
  </si>
  <si>
    <t>Madre de niño y niña menor de 5 años, que recibe consejería sobre prácticas para el cuidado infantil</t>
  </si>
  <si>
    <t>Madre de niño y niña menor de 2 años, con  consejería sobre
prácticas para el cuidado infantil con énfasis en el lavado de manos</t>
  </si>
  <si>
    <t>Madre de niño y niña menor de 2 años, con  consejería sobre
prácticas para el cuidado infantil con énfasis en  lactancia materna</t>
  </si>
  <si>
    <t>Madre de niño y niña menor de 2 años, con  consejería sobre prácticas para el cuidado infantil con énfasis en la alimentación complementaria</t>
  </si>
  <si>
    <t>Madre de niño y niña de 2 a menor de 5 años, con  consejería sobre prácticas para el cuidado del niño/a (lavado de manos, monitoreo de crecimiento y alimentación complementaria)</t>
  </si>
  <si>
    <t>Niño y niña de 1 a menor de 2 años con desparasitación</t>
  </si>
  <si>
    <t>Niño y niña de 2 a menor de 5 años con desparasitación</t>
  </si>
  <si>
    <r>
      <rPr>
        <b/>
        <sz val="9"/>
        <rFont val="Batang"/>
        <family val="1"/>
      </rPr>
      <t>Niño y niña menor de 5 años atendido por infección respiratoria
aguda</t>
    </r>
  </si>
  <si>
    <t>Niño y niña menor de 5 años atendido por infección respiratoria aguda</t>
  </si>
  <si>
    <r>
      <rPr>
        <b/>
        <sz val="9"/>
        <rFont val="Batang"/>
        <family val="1"/>
      </rPr>
      <t>Niño y niña menor de 5 años atendido por enfermedad diarreica
aguda</t>
    </r>
  </si>
  <si>
    <t>Niño y niña menor de 5 años atendido por enfermedad diarreica aguda</t>
  </si>
  <si>
    <r>
      <rPr>
        <b/>
        <sz val="9"/>
        <rFont val="Batang"/>
        <family val="1"/>
      </rPr>
      <t>Niño y niña menor de 5 años con diagnóstico y tratamiento de la
desnutrición aguda</t>
    </r>
  </si>
  <si>
    <t>Mujer que recibe atención prenatal oportuna</t>
  </si>
  <si>
    <t>Mujer atendida por complicaciones obstétricas</t>
  </si>
  <si>
    <r>
      <rPr>
        <b/>
        <sz val="9"/>
        <rFont val="Batang"/>
        <family val="1"/>
      </rPr>
      <t>Mujer que recibe atención del parto institucional por personal
calificado</t>
    </r>
  </si>
  <si>
    <t>002-002-0002</t>
  </si>
  <si>
    <t>Mujer atendida por urgencias obstétricas durante el parto</t>
  </si>
  <si>
    <t>Mujer atendida durante el puerperio  en institución de salud por
proveedor calificado</t>
  </si>
  <si>
    <t>Población atendida con servicios de información educación y comunicación sobre la importancia de la atención del parto institucional</t>
  </si>
  <si>
    <t>Recién nacido o neonato atendido</t>
  </si>
  <si>
    <t>Población atendida con servicios de información, educación y
comunicación para el cuidado del recién nacido</t>
  </si>
  <si>
    <t>Neonato atendido por complicaciones durante el parto</t>
  </si>
  <si>
    <t>002-003-0003</t>
  </si>
  <si>
    <t>Población con acceso a métodos de planificación familiar</t>
  </si>
  <si>
    <t>Población en edad reproductiva que utilizan métodos de planificación
familiar</t>
  </si>
  <si>
    <t>002-004-0001</t>
  </si>
  <si>
    <t>Mujer con tamizaje para la detección temprana del cáncer de cérvix</t>
  </si>
  <si>
    <t>Población atendida con servicios de información educación y comunicación sobre la importancia en el uso de los métodos de planificación familiar</t>
  </si>
  <si>
    <t>Producto 8:</t>
  </si>
  <si>
    <t>Producto 9:</t>
  </si>
  <si>
    <t>Producto 10:</t>
  </si>
  <si>
    <t>Producto 11</t>
  </si>
  <si>
    <t>Producto 12:</t>
  </si>
  <si>
    <t>Producto 13:</t>
  </si>
  <si>
    <t>Producto 14:</t>
  </si>
  <si>
    <t>Producto 15:</t>
  </si>
  <si>
    <t>Mujer VIH positiva que recibe consejería sistemática post parto VIH
positiva para efectuar seguimiento al niño expuesto</t>
  </si>
  <si>
    <t>Persona con diagnóstico y tratamiento de ITS, VIH/SIDA</t>
  </si>
  <si>
    <t>Persona/caso sospechoso de VIH con prueba diagnóstica, incluye
orientación pre y post prueba</t>
  </si>
  <si>
    <t>Mujer embarazada referida para tratamiento ARV  y/o resolución del embarazo por cesárea (prevención de la transmisión vertical)</t>
  </si>
  <si>
    <t>Paciente VIH positivo, con prueba diagnóstica  de tuberculosis</t>
  </si>
  <si>
    <t>Persona con  diagnóstico y tratamiento de infección de transmisión sexual</t>
  </si>
  <si>
    <t>Usuarios atendidos en servicios de emergencia por enfermedades
transmisibles. (Infecciosas y Parasitarias)</t>
  </si>
  <si>
    <t>Usuarios con estudios diagnósticos por enfermedades
transmisibles. (Infecciosas y Parasitarias)</t>
  </si>
  <si>
    <t>Usuarios egresados de los servicios por enfermedades transmisibles.
(Infecciosas y Parasitarias)</t>
  </si>
  <si>
    <t>Población que recibe Atención Médica por Enfermedades no
Transmisibles</t>
  </si>
  <si>
    <t>Población que recibe Atención Médica por Accidentes y Violencia</t>
  </si>
  <si>
    <t>Usuarios atendidos en servicios de consulta externa por enfermedades transmisibles (Infecciosas y Parasitarias)</t>
  </si>
  <si>
    <t>000-013-0010</t>
  </si>
  <si>
    <t>000-013-0011</t>
  </si>
  <si>
    <t>000-013-0012</t>
  </si>
  <si>
    <t>000-013-0013</t>
  </si>
  <si>
    <t>000-014-0006</t>
  </si>
  <si>
    <t>000-014-0007</t>
  </si>
  <si>
    <t>000-014-0008</t>
  </si>
  <si>
    <t>000-014-0009</t>
  </si>
  <si>
    <t>000-016-0006</t>
  </si>
  <si>
    <t>000-016-0007</t>
  </si>
  <si>
    <t>000-016-0008</t>
  </si>
  <si>
    <t>000-016-0009</t>
  </si>
  <si>
    <t>001-001-0001</t>
  </si>
  <si>
    <t>001-001-0004</t>
  </si>
  <si>
    <t>001-003-0001</t>
  </si>
  <si>
    <t>001-003-0002</t>
  </si>
  <si>
    <t>001-003-0004</t>
  </si>
  <si>
    <t>001-003-0006</t>
  </si>
  <si>
    <t>001-007-0001</t>
  </si>
  <si>
    <t>001-007-0002</t>
  </si>
  <si>
    <t>001-009-0001</t>
  </si>
  <si>
    <t>001-010-0001</t>
  </si>
  <si>
    <t>001-012-0002</t>
  </si>
  <si>
    <t>002-001-0003</t>
  </si>
  <si>
    <t>002-002-0003</t>
  </si>
  <si>
    <t>002-002-0004</t>
  </si>
  <si>
    <t>002-002-0006</t>
  </si>
  <si>
    <t>002-003-0001</t>
  </si>
  <si>
    <t>002-003-0002</t>
  </si>
  <si>
    <t>002-004-0002</t>
  </si>
  <si>
    <t>002-004-0004</t>
  </si>
  <si>
    <t>003-001-0003</t>
  </si>
  <si>
    <t>003-002-0001</t>
  </si>
  <si>
    <t>003-002-0002</t>
  </si>
  <si>
    <t>003-002-0003</t>
  </si>
  <si>
    <t>003-002-0004</t>
  </si>
  <si>
    <t>003-002-0005</t>
  </si>
  <si>
    <t>003-002-0009</t>
  </si>
  <si>
    <t>003-003-0001</t>
  </si>
  <si>
    <t>Producto 16:</t>
  </si>
  <si>
    <t>Persona beneficiada con acciones de prevención, control y
vigilancia de la malaria</t>
  </si>
  <si>
    <t>Persona con diagnóstico y tratamiento de la malaria de acuerdo a
pautas nacionales</t>
  </si>
  <si>
    <t>005-001-0002</t>
  </si>
  <si>
    <t>Producto 17:</t>
  </si>
  <si>
    <t>Persona beneficiada con acciones de prevención, control y
vigilancia del dengue, Chikungunya y Zika</t>
  </si>
  <si>
    <t>Persona con diagnóstico y tratamiento del dengue, Chikungunya y Zika</t>
  </si>
  <si>
    <t>Persona con diagnóstico y tratamiento del dengue hemorrágico</t>
  </si>
  <si>
    <t>Producto 18:</t>
  </si>
  <si>
    <t>005-002-0002</t>
  </si>
  <si>
    <t>005-002-0007</t>
  </si>
  <si>
    <t>Persona beneficiada con acciones de prevención, control y vigilancia de otras enfermedades transmitidas por vectores (chagas y leishmaniasis)</t>
  </si>
  <si>
    <t>Persona con diagnóstico y tratamiento de las enfermedades de
chagas y leishmaniasis de acuerdo a pautas nacionales</t>
  </si>
  <si>
    <t>005-003-0002</t>
  </si>
  <si>
    <t>Producto 19:</t>
  </si>
  <si>
    <t>Persona beneficiada con acciones de prevención, control y vigilancia de enfermedades zoonóticas</t>
  </si>
  <si>
    <t>Persona expuesta tratada con vacuna antirrábica humana</t>
  </si>
  <si>
    <t>005-004-0001</t>
  </si>
  <si>
    <t>Producto 20:</t>
  </si>
  <si>
    <r>
      <rPr>
        <b/>
        <sz val="11"/>
        <rFont val="Candara"/>
        <family val="2"/>
      </rPr>
      <t>Niño y niña menor de 5 años atendido por infección respiratoria
aguda</t>
    </r>
  </si>
  <si>
    <r>
      <rPr>
        <b/>
        <sz val="11"/>
        <rFont val="Candara"/>
        <family val="2"/>
      </rPr>
      <t>Niño y niña menor de 5 años atendido por enfermedad diarreica
aguda</t>
    </r>
  </si>
  <si>
    <r>
      <rPr>
        <b/>
        <sz val="11"/>
        <rFont val="Candara"/>
        <family val="2"/>
      </rPr>
      <t>Niño y niña menor de 5 años con diagnóstico y tratamiento de la
desnutrición aguda</t>
    </r>
  </si>
  <si>
    <r>
      <rPr>
        <b/>
        <sz val="11"/>
        <rFont val="Candara"/>
        <family val="2"/>
      </rPr>
      <t>Mujer que recibe atención del parto institucional por personal
calificado</t>
    </r>
  </si>
  <si>
    <t>INSUMO</t>
  </si>
  <si>
    <t>POBLACION</t>
  </si>
  <si>
    <t>PRESUPUESTO</t>
  </si>
  <si>
    <t>UE</t>
  </si>
  <si>
    <t>CC</t>
  </si>
  <si>
    <t>PG</t>
  </si>
  <si>
    <t>SP</t>
  </si>
  <si>
    <t>SUB_PRODUCTO</t>
  </si>
  <si>
    <t>CODIGO_INSUMO</t>
  </si>
  <si>
    <t>CODIGO_PRES</t>
  </si>
  <si>
    <t>GRUPO</t>
  </si>
  <si>
    <t>RENGLON</t>
  </si>
  <si>
    <t>PRECIO</t>
  </si>
  <si>
    <t>POB_OBJETIVO</t>
  </si>
  <si>
    <t>POB_BENEF_ANIO1</t>
  </si>
  <si>
    <t>POB_BENEF_ANIO2</t>
  </si>
  <si>
    <t>POB_BENEF_ANIO3</t>
  </si>
  <si>
    <t>POB_BENEF_ANIO4</t>
  </si>
  <si>
    <t>POB_BENEF_ANIO5</t>
  </si>
  <si>
    <t>PRESUPUESTO_2019</t>
  </si>
  <si>
    <t>PRESUPUESTO_2020</t>
  </si>
  <si>
    <t>PRESUPUESTO_2021</t>
  </si>
  <si>
    <t>PRESUPUESTO_2022</t>
  </si>
  <si>
    <t>PRESUPUESTO_2023</t>
  </si>
  <si>
    <t>NOMBRE INSUMO</t>
  </si>
  <si>
    <t>AÑO_2019</t>
  </si>
  <si>
    <t>INS_2019</t>
  </si>
  <si>
    <t>REG_2019</t>
  </si>
  <si>
    <t>16</t>
  </si>
  <si>
    <t>00</t>
  </si>
  <si>
    <t>2</t>
  </si>
  <si>
    <t>Curita</t>
  </si>
  <si>
    <t>SI</t>
  </si>
  <si>
    <t>Tubo al vacío</t>
  </si>
  <si>
    <t>18</t>
  </si>
  <si>
    <t>Contador de células</t>
  </si>
  <si>
    <t>Equipo para venoclisis ventilado</t>
  </si>
  <si>
    <t>Microtubo</t>
  </si>
  <si>
    <t>Antigeno de histoplasma</t>
  </si>
  <si>
    <t>Tiempo de protombina (tp)</t>
  </si>
  <si>
    <t>Von willebrand</t>
  </si>
  <si>
    <t>Reactivo para tamizaje de chagas</t>
  </si>
  <si>
    <t>Recipiente para descartar material punzo cortante</t>
  </si>
  <si>
    <t>Alcohol isopropílico</t>
  </si>
  <si>
    <t>Sangre de carnero</t>
  </si>
  <si>
    <t>Papel kraft</t>
  </si>
  <si>
    <t>Buffer de carga</t>
  </si>
  <si>
    <t>Asas en punta</t>
  </si>
  <si>
    <t>Guantes</t>
  </si>
  <si>
    <t>Arandela</t>
  </si>
  <si>
    <t>Bolígrafo</t>
  </si>
  <si>
    <t>14</t>
  </si>
  <si>
    <t>Bote</t>
  </si>
  <si>
    <t>Lápiz</t>
  </si>
  <si>
    <t>Bolsa</t>
  </si>
  <si>
    <t>Mezcla maestra para reacción en cadena de la polimerasa (pcr) con colorante</t>
  </si>
  <si>
    <t>Papel</t>
  </si>
  <si>
    <t>Albendazol</t>
  </si>
  <si>
    <t>Hisopo</t>
  </si>
  <si>
    <t>Alcohol gel</t>
  </si>
  <si>
    <t>Caja petri</t>
  </si>
  <si>
    <t>15</t>
  </si>
  <si>
    <t>Papel periódico</t>
  </si>
  <si>
    <t>Papel bond</t>
  </si>
  <si>
    <t>Palangana</t>
  </si>
  <si>
    <t>Agua estéril (agua tridestilada)</t>
  </si>
  <si>
    <t>Marcador</t>
  </si>
  <si>
    <t>Aciclovir</t>
  </si>
  <si>
    <t>Vacuna antirrábica de línea celula vero</t>
  </si>
  <si>
    <t>Jabón de tocador</t>
  </si>
  <si>
    <t>Goma de pegar</t>
  </si>
  <si>
    <t>Borrador</t>
  </si>
  <si>
    <t>Termo</t>
  </si>
  <si>
    <t>Toalla</t>
  </si>
  <si>
    <t>13</t>
  </si>
  <si>
    <t>Lavamanos</t>
  </si>
  <si>
    <t>Ligadura</t>
  </si>
  <si>
    <t>3</t>
  </si>
  <si>
    <t>Sistema de videoconferencia</t>
  </si>
  <si>
    <t>Cable de audio</t>
  </si>
  <si>
    <t>Teléfono inalámbrico triple</t>
  </si>
  <si>
    <t>Teléfono ip</t>
  </si>
  <si>
    <t>Equipo de audio profesional</t>
  </si>
  <si>
    <t>Sistema de audio</t>
  </si>
  <si>
    <t>1</t>
  </si>
  <si>
    <t>Curso de diseño, estándares y mejores prácticas en cableado estructurado</t>
  </si>
  <si>
    <t>Portafolio con herramientas para electrónica</t>
  </si>
  <si>
    <t>Cámara de vigilancia ip</t>
  </si>
  <si>
    <t>Desarrollo de aplicación</t>
  </si>
  <si>
    <t>Desarrollo de la página web</t>
  </si>
  <si>
    <t>Servicios mantenimiento de las computadoras, la red, servidor, conexiones de informática para la omc</t>
  </si>
  <si>
    <t>Servicios técnicos en televisión</t>
  </si>
  <si>
    <t>Servicio de monitoreo de eventos para sistemas tecnológicos y de seguridad de red</t>
  </si>
  <si>
    <t>Consultoría de software para web</t>
  </si>
  <si>
    <t>Consultoría para desarrollo de un data warehouse</t>
  </si>
  <si>
    <t>Curso de auditoria en sistemas</t>
  </si>
  <si>
    <t>Curso de base de datos de valor</t>
  </si>
  <si>
    <t>Curso de estadística</t>
  </si>
  <si>
    <t>Curso de ética y valores</t>
  </si>
  <si>
    <t>Curso de excel y power bi</t>
  </si>
  <si>
    <t>Curso de excel para análisis de datos</t>
  </si>
  <si>
    <t>Curso de evaluación y formulación de proyectos de información</t>
  </si>
  <si>
    <t>Curso de evaluación de riesgos y prevención del fraude</t>
  </si>
  <si>
    <t>Curso de gestión de proyectos</t>
  </si>
  <si>
    <t>Curso de google analitics</t>
  </si>
  <si>
    <t>Curso de lectura rápida</t>
  </si>
  <si>
    <t>Curso de manejo efectivo del tiempo en el trabajo</t>
  </si>
  <si>
    <t>Curso de manejo de sistemas informáticos</t>
  </si>
  <si>
    <t>Curso de medición de indicadores por resultados</t>
  </si>
  <si>
    <t>Curso de medición análisis y mejora</t>
  </si>
  <si>
    <t>Curso de metodología ágil para la gestión de proyectos: scrum</t>
  </si>
  <si>
    <t>Curso de metodología para la construcción de indicadores</t>
  </si>
  <si>
    <t>Curso de microsoft project</t>
  </si>
  <si>
    <t>Curso de prezi</t>
  </si>
  <si>
    <t>Curso de seguridad de la información</t>
  </si>
  <si>
    <t>Curso de técnicas avanzadas de servicio para la satisfacción integral de clientes</t>
  </si>
  <si>
    <t>Curso de técnicas de comunicación</t>
  </si>
  <si>
    <t>Horquilla hidráulica para transportar pallets</t>
  </si>
  <si>
    <t>Curso excel nivel intermedio</t>
  </si>
  <si>
    <t>Bata</t>
  </si>
  <si>
    <t>Anteojos de seguridad</t>
  </si>
  <si>
    <t>Curso excel nivel básico</t>
  </si>
  <si>
    <t>Curso excel nivel avanzado</t>
  </si>
  <si>
    <t>Curso gestión de riesgos</t>
  </si>
  <si>
    <t>Gabacha</t>
  </si>
  <si>
    <t>Curso interpretación de normas iso</t>
  </si>
  <si>
    <t>Curso métodos estadísticos</t>
  </si>
  <si>
    <t>Mascarilla</t>
  </si>
  <si>
    <t>Curso para desarrollo de sistemas en lenguaje php ambiente web</t>
  </si>
  <si>
    <t>Curso nubes públicas y privadas</t>
  </si>
  <si>
    <t>Guante quirúrgico</t>
  </si>
  <si>
    <t>Capacitación sobre taller de seguridad e higiene laboral</t>
  </si>
  <si>
    <t>Taller de actitudes positivas</t>
  </si>
  <si>
    <t>Curso para implementación de windows server web 2012</t>
  </si>
  <si>
    <t>Curso de configuración avanzada de windows server</t>
  </si>
  <si>
    <t>Consultoría para la administración del team foundation server (tfs)</t>
  </si>
  <si>
    <t>Curso inglés intensivo avanzado</t>
  </si>
  <si>
    <t>Curso inglés intensivo 9</t>
  </si>
  <si>
    <t>Curso inglés intensivo 8</t>
  </si>
  <si>
    <t>Curso inglés intensivo 7</t>
  </si>
  <si>
    <t>Overol</t>
  </si>
  <si>
    <t>Curso inglés intensivo 6</t>
  </si>
  <si>
    <t>Curso inglés intensivo 5</t>
  </si>
  <si>
    <t>Curso inglés intensivo 4</t>
  </si>
  <si>
    <t>Curso inglés intensivo 3</t>
  </si>
  <si>
    <t>Curso inglés intensivo 2</t>
  </si>
  <si>
    <t>Botas</t>
  </si>
  <si>
    <t>Curso inglés intensivo 1</t>
  </si>
  <si>
    <t>Curso inglés avanzado 8</t>
  </si>
  <si>
    <t>Curso inglés avanzado 7</t>
  </si>
  <si>
    <t>Curso inglés avanzado 6</t>
  </si>
  <si>
    <t>Curso inglés avanzado 5</t>
  </si>
  <si>
    <t>Curso inglés avanzado 4</t>
  </si>
  <si>
    <t>Curso inglés avanzado 3</t>
  </si>
  <si>
    <t>Curso inglés avanzado 2</t>
  </si>
  <si>
    <t>Curso inglés avanzado 1</t>
  </si>
  <si>
    <t>Orejeras protectoras</t>
  </si>
  <si>
    <t>Curso inglés intermedio 5</t>
  </si>
  <si>
    <t>Curso inglés intermedio 4</t>
  </si>
  <si>
    <t>Curso inglés intermedio 3</t>
  </si>
  <si>
    <t>Curso inglés intermedio 2</t>
  </si>
  <si>
    <t>Curso inglés intermedio 1</t>
  </si>
  <si>
    <t>Tapones auditivos</t>
  </si>
  <si>
    <t>Asesoría, diseño, y soporte técnico especializado en mantenimiento preventivo y correctivo de redes lan y wan</t>
  </si>
  <si>
    <t>Capacitación implementación y soporte en redes</t>
  </si>
  <si>
    <t>Curso de administración de redes con base en vmware</t>
  </si>
  <si>
    <t>Implementación de redes</t>
  </si>
  <si>
    <t>Servicios de mantenimiento de redes</t>
  </si>
  <si>
    <t>Seminario taller de redes avanzadas</t>
  </si>
  <si>
    <t>Capacitación implementación de soluciones de movilidad de cisco secure (simos)</t>
  </si>
  <si>
    <t>Capacitación implementación de soluciones de control de amenazas de cisco (sitcs)</t>
  </si>
  <si>
    <t>Capacitación implementación de soluciones cisco secure access (sisas)</t>
  </si>
  <si>
    <t>Capacitación implementación de soluciones cisco edge de seguridad de red (senss)</t>
  </si>
  <si>
    <t>Capacitación sobre trabajo en equipo</t>
  </si>
  <si>
    <t>Capacitación sobre seguridad informática</t>
  </si>
  <si>
    <t>Capacitación sobre redes base de datos y administrador de servidores</t>
  </si>
  <si>
    <t>Capacitación para actualización de certificación .net visual para desarrolladores</t>
  </si>
  <si>
    <t>Curso de microsoft visual studio</t>
  </si>
  <si>
    <t>Servicios de programación para desarrollo de sistema de información en visual basic</t>
  </si>
  <si>
    <t>Servicios profesionales en programación de sistemas</t>
  </si>
  <si>
    <t>Servicios informáticos sobre programación de movimientos para toma de decisiones</t>
  </si>
  <si>
    <t>Curso de programación y utilización de r para análisis cuantitativo</t>
  </si>
  <si>
    <t>Curso de programación en r y matlab</t>
  </si>
  <si>
    <t>Curso de lenguaje de programación r para análisis cuantitativo</t>
  </si>
  <si>
    <t>Curso básico de lenguaje de programación r con enfoque estadístico</t>
  </si>
  <si>
    <t>Taller para fortalecimiento de competencias sobre administración de base de datos sql selver</t>
  </si>
  <si>
    <t>Taller de sql tuning y sql plan management</t>
  </si>
  <si>
    <t>Fortalecimiento de competencias sobre administración de base de datos sql selver</t>
  </si>
  <si>
    <t>Curso sql server, recuperación de desastres</t>
  </si>
  <si>
    <t>Tunning oracle para administración de sistemas</t>
  </si>
  <si>
    <t>Servicio de asistencia dba oracle</t>
  </si>
  <si>
    <t>Seguridad en oracle para administración de sistemas</t>
  </si>
  <si>
    <t>Curso de administración oracle goldengate</t>
  </si>
  <si>
    <t>Curso de administración de oracle rac</t>
  </si>
  <si>
    <t>Consultoría base de datos oracle</t>
  </si>
  <si>
    <t>Asesoría para base de datos oracle y servidor de aplicaciones de oracle</t>
  </si>
  <si>
    <t>Asesoría en oracle</t>
  </si>
  <si>
    <t>Administración oracle rack para administración de sistemas</t>
  </si>
  <si>
    <t>Administración oracle para administración de sistemas</t>
  </si>
  <si>
    <t>Curso: mantenimiento de bases de datos</t>
  </si>
  <si>
    <t>Grasa de silicona</t>
  </si>
  <si>
    <t>Regleta con protector de picos</t>
  </si>
  <si>
    <t>Pasta térmica</t>
  </si>
  <si>
    <t>Dispensador de cinta marcador de cables</t>
  </si>
  <si>
    <t>Repisa</t>
  </si>
  <si>
    <t>Conector rj-45</t>
  </si>
  <si>
    <t>Fibra óptica</t>
  </si>
  <si>
    <t>Planta telefónica</t>
  </si>
  <si>
    <t>Conexión tee para canaleta</t>
  </si>
  <si>
    <t>Gancho tensor de cable</t>
  </si>
  <si>
    <t>Organizador de cables</t>
  </si>
  <si>
    <t>Organizador de cables horizontal con anillos</t>
  </si>
  <si>
    <t>Organizador de cables vertical</t>
  </si>
  <si>
    <t>Organizador de cables para rack</t>
  </si>
  <si>
    <t>Tubo espiral organizador de cables</t>
  </si>
  <si>
    <t>Cinta pasacable</t>
  </si>
  <si>
    <t>Cincho sujeta cables</t>
  </si>
  <si>
    <t>Cincho para sujetar cable</t>
  </si>
  <si>
    <t>Conector de fibra óptica</t>
  </si>
  <si>
    <t>Cable de red (patch cord) utp</t>
  </si>
  <si>
    <t>Tubo</t>
  </si>
  <si>
    <t>Cable de red (patch cord) utp ultra delgado</t>
  </si>
  <si>
    <t>Tuerca</t>
  </si>
  <si>
    <t>Tornillo</t>
  </si>
  <si>
    <t>Candado</t>
  </si>
  <si>
    <t>Tinta</t>
  </si>
  <si>
    <t>Llanta</t>
  </si>
  <si>
    <t>Lámina lisa de acero inoxidable</t>
  </si>
  <si>
    <t>Flipón</t>
  </si>
  <si>
    <t>Filtro de agua</t>
  </si>
  <si>
    <t>Aceite</t>
  </si>
  <si>
    <t>Conector</t>
  </si>
  <si>
    <t>Embudo con filtro para combustible</t>
  </si>
  <si>
    <t>Pinza</t>
  </si>
  <si>
    <t>Medidor de cloro</t>
  </si>
  <si>
    <t>Llave stillson (llave para tubos, llave grifa)</t>
  </si>
  <si>
    <t>Juego de machuelos</t>
  </si>
  <si>
    <t>Copa</t>
  </si>
  <si>
    <t>Juego de copas</t>
  </si>
  <si>
    <t>Extensión</t>
  </si>
  <si>
    <t>Elevador de brazo articulado</t>
  </si>
  <si>
    <t>Juego de copas milimétrica</t>
  </si>
  <si>
    <t>Argón</t>
  </si>
  <si>
    <t>Cepillo</t>
  </si>
  <si>
    <t>Anemómetro</t>
  </si>
  <si>
    <t>Alicate prensa terminales</t>
  </si>
  <si>
    <t>Alicate</t>
  </si>
  <si>
    <t>Alicate vice</t>
  </si>
  <si>
    <t>Bombilla</t>
  </si>
  <si>
    <t>Linterna</t>
  </si>
  <si>
    <t>Kit para cesarea</t>
  </si>
  <si>
    <t>Equipo de partos</t>
  </si>
  <si>
    <t>Equipo de cirugía</t>
  </si>
  <si>
    <t>Kit de aspiración uterina para legrado y/o curetaje endometrial</t>
  </si>
  <si>
    <t>Kit de anestesia epidural</t>
  </si>
  <si>
    <t>Trépano</t>
  </si>
  <si>
    <t>Sistema de drenaje ventricular con camara de goteo. adulto</t>
  </si>
  <si>
    <t>Set de clip para aneurisma cerebral</t>
  </si>
  <si>
    <t>Sensor bis</t>
  </si>
  <si>
    <t>Kit modular para amputación transfermoral</t>
  </si>
  <si>
    <t>Kit de sistema  para medición de presión intracraneana  de colocación intraparenquimatoso</t>
  </si>
  <si>
    <t>Kit de craneotomía (cráneo kit)</t>
  </si>
  <si>
    <t>Kit de clavo kirschner</t>
  </si>
  <si>
    <t>Kit de clavo steinmann</t>
  </si>
  <si>
    <t>Kit de clavo femoral retrógrado</t>
  </si>
  <si>
    <t>Equipo para sutura</t>
  </si>
  <si>
    <t>Equipo de toracostomia</t>
  </si>
  <si>
    <t>Equipo de sutura</t>
  </si>
  <si>
    <t>Equipo de neuroendoscopía</t>
  </si>
  <si>
    <t>Kit para gastro yeyunostomía laparoscópica</t>
  </si>
  <si>
    <t>Kit para corrección de incontinencia urinaria via vaginal</t>
  </si>
  <si>
    <t>Kit para cirugía menor</t>
  </si>
  <si>
    <t>Kit de resección endoscópica de polipos</t>
  </si>
  <si>
    <t>Kit instrumental</t>
  </si>
  <si>
    <t>Kit hemorroidal</t>
  </si>
  <si>
    <t>Kit desnudador para extracción de venas</t>
  </si>
  <si>
    <t>Kit de reparación de hernia ventral</t>
  </si>
  <si>
    <t>Kit de limas para endodoncia</t>
  </si>
  <si>
    <t>Kit de limas endodoncia</t>
  </si>
  <si>
    <t>Kit de gastrostomía</t>
  </si>
  <si>
    <t>Kit de disección</t>
  </si>
  <si>
    <t>Kit de cistostomia</t>
  </si>
  <si>
    <t>Kit de catéter arterial</t>
  </si>
  <si>
    <t>Equipo de punción lumbar</t>
  </si>
  <si>
    <t>Equipo de cirugía menor</t>
  </si>
  <si>
    <t>Equipo de anestesia epidural</t>
  </si>
  <si>
    <t>Equipo</t>
  </si>
  <si>
    <t>Dispensador de agua</t>
  </si>
  <si>
    <t>Estimulador muscular eléctrico</t>
  </si>
  <si>
    <t>Equipo para electroterapia</t>
  </si>
  <si>
    <t>Bicicleta elíptica</t>
  </si>
  <si>
    <t>Módulo archivador de mensaje de correo electrónico</t>
  </si>
  <si>
    <t>Librería de discos para copias de seguridad</t>
  </si>
  <si>
    <t>Lector de captura de firma y huella digital</t>
  </si>
  <si>
    <t>Impresora multifuncional de sistema continuo</t>
  </si>
  <si>
    <t>Impresora</t>
  </si>
  <si>
    <t>Equipo para unificación y transferencia de sistemas de almacenamiento</t>
  </si>
  <si>
    <t>Equipo hiperconvergente</t>
  </si>
  <si>
    <t>Equipo de laminadora de transferencia termica</t>
  </si>
  <si>
    <t>Dispositivos de respaldo y deduplicación de datos</t>
  </si>
  <si>
    <t>Dispositivo de gestión de usuarios</t>
  </si>
  <si>
    <t>Consola para rack</t>
  </si>
  <si>
    <t>Computadora robusta de montaje en rack</t>
  </si>
  <si>
    <t>Computadora de escritorio todo en uno</t>
  </si>
  <si>
    <t>Balanceador de carga de enlaces de internet</t>
  </si>
  <si>
    <t>Unidad de poder ininterrumpido (ups) tipo torre</t>
  </si>
  <si>
    <t>Unidad de poder ininterrumpido (ups)</t>
  </si>
  <si>
    <t>Unidad de almacenamiento tipo san</t>
  </si>
  <si>
    <t>Unidad de almacenamiento san</t>
  </si>
  <si>
    <t>Tarjeta de video</t>
  </si>
  <si>
    <t>Supresor de picos</t>
  </si>
  <si>
    <t>Sistema de almacenamiento con virtualizadores</t>
  </si>
  <si>
    <t>Servidor de impresión</t>
  </si>
  <si>
    <t>Pantalla de reservación de salas de reuniones</t>
  </si>
  <si>
    <t>Monitor para computadora</t>
  </si>
  <si>
    <t>Monitor</t>
  </si>
  <si>
    <t>Módulo de baterías para ups</t>
  </si>
  <si>
    <t>Lector para tarjetas con chip inteligente</t>
  </si>
  <si>
    <t>Impresora portátil</t>
  </si>
  <si>
    <t>Impresora de carnets</t>
  </si>
  <si>
    <t>Estación de trabajo (computadora de alto rendimiento)</t>
  </si>
  <si>
    <t>Escáner plano digital</t>
  </si>
  <si>
    <t>Equipo de virtualización para almacenamiento de datos</t>
  </si>
  <si>
    <t>Equipo analizador de bitácoras firewalls (analyzer)</t>
  </si>
  <si>
    <t>Dispositivos de respaldo y deduplicación</t>
  </si>
  <si>
    <t>Dispositivo de extracción forense</t>
  </si>
  <si>
    <t>Consola kvm</t>
  </si>
  <si>
    <t>Computadora portátil industrial</t>
  </si>
  <si>
    <t>Chasis modular con interconectividad para servidor blade</t>
  </si>
  <si>
    <t>Balanceador de aplicaciones web</t>
  </si>
  <si>
    <t>Unidad de almacenamiento</t>
  </si>
  <si>
    <t>Supresor de tensión eléctrico de red para ethernet</t>
  </si>
  <si>
    <t>Sillón plegable</t>
  </si>
  <si>
    <t>Lavamanos quirúrgico</t>
  </si>
  <si>
    <t>Balastro</t>
  </si>
  <si>
    <t>Tapadera para caja de empotrar</t>
  </si>
  <si>
    <t>Cinta de aislar</t>
  </si>
  <si>
    <t>Brocha</t>
  </si>
  <si>
    <t>Rodillo para pintar</t>
  </si>
  <si>
    <t>Tomacorriente</t>
  </si>
  <si>
    <t>Terminales</t>
  </si>
  <si>
    <t>Cable</t>
  </si>
  <si>
    <t>Servidor rack de sistema multibiometrico afis</t>
  </si>
  <si>
    <t>Servidor de almacenamiento en red (nas)</t>
  </si>
  <si>
    <t>Pad electrónico de firma</t>
  </si>
  <si>
    <t>Inmovilizador miembro superior</t>
  </si>
  <si>
    <t>Bolsa de reanimación</t>
  </si>
  <si>
    <t>Collarín</t>
  </si>
  <si>
    <t>Colchón</t>
  </si>
  <si>
    <t>Frasco de policarbonato para aspiración</t>
  </si>
  <si>
    <t>Silla</t>
  </si>
  <si>
    <t>Mesa de noche</t>
  </si>
  <si>
    <t>Bandeja para esterilizar</t>
  </si>
  <si>
    <t>Escritorio</t>
  </si>
  <si>
    <t>Mesa de trabajo</t>
  </si>
  <si>
    <t>Contenedor inclinable para basura</t>
  </si>
  <si>
    <t>Carro de transporte</t>
  </si>
  <si>
    <t>Estantería</t>
  </si>
  <si>
    <t>Mueble aéreo autosoportado</t>
  </si>
  <si>
    <t>Silla secretarial</t>
  </si>
  <si>
    <t>Silla ejecutiva</t>
  </si>
  <si>
    <t>Frigobar</t>
  </si>
  <si>
    <t>Cuna para bebé</t>
  </si>
  <si>
    <t>Caja</t>
  </si>
  <si>
    <t>Pizeta</t>
  </si>
  <si>
    <t>Martillo de reflejos</t>
  </si>
  <si>
    <t>Cesto para ropa</t>
  </si>
  <si>
    <t>Cubeta</t>
  </si>
  <si>
    <t>Bacín</t>
  </si>
  <si>
    <t>Bandeja</t>
  </si>
  <si>
    <t>Tabla</t>
  </si>
  <si>
    <t>Cilindro de oxígeno</t>
  </si>
  <si>
    <t>Basurero</t>
  </si>
  <si>
    <t>Carro para expedientes</t>
  </si>
  <si>
    <t>Bandeja riñón</t>
  </si>
  <si>
    <t>Manómetro de succión</t>
  </si>
  <si>
    <t>Locker</t>
  </si>
  <si>
    <t>Bañera</t>
  </si>
  <si>
    <t>Archivo</t>
  </si>
  <si>
    <t>Vitrina</t>
  </si>
  <si>
    <t>Mesa para vendaje</t>
  </si>
  <si>
    <t>Polea de pared doble</t>
  </si>
  <si>
    <t>Taburete dentales</t>
  </si>
  <si>
    <t>Colchoneta deportiva</t>
  </si>
  <si>
    <t>Bolsa de infusión de presión</t>
  </si>
  <si>
    <t>Sofá</t>
  </si>
  <si>
    <t>Amueblado de sala</t>
  </si>
  <si>
    <t>Escritorio de recepción en l</t>
  </si>
  <si>
    <t>Máquina lavadora de platos</t>
  </si>
  <si>
    <t>Máquina de coser</t>
  </si>
  <si>
    <t>Dona (apoya cabeza)</t>
  </si>
  <si>
    <t>Secadora a vapor</t>
  </si>
  <si>
    <t>Selladora</t>
  </si>
  <si>
    <t>Trimetoprima + sulfametoxazol</t>
  </si>
  <si>
    <t>Sulfato de zinc</t>
  </si>
  <si>
    <t>Solución salina (cloruro de sodio)</t>
  </si>
  <si>
    <t>Metronidazol</t>
  </si>
  <si>
    <t>Metoclopramida clorhidrato</t>
  </si>
  <si>
    <t>Hartman, ringer lactato</t>
  </si>
  <si>
    <t>Dextrosa isotónica</t>
  </si>
  <si>
    <t>Cloruro de sodio</t>
  </si>
  <si>
    <t>Cloruro de potasio</t>
  </si>
  <si>
    <t>Bolsa de alimentación enteral</t>
  </si>
  <si>
    <t>Clorhexidina gluconato</t>
  </si>
  <si>
    <t>Ciprofloxacina</t>
  </si>
  <si>
    <t>Ceftriaxona</t>
  </si>
  <si>
    <t>Calcio gluconato</t>
  </si>
  <si>
    <t>Acetaminofén (paracetamol)</t>
  </si>
  <si>
    <t>Bolsa parenteral eva</t>
  </si>
  <si>
    <t>Vancomicina clorhidrato</t>
  </si>
  <si>
    <t>Banco de trabajo</t>
  </si>
  <si>
    <t>Meropenem</t>
  </si>
  <si>
    <t>Lavadora de ropa industrial</t>
  </si>
  <si>
    <t>Ipatropium/salbutamol</t>
  </si>
  <si>
    <t>Plancha industrial eléctrica</t>
  </si>
  <si>
    <t>Termómetro digital</t>
  </si>
  <si>
    <t>Hidrocortisona succinato</t>
  </si>
  <si>
    <t>Pichel graduado</t>
  </si>
  <si>
    <t>Eritromicina etilsuccinato</t>
  </si>
  <si>
    <t>Cama plegable</t>
  </si>
  <si>
    <t>Claritromicina</t>
  </si>
  <si>
    <t>Cefotaxima</t>
  </si>
  <si>
    <t>Mesa</t>
  </si>
  <si>
    <t>Budesonida</t>
  </si>
  <si>
    <t>Tijera</t>
  </si>
  <si>
    <t>Respirador</t>
  </si>
  <si>
    <t>Caja de esterilización para pipetas</t>
  </si>
  <si>
    <t>Remachadora textil</t>
  </si>
  <si>
    <t>Embudo para extractor de leche humana</t>
  </si>
  <si>
    <t>Kit para extractor de leche materna humana</t>
  </si>
  <si>
    <t>Ampicilina</t>
  </si>
  <si>
    <t>Extractor de leche materna humana</t>
  </si>
  <si>
    <t>Amoxicilina + ácido clavulánico (clavulanato potasico)</t>
  </si>
  <si>
    <t>Bureta digital</t>
  </si>
  <si>
    <t>Amoxicilina</t>
  </si>
  <si>
    <t>Termómetro</t>
  </si>
  <si>
    <t>Frasco</t>
  </si>
  <si>
    <t>Eritromicina</t>
  </si>
  <si>
    <t>Termohigrómetro</t>
  </si>
  <si>
    <t>Cloranfenicol oftálmico</t>
  </si>
  <si>
    <t>Asa</t>
  </si>
  <si>
    <t>Termómetro de mercurio</t>
  </si>
  <si>
    <t>Cefadroxilo</t>
  </si>
  <si>
    <t>Bromhexina</t>
  </si>
  <si>
    <t>Nance</t>
  </si>
  <si>
    <t>Benzocaína + antipirina + glicerina</t>
  </si>
  <si>
    <t>Vidrio de reloj</t>
  </si>
  <si>
    <t>Balón (matraz)</t>
  </si>
  <si>
    <t>Plato agitador calentador</t>
  </si>
  <si>
    <t>Estufa</t>
  </si>
  <si>
    <t>Incubadora microbiológica</t>
  </si>
  <si>
    <t>Balanza de laboratorio</t>
  </si>
  <si>
    <t>Campana de flujo laminar</t>
  </si>
  <si>
    <t>Mechero de bunsen</t>
  </si>
  <si>
    <t>Microcentrifugadora (centrífuga)</t>
  </si>
  <si>
    <t>Congelador de laboratorio</t>
  </si>
  <si>
    <t>Ginecólogo y obstetra</t>
  </si>
  <si>
    <t>Servicio médico traumatólogo y ortopedista</t>
  </si>
  <si>
    <t>Micronebulizador</t>
  </si>
  <si>
    <t>Pulsera</t>
  </si>
  <si>
    <t>Guantes quirúrgicos</t>
  </si>
  <si>
    <t>Espéculo</t>
  </si>
  <si>
    <t>Dilatador uterino hegar</t>
  </si>
  <si>
    <t>Aguja para bloqueo raquídeo</t>
  </si>
  <si>
    <t>Disco duro</t>
  </si>
  <si>
    <t>Lector de código de barras</t>
  </si>
  <si>
    <t>Equipo para venoclisis pediátrico, ventilado</t>
  </si>
  <si>
    <t>Catéter intravenoso</t>
  </si>
  <si>
    <t>Disco duro de red</t>
  </si>
  <si>
    <t>Sistema de amplificación de sonido</t>
  </si>
  <si>
    <t>Servicios técnicos en gestión documental</t>
  </si>
  <si>
    <t>Aguja</t>
  </si>
  <si>
    <t>Set de micrófono inalambrico</t>
  </si>
  <si>
    <t>Set de cencerros</t>
  </si>
  <si>
    <t>Bolsa para urocultivo, uso pediátrico (niño)</t>
  </si>
  <si>
    <t>Parlante para techo</t>
  </si>
  <si>
    <t>Micrófono para dictado</t>
  </si>
  <si>
    <t>Micrófono inalambrico</t>
  </si>
  <si>
    <t>Libro almacén</t>
  </si>
  <si>
    <t>Antigamaglobulina humana</t>
  </si>
  <si>
    <t>Aspersor</t>
  </si>
  <si>
    <t>Servicios técnicos en logística de mantenimiento interno institucional</t>
  </si>
  <si>
    <t>Filtro leucorreductor adultos para plaquetas</t>
  </si>
  <si>
    <t>Aspersor de riego</t>
  </si>
  <si>
    <t>Servicios profesionales para la administración de proyecto de construcción</t>
  </si>
  <si>
    <t>Inmunoglobulina anti rh negativo</t>
  </si>
  <si>
    <t>Servicios profesionales gerencia administrativa</t>
  </si>
  <si>
    <t>Asesoría en recursos humanos</t>
  </si>
  <si>
    <t>Servicios técnicos para el análisis y evaluación de procesos financieros</t>
  </si>
  <si>
    <t>Sopladora</t>
  </si>
  <si>
    <t>Escoba para jardinería</t>
  </si>
  <si>
    <t>Podadora de césped</t>
  </si>
  <si>
    <t>Desmalezadora</t>
  </si>
  <si>
    <t>Servicios contables y auditoría de administración financiera</t>
  </si>
  <si>
    <t>Manguera de polietileno</t>
  </si>
  <si>
    <t>Tijera con punta</t>
  </si>
  <si>
    <t>Servicios profesionales de abogado - notario</t>
  </si>
  <si>
    <t>Caja de herramientas</t>
  </si>
  <si>
    <t>Servicios de terapia de lenguaje y del habla en la red de salud</t>
  </si>
  <si>
    <t>Servicios de terapia de rehabilitación y adaptación de pacientes</t>
  </si>
  <si>
    <t>Llave de tubo</t>
  </si>
  <si>
    <t>Consulta externa de fisioterapia</t>
  </si>
  <si>
    <t>Servicios profesionales de atención integral en salud</t>
  </si>
  <si>
    <t>Hidrolavadora</t>
  </si>
  <si>
    <t>Destapador de drenaje</t>
  </si>
  <si>
    <t>Barrena de tambor</t>
  </si>
  <si>
    <t>Agar cromogénico para orina</t>
  </si>
  <si>
    <t>Ultrasonido doppler de abdomen inferior</t>
  </si>
  <si>
    <t>Papel glassine</t>
  </si>
  <si>
    <t>Tenaza</t>
  </si>
  <si>
    <t>Banco giratorio</t>
  </si>
  <si>
    <t>Aspiradora</t>
  </si>
  <si>
    <t>Polipasto (aparejo)</t>
  </si>
  <si>
    <t>Prensa</t>
  </si>
  <si>
    <t>Compresor de aire</t>
  </si>
  <si>
    <t>Servicios técnicos de análisis de muestras de laboratorio para diagnósticos</t>
  </si>
  <si>
    <t>Sargento</t>
  </si>
  <si>
    <t>Lijadora</t>
  </si>
  <si>
    <t>Sierra inglente</t>
  </si>
  <si>
    <t>Carreta de mano</t>
  </si>
  <si>
    <t>Servicios profesionales en análisis y control de calidad de muestras de laboratorio</t>
  </si>
  <si>
    <t>Carretilla de mano</t>
  </si>
  <si>
    <t>Azadón</t>
  </si>
  <si>
    <t>Piocha</t>
  </si>
  <si>
    <t>Catéter angiocat</t>
  </si>
  <si>
    <t>Lámina ilustrativa</t>
  </si>
  <si>
    <t>Barreta de uña</t>
  </si>
  <si>
    <t>Catéter central</t>
  </si>
  <si>
    <t>Barreta</t>
  </si>
  <si>
    <t>Lima</t>
  </si>
  <si>
    <t>Pinza kelly</t>
  </si>
  <si>
    <t>Pinza de mosco</t>
  </si>
  <si>
    <t>Machete</t>
  </si>
  <si>
    <t>Pala</t>
  </si>
  <si>
    <t>Asesoría para el desarrollo de proyecto de diseño gráfico para la promoción de la salud</t>
  </si>
  <si>
    <t>Escalera</t>
  </si>
  <si>
    <t>Asistencia técnica para implementación de centro de atención al cliente</t>
  </si>
  <si>
    <t>Cincel</t>
  </si>
  <si>
    <t>Martillo</t>
  </si>
  <si>
    <t>Asesoría en administración de procesos</t>
  </si>
  <si>
    <t>Consultoría en planeación estratégica</t>
  </si>
  <si>
    <t>Aguja para maquína de coser</t>
  </si>
  <si>
    <t>Anticuerpos anti-core virus de hepatitis b igm</t>
  </si>
  <si>
    <t>Sonda nasogástrica</t>
  </si>
  <si>
    <t>Reactivo para tamizaje de sífilis</t>
  </si>
  <si>
    <t>Reactivo para tamizaje de htlv</t>
  </si>
  <si>
    <t>Reactivo para tamizaje de hcv</t>
  </si>
  <si>
    <t>Termómetro clínico oral</t>
  </si>
  <si>
    <t>Reactivo para tamizaje de hbsag</t>
  </si>
  <si>
    <t>Reactivo para tamizaje de cmv igm</t>
  </si>
  <si>
    <t>Sutura vicryl</t>
  </si>
  <si>
    <t>Bolsa para colostomía/ileostomía</t>
  </si>
  <si>
    <t>Esparadrapo</t>
  </si>
  <si>
    <t>Esponja</t>
  </si>
  <si>
    <t>Reactivo para tamizaje de anti-hbc</t>
  </si>
  <si>
    <t>Venda</t>
  </si>
  <si>
    <t>Papel die wipe</t>
  </si>
  <si>
    <t>Guata</t>
  </si>
  <si>
    <t>Reactivo para recuento de espermatozoides</t>
  </si>
  <si>
    <t>Sonda</t>
  </si>
  <si>
    <t>Reactivo para determinación de rubeola igm</t>
  </si>
  <si>
    <t>Tarjeta</t>
  </si>
  <si>
    <t>Reactivo para conteos de linfocitos t cd4 (facscount control)</t>
  </si>
  <si>
    <t>Reactivo en determinación de hemoglobina y hematocrito</t>
  </si>
  <si>
    <t>Bolsa recolectora</t>
  </si>
  <si>
    <t>Frasco para sello de agua con sistema incorporado para paciente adulto</t>
  </si>
  <si>
    <t>Libreta</t>
  </si>
  <si>
    <t>Set de tubo corrugado</t>
  </si>
  <si>
    <t>Kit para evaluar aptitudes y motricidad para niños</t>
  </si>
  <si>
    <t>Penrose</t>
  </si>
  <si>
    <t>Psa total</t>
  </si>
  <si>
    <t>Tubo al vacio</t>
  </si>
  <si>
    <t>Cuaderno para asistencia</t>
  </si>
  <si>
    <t>Pruebas de gases arteriales</t>
  </si>
  <si>
    <t>Cuaderno de trabajo</t>
  </si>
  <si>
    <t>Beaker vaso de precipitado</t>
  </si>
  <si>
    <t>Cuaderno</t>
  </si>
  <si>
    <t>Perforadora de mango</t>
  </si>
  <si>
    <t>Prueba para determinación del virus de inmunodeficiencia humana carga viral</t>
  </si>
  <si>
    <t>Prueba para determinación de tiroxina -t4-</t>
  </si>
  <si>
    <t>Prueba para determinación de tiroxina libre ft4</t>
  </si>
  <si>
    <t>Prueba para determinación de rotavirus en heces</t>
  </si>
  <si>
    <t>Prueba para determinación de proteína c ultrasensible</t>
  </si>
  <si>
    <t>Prueba para determinación de prealbumina</t>
  </si>
  <si>
    <t>Prueba para determinación de papiloma virus total</t>
  </si>
  <si>
    <t>Prueba para determinación de microalbúmina</t>
  </si>
  <si>
    <t>Prueba para determinación de lipasa</t>
  </si>
  <si>
    <t>Prueba para determinación de lh (hormona luteinizante)</t>
  </si>
  <si>
    <t>Prueba para determinación de insulina</t>
  </si>
  <si>
    <t>Prueba para determinación de hormona estimulante de la tiroides (tsh) neonatal</t>
  </si>
  <si>
    <t>Prueba para determinación de hematología completa con diferencial de cinco partes más reticulocitos</t>
  </si>
  <si>
    <t>Prueba para determinación de glucosa</t>
  </si>
  <si>
    <t>Prueba para determinación de fibrinógeno</t>
  </si>
  <si>
    <t>Prueba para determinación de fenobarbital</t>
  </si>
  <si>
    <t>Cizalla</t>
  </si>
  <si>
    <t>Prueba para determinación de fenilcetonuria neonatal</t>
  </si>
  <si>
    <t>Cera de sellado</t>
  </si>
  <si>
    <t>Prueba para determinación de factor reumatoideo (fr)</t>
  </si>
  <si>
    <t>Prueba para determinación de dimero d</t>
  </si>
  <si>
    <t>Prueba para determinación de creatinina</t>
  </si>
  <si>
    <t>Prueba para determinación de cortisol</t>
  </si>
  <si>
    <t>Prueba para determinación de colesterol total</t>
  </si>
  <si>
    <t>Tampones de gelatina</t>
  </si>
  <si>
    <t>Prueba para determinación de cd3/cd4/cd45</t>
  </si>
  <si>
    <t>Prueba para determinación de ca 72-4</t>
  </si>
  <si>
    <t>Prueba para determinación de ca 19-9</t>
  </si>
  <si>
    <t>Prueba para determinación de ca 15-3</t>
  </si>
  <si>
    <t>Prueba para determinación de antígeno prostático específico total</t>
  </si>
  <si>
    <t>Prueba para determinación de anticuerpos totales anti-treponema pallidum (sífilis)</t>
  </si>
  <si>
    <t>Cuadernillo de contabilidad</t>
  </si>
  <si>
    <t>Prueba para determinación de anticuerpos anti-tiroglobulina (anti-tg)</t>
  </si>
  <si>
    <t>Cartel</t>
  </si>
  <si>
    <t>Prueba para determinación de alfafetoproteína (afp)</t>
  </si>
  <si>
    <t>Cartapacio</t>
  </si>
  <si>
    <t>Prueba para determinación de albúmina</t>
  </si>
  <si>
    <t>Prueba para detección del virus de influenza a, b y virus sincitial respiratorio</t>
  </si>
  <si>
    <t>Prueba para confirmación de beta lactamasas de espectro extendido</t>
  </si>
  <si>
    <t>Prueba para aislamiento de microbacterias</t>
  </si>
  <si>
    <t>Antiglobulina rastreo de anticuerpos irregulares en pacientes</t>
  </si>
  <si>
    <t>Antígeno de superficie virus de hepatitis b (hbsag)</t>
  </si>
  <si>
    <t>Antígeno carcinoembrionario (cea)</t>
  </si>
  <si>
    <t>Antiestreptolisina o (aso)</t>
  </si>
  <si>
    <t>Anti-d (rh)</t>
  </si>
  <si>
    <t>Anticuerpos igm de dengue, zika y chinkungunya</t>
  </si>
  <si>
    <t>Anticuerpos anti-virus hepatitis c igg/igm</t>
  </si>
  <si>
    <t>Anticuerpos anti-virus hepatitis c igg</t>
  </si>
  <si>
    <t>Anticuerpos anti-virus hepatitis a igg/igm</t>
  </si>
  <si>
    <t>Anticuerpos anti-virus epstein barr (monotest)</t>
  </si>
  <si>
    <t>Anticuerpos anti-virus de rubéola igm</t>
  </si>
  <si>
    <t>Anticuerpos anti-virus de rubéola igg</t>
  </si>
  <si>
    <t>Anticuerpos anti-virus de inmunodeficiencia humana (vih)</t>
  </si>
  <si>
    <t>Anticuerpos anti-virus de dengue igm</t>
  </si>
  <si>
    <t>Anticuerpos anti-treponema pallidum igm</t>
  </si>
  <si>
    <t>Anticuerpos anti-transglutaminasa igm</t>
  </si>
  <si>
    <t>Anticuerpos anti-transglutaminasa igg</t>
  </si>
  <si>
    <t>Anticuerpos anti-transglutaminasa iga</t>
  </si>
  <si>
    <t>Anticuerpos anti-toxoplasma gondii igm</t>
  </si>
  <si>
    <t>Anticuerpos anti-toxoplasma gondii igg</t>
  </si>
  <si>
    <t>Anticuerpos anti-tiroglobulina (anti-tg)</t>
  </si>
  <si>
    <t>Anticuerpos anti-ro (anti-ss/a)</t>
  </si>
  <si>
    <t>Anticuerpos anti-ribonucleoproteína (anti-rnp)</t>
  </si>
  <si>
    <t>Anticuerpos anti-proteinasa 3 (anti-pr3) c-anca</t>
  </si>
  <si>
    <t>Anticuerpos anti-peroxidasa tiroidea (anti-microsomales o anti-tpo)</t>
  </si>
  <si>
    <t>Anticuerpos anti-péptido cíclico citrulinado</t>
  </si>
  <si>
    <t>Anticuerpos anti-nucleares</t>
  </si>
  <si>
    <t>Anticuerpos anti-mycoplasma pneumoniae igm</t>
  </si>
  <si>
    <t>Anticuerpos anti-mycoplasma pneumoniae iga</t>
  </si>
  <si>
    <t>Anticuerpos anti-lkm (marcador de hígado y riñón)</t>
  </si>
  <si>
    <t>Anticuerpos anti-la (anti-ss/b)</t>
  </si>
  <si>
    <t>Anticuerpos anti-histona</t>
  </si>
  <si>
    <t>Anticuerpos anti-herpes simplex i igg/igm</t>
  </si>
  <si>
    <t>Anticuerpos anti-helicobacter pylori igm</t>
  </si>
  <si>
    <t>Anticuerpos anti-citomegalovirus igg</t>
  </si>
  <si>
    <t>Anticuerpos anticardiolipina (igm)</t>
  </si>
  <si>
    <t>Anticuerpos anti smith (anti-sm)</t>
  </si>
  <si>
    <t>Anticuerpo de epstein barr virus.</t>
  </si>
  <si>
    <t>Anticuerpo de c4d</t>
  </si>
  <si>
    <t>Anticuerpo cd 79a</t>
  </si>
  <si>
    <t>Anticuerpo c3q</t>
  </si>
  <si>
    <t>Anticuerpo c3c</t>
  </si>
  <si>
    <t>Anticuerpo anti-taenia solium igg</t>
  </si>
  <si>
    <t>Anticoagulante lúpico drvvt screen</t>
  </si>
  <si>
    <t>Anti scl-70 (anti-topoisomerasa)</t>
  </si>
  <si>
    <t>Anti dsdna</t>
  </si>
  <si>
    <t>Anti core</t>
  </si>
  <si>
    <t>Albúmina bovina al 30%</t>
  </si>
  <si>
    <t>Adn proviral vih-1</t>
  </si>
  <si>
    <t>Actividad del factor von willebrand</t>
  </si>
  <si>
    <t>Ácido valproico</t>
  </si>
  <si>
    <t>Glucómetro</t>
  </si>
  <si>
    <t>Servicios técnicos para el análisis y registro de datos en los diferentes sistemas de información de salud</t>
  </si>
  <si>
    <t>Vitrina para consultorio</t>
  </si>
  <si>
    <t>Termómetro digital sin contacto</t>
  </si>
  <si>
    <t>Otorrinolaringoscopio</t>
  </si>
  <si>
    <t>Lámpara  para examen clínico</t>
  </si>
  <si>
    <t>Gradilla (escabel)</t>
  </si>
  <si>
    <t>Estetoscopio</t>
  </si>
  <si>
    <t>Esfigmomanómetro de pared</t>
  </si>
  <si>
    <t>Carro de curaciones</t>
  </si>
  <si>
    <t>Camilla</t>
  </si>
  <si>
    <t>Biombo</t>
  </si>
  <si>
    <t>Balanza</t>
  </si>
  <si>
    <t>Atril</t>
  </si>
  <si>
    <t>Negatoscopio</t>
  </si>
  <si>
    <t>Unidad de electrocirugía para cono-leep</t>
  </si>
  <si>
    <t>Unidad de criocirugía general</t>
  </si>
  <si>
    <t>Videocolposcopio</t>
  </si>
  <si>
    <t>Módulo térmico</t>
  </si>
  <si>
    <t>Mesa de mayo</t>
  </si>
  <si>
    <t>Lámpara de fototerapia</t>
  </si>
  <si>
    <t>Incubadora</t>
  </si>
  <si>
    <t>Flujómetro doble</t>
  </si>
  <si>
    <t>Cuna térmica</t>
  </si>
  <si>
    <t>Bacinete pediátrico</t>
  </si>
  <si>
    <t>Carro de dosis unitaria</t>
  </si>
  <si>
    <t>Ventilador</t>
  </si>
  <si>
    <t>Ultrasonido doppler 3d-4d</t>
  </si>
  <si>
    <t>Perfusor</t>
  </si>
  <si>
    <t>Percutor vibrador neonatal</t>
  </si>
  <si>
    <t>Oxímetro de pulso</t>
  </si>
  <si>
    <t>Monitor fetal</t>
  </si>
  <si>
    <t>Monitor de signos vitales</t>
  </si>
  <si>
    <t>Espirómetro</t>
  </si>
  <si>
    <t>Esfigmomanómetro</t>
  </si>
  <si>
    <t>Equipo de respiración presión positiva continua (cpap apnea del sueño)</t>
  </si>
  <si>
    <t>Colchón térmico para bebe prematuro</t>
  </si>
  <si>
    <t>Cardiodesfibrilador</t>
  </si>
  <si>
    <t>Calentador de fluidos intravenosos</t>
  </si>
  <si>
    <t>Bomba de infusión</t>
  </si>
  <si>
    <t>Aspirador de flemas</t>
  </si>
  <si>
    <t>Regulador de aire</t>
  </si>
  <si>
    <t>Lavadora desinfectadora de cómodos de vapor directo</t>
  </si>
  <si>
    <t>Esfigmomanómetro adulto</t>
  </si>
  <si>
    <t>Electrocauterio</t>
  </si>
  <si>
    <t>Electrocardiógrafo</t>
  </si>
  <si>
    <t>Carro de paro</t>
  </si>
  <si>
    <t>Cama hospitalaria</t>
  </si>
  <si>
    <t>Mesa para quirúrgica</t>
  </si>
  <si>
    <t>Máquina de anestesia</t>
  </si>
  <si>
    <t>Lámpara cialítica</t>
  </si>
  <si>
    <t>Kit de laringoscopio para adulto</t>
  </si>
  <si>
    <t>Flujómetro</t>
  </si>
  <si>
    <t>Evacuador de humo</t>
  </si>
  <si>
    <t>Ecógrafo doppler color cardíaco  4d</t>
  </si>
  <si>
    <t>Doppler fetal</t>
  </si>
  <si>
    <t>Servidor blade</t>
  </si>
  <si>
    <t>Escáner portátil</t>
  </si>
  <si>
    <t>Impresora térmica portátil</t>
  </si>
  <si>
    <t>Soporte para proyector</t>
  </si>
  <si>
    <t>Escáner de huellas dactilares</t>
  </si>
  <si>
    <t>Lector de códigos de barras</t>
  </si>
  <si>
    <t>Equipo multifuncional</t>
  </si>
  <si>
    <t>Proyector</t>
  </si>
  <si>
    <t>Microservidor</t>
  </si>
  <si>
    <t>Escáner</t>
  </si>
  <si>
    <t>Impresora de sobremesa para etiquetas</t>
  </si>
  <si>
    <t>Proyector multimedia</t>
  </si>
  <si>
    <t>Proyector de multimedia</t>
  </si>
  <si>
    <t>Tableta (tablet)</t>
  </si>
  <si>
    <t>Computadora portátil</t>
  </si>
  <si>
    <t>Computadora de escritorio</t>
  </si>
  <si>
    <t>Silla de nebulización</t>
  </si>
  <si>
    <t>Servicios técnicos de atención básica en salud</t>
  </si>
  <si>
    <t>Servicios técnicos de atención integral en salud</t>
  </si>
  <si>
    <t>Sutura</t>
  </si>
  <si>
    <t>Membrana</t>
  </si>
  <si>
    <t>Otorrinolaringología, audiometría</t>
  </si>
  <si>
    <t>Sutura de nylon</t>
  </si>
  <si>
    <t>Bolsa de papel y plástico grado médico (mixta)</t>
  </si>
  <si>
    <t>Humidificador de oxígeno</t>
  </si>
  <si>
    <t>Cuchilla para dermatomo</t>
  </si>
  <si>
    <t>Servicio de terapia respiratoria</t>
  </si>
  <si>
    <t>Tornillo canulado</t>
  </si>
  <si>
    <t>Tubo capilar</t>
  </si>
  <si>
    <t>Plancha</t>
  </si>
  <si>
    <t>Papel crepado</t>
  </si>
  <si>
    <t>Lanceta</t>
  </si>
  <si>
    <t>Cánula binasal</t>
  </si>
  <si>
    <t>Tubo para toracotomía</t>
  </si>
  <si>
    <t>Catgut crómico</t>
  </si>
  <si>
    <t>Anestesiología procedimiento,  sedación superficial o profunda</t>
  </si>
  <si>
    <t>Servicios técnicos en asistencia de procedimientos odontológicos</t>
  </si>
  <si>
    <t>Servicios profesionales para procesos normativos de dispensación de medicamentos</t>
  </si>
  <si>
    <t>Compresor dental</t>
  </si>
  <si>
    <t>Autoclave digital</t>
  </si>
  <si>
    <t>Unidad dental</t>
  </si>
  <si>
    <t>Corona dental</t>
  </si>
  <si>
    <t>Porta agujas</t>
  </si>
  <si>
    <t>Hilo dental</t>
  </si>
  <si>
    <t>Pinza gubia</t>
  </si>
  <si>
    <t>Consulta externa de pediatría</t>
  </si>
  <si>
    <t>Pinza bulldog</t>
  </si>
  <si>
    <t>Hoja de bisturí</t>
  </si>
  <si>
    <t>Gasa</t>
  </si>
  <si>
    <t>Tubo endotraqueal con balón</t>
  </si>
  <si>
    <t>Consulta de urología</t>
  </si>
  <si>
    <t>Consulta en neurocirugía</t>
  </si>
  <si>
    <t>Consulta externa de cirugía</t>
  </si>
  <si>
    <t>Tubo endotraqueal sin balón</t>
  </si>
  <si>
    <t>Cánula de mayo</t>
  </si>
  <si>
    <t>Bolsa colectora de sangre triple</t>
  </si>
  <si>
    <t>Filtro leucorreductor</t>
  </si>
  <si>
    <t>Equipo inyector</t>
  </si>
  <si>
    <t>Sobre</t>
  </si>
  <si>
    <t>Consulta de gastroenterología</t>
  </si>
  <si>
    <t>Consulta de medicina interna</t>
  </si>
  <si>
    <t>Consulta de cardiología</t>
  </si>
  <si>
    <t>Servicios técnicos y profesionales en asesoría jurídica</t>
  </si>
  <si>
    <t>Consulta de medicina general</t>
  </si>
  <si>
    <t>Asesoría y soporte técnico informático</t>
  </si>
  <si>
    <t>Servilletas</t>
  </si>
  <si>
    <t>Separador</t>
  </si>
  <si>
    <t>Papel higiénico</t>
  </si>
  <si>
    <t>Papel carbón</t>
  </si>
  <si>
    <t>Pañuelos faciales</t>
  </si>
  <si>
    <t>Pañuelos desechables</t>
  </si>
  <si>
    <t>Pañuelos</t>
  </si>
  <si>
    <t>Kit de ionómero de vidrio</t>
  </si>
  <si>
    <t>Kit dental para restauración</t>
  </si>
  <si>
    <t>Fluoruro sodico</t>
  </si>
  <si>
    <t>Tira de lija</t>
  </si>
  <si>
    <t>Pasta para profilaxis</t>
  </si>
  <si>
    <t>Reproductor</t>
  </si>
  <si>
    <t>Cámara</t>
  </si>
  <si>
    <t>Base para rotafolio</t>
  </si>
  <si>
    <t>Papel articular (oclusión)</t>
  </si>
  <si>
    <t>Paños</t>
  </si>
  <si>
    <t>Cuña odontológica</t>
  </si>
  <si>
    <t>Ácido fosfórico</t>
  </si>
  <si>
    <t>Lubricante</t>
  </si>
  <si>
    <t>Banda para matriz dental</t>
  </si>
  <si>
    <t>Kit de sellante de fosas y fisuras</t>
  </si>
  <si>
    <t>Resina</t>
  </si>
  <si>
    <t>Pincel para composite</t>
  </si>
  <si>
    <t>Eyector de saliva</t>
  </si>
  <si>
    <t>Hidróxido de calcio</t>
  </si>
  <si>
    <t>Copa o pulidor</t>
  </si>
  <si>
    <t>Fentanilo citrato</t>
  </si>
  <si>
    <t>Enoxaparina</t>
  </si>
  <si>
    <t>Tacrolimus</t>
  </si>
  <si>
    <t>Heparina sódica</t>
  </si>
  <si>
    <t>Pentoxifilina</t>
  </si>
  <si>
    <t>Ceftazidima</t>
  </si>
  <si>
    <t>Digoxina</t>
  </si>
  <si>
    <t>Lamivudina</t>
  </si>
  <si>
    <t>Surfactante natural</t>
  </si>
  <si>
    <t>Tigeciclina</t>
  </si>
  <si>
    <t>Aceite mineral</t>
  </si>
  <si>
    <t>Hidralazina clorhidrato</t>
  </si>
  <si>
    <t>Ritodrina clorhidrato</t>
  </si>
  <si>
    <t>Ritodrina</t>
  </si>
  <si>
    <t>Misoprostol</t>
  </si>
  <si>
    <t>Cefazolina sódica</t>
  </si>
  <si>
    <t>Ketoconazol</t>
  </si>
  <si>
    <t>Dextrosa hipertónica</t>
  </si>
  <si>
    <t>Magnesio sulfato</t>
  </si>
  <si>
    <t>Vitamina k1 (fitomenadiona)</t>
  </si>
  <si>
    <t>Oxitocina sintética</t>
  </si>
  <si>
    <t>Cloruro de sodio (fisiológico)</t>
  </si>
  <si>
    <t>Meperidina clorhidrato</t>
  </si>
  <si>
    <t>Propinoxato clorhidrato + clonixinato de lisina</t>
  </si>
  <si>
    <t>Metilergonovina (metilergometrina)</t>
  </si>
  <si>
    <t>Dexketoprofeno trometamol</t>
  </si>
  <si>
    <t>Dipirona (metamizol sódica)</t>
  </si>
  <si>
    <t>Ácido fólico</t>
  </si>
  <si>
    <t>Amikacina</t>
  </si>
  <si>
    <t>Ampicilina + sulbactam</t>
  </si>
  <si>
    <t>Amikacina sulfato</t>
  </si>
  <si>
    <t>Zidovudina</t>
  </si>
  <si>
    <t>Tintura de yodo (con alcohol)</t>
  </si>
  <si>
    <t>Efedrina</t>
  </si>
  <si>
    <t>Isosorbide dinitrato</t>
  </si>
  <si>
    <t>Carboximetilcisteína</t>
  </si>
  <si>
    <t>Oseltamivir</t>
  </si>
  <si>
    <t>Oligoelementos, elementos traza</t>
  </si>
  <si>
    <t>Fluconazol</t>
  </si>
  <si>
    <t>Doxiciclina</t>
  </si>
  <si>
    <t>Ketamina</t>
  </si>
  <si>
    <t>Ipratropio bromuro</t>
  </si>
  <si>
    <t>Tiopental sódico</t>
  </si>
  <si>
    <t>Morfina</t>
  </si>
  <si>
    <t>Atracurio besilato</t>
  </si>
  <si>
    <t>Lidocaína clorhidrato</t>
  </si>
  <si>
    <t>Ciclosporina</t>
  </si>
  <si>
    <t>Alfuzosina</t>
  </si>
  <si>
    <t>Equipo de reanimación</t>
  </si>
  <si>
    <t>Lidocaína clorhidrato sin epinefrina, sin preservante (simple)</t>
  </si>
  <si>
    <t>Bupivacaina clorhidrato sin epinefrina sin preservantes</t>
  </si>
  <si>
    <t>Bromuro de ipratropio</t>
  </si>
  <si>
    <t>Vecuronio bromuro</t>
  </si>
  <si>
    <t>Indometacina</t>
  </si>
  <si>
    <t>Bicarbonato de sodio</t>
  </si>
  <si>
    <t>Pasta lassar (óxido de zinc)</t>
  </si>
  <si>
    <t>Dimenhidrinato</t>
  </si>
  <si>
    <t>Hidroxido de aluminio + magnesio + simeticona</t>
  </si>
  <si>
    <t>Nistatina</t>
  </si>
  <si>
    <t>Solución pediátrica no. 1</t>
  </si>
  <si>
    <t>Cloranfenicol</t>
  </si>
  <si>
    <t>Solución pediátrica no. 2</t>
  </si>
  <si>
    <t>Unidad de diatermia de onda corta</t>
  </si>
  <si>
    <t>Ultrasonido terapéutico</t>
  </si>
  <si>
    <t>Suero oral, solución hidratante</t>
  </si>
  <si>
    <t>Silla de ruedas</t>
  </si>
  <si>
    <t>Clorfeniramina maleato</t>
  </si>
  <si>
    <t>Sierra</t>
  </si>
  <si>
    <t>Midazolam</t>
  </si>
  <si>
    <t>Hioscina butil bromuro</t>
  </si>
  <si>
    <t>Cefazolina</t>
  </si>
  <si>
    <t>Clostebol neomicina</t>
  </si>
  <si>
    <t>Manitol</t>
  </si>
  <si>
    <t>Hidróxido de aluminio y magnesio</t>
  </si>
  <si>
    <t>Sodio cloruro + dextrosa (solución mixta)</t>
  </si>
  <si>
    <t>Naloxona</t>
  </si>
  <si>
    <t>Fenobarbital</t>
  </si>
  <si>
    <t>Neostigmina</t>
  </si>
  <si>
    <t>Fenitoina sódica</t>
  </si>
  <si>
    <t>Penicilina benzatínica</t>
  </si>
  <si>
    <t>Hidróxido de magnesio</t>
  </si>
  <si>
    <t>Dextrosa y cloruro de sodio</t>
  </si>
  <si>
    <t>Lactato de ringer (hartman)</t>
  </si>
  <si>
    <t>Aminofilina</t>
  </si>
  <si>
    <t>Acetaminofen + fenilefrina + clorfeniramina maleato + dextrometorfano</t>
  </si>
  <si>
    <t>Micofenolato sódico</t>
  </si>
  <si>
    <t>Metocarbamol</t>
  </si>
  <si>
    <t>Hidroxietil- almidorn/ cloruro de sodiohidroxietil- almidorn/ cloruro de sodio</t>
  </si>
  <si>
    <t>Solución dextrosa hipertonica</t>
  </si>
  <si>
    <t>Penicilina g benzatínica</t>
  </si>
  <si>
    <t>Penicilina cristalina</t>
  </si>
  <si>
    <t>Diazepam</t>
  </si>
  <si>
    <t>Salbutamol</t>
  </si>
  <si>
    <t>Penicilina g sódica cristalina (bencilpenicilina)</t>
  </si>
  <si>
    <t>Metronidazol + nistatina</t>
  </si>
  <si>
    <t>Clindamicina</t>
  </si>
  <si>
    <t>Clindamicina fosfato</t>
  </si>
  <si>
    <t>Propinoxato + clonixinato de lisina</t>
  </si>
  <si>
    <t>Epinefrina (adrenalina clorhidrato)</t>
  </si>
  <si>
    <t>Azitromicina</t>
  </si>
  <si>
    <t>Diclofenaco potásico (resinato)</t>
  </si>
  <si>
    <t>Furosemida</t>
  </si>
  <si>
    <t>Ketorolaco trometamina</t>
  </si>
  <si>
    <t>Neostigmina metilsulfato</t>
  </si>
  <si>
    <t>Sulfacetamida sódica</t>
  </si>
  <si>
    <t>Prednisona</t>
  </si>
  <si>
    <t>Haloperidol</t>
  </si>
  <si>
    <t>Isosorbide 5-mononitrato</t>
  </si>
  <si>
    <t>Nifedipina</t>
  </si>
  <si>
    <t>Tramadol</t>
  </si>
  <si>
    <t>Atropina sulfato</t>
  </si>
  <si>
    <t>Sevoflurano</t>
  </si>
  <si>
    <t>Dexametasona</t>
  </si>
  <si>
    <t>Cefepima</t>
  </si>
  <si>
    <t>Ranitidina clorhidrato</t>
  </si>
  <si>
    <t>Espironolactona</t>
  </si>
  <si>
    <t>Diclofenaco</t>
  </si>
  <si>
    <t>Ofloxacina clorhidrato</t>
  </si>
  <si>
    <t>Dicloxacilina sódica</t>
  </si>
  <si>
    <t>Diclofenaco sódico</t>
  </si>
  <si>
    <t>Ácido acetilsalicílico</t>
  </si>
  <si>
    <t>Amalgamador</t>
  </si>
  <si>
    <t>Trocar</t>
  </si>
  <si>
    <t>Soporte para pipetas automáticas</t>
  </si>
  <si>
    <t>Tubo de cultivo</t>
  </si>
  <si>
    <t>Mortero para laboratorio</t>
  </si>
  <si>
    <t>Tutor - fijador</t>
  </si>
  <si>
    <t>Funda laparoscopica</t>
  </si>
  <si>
    <t>Catéter</t>
  </si>
  <si>
    <t>Placa</t>
  </si>
  <si>
    <t>Cable para endoscopia</t>
  </si>
  <si>
    <t>Asa de polipectomía</t>
  </si>
  <si>
    <t>Campana de durham</t>
  </si>
  <si>
    <t>Depresor de lengua</t>
  </si>
  <si>
    <t>Mancuerna</t>
  </si>
  <si>
    <t>Mancuerna hexagonal</t>
  </si>
  <si>
    <t>Toughbook</t>
  </si>
  <si>
    <t>Servidor rack de  administración y personalización del sistema cms</t>
  </si>
  <si>
    <t>Quemador de blu-ray</t>
  </si>
  <si>
    <t>Mouse 3d</t>
  </si>
  <si>
    <t>Electrodo</t>
  </si>
  <si>
    <t>Lector de huella unidactilar</t>
  </si>
  <si>
    <t>Interruptor sencillo (switch)</t>
  </si>
  <si>
    <t>Fotocelda</t>
  </si>
  <si>
    <t>Impresora multifuncional plotter</t>
  </si>
  <si>
    <t>Impresora certificadora</t>
  </si>
  <si>
    <t>Estación de almacenamiento y wireless</t>
  </si>
  <si>
    <t>Equipo tipo proxy y filtrado de contenido web</t>
  </si>
  <si>
    <t>Espiga</t>
  </si>
  <si>
    <t>Equipo para arreglo externo de discos duros</t>
  </si>
  <si>
    <t>Equipo de solución convergente</t>
  </si>
  <si>
    <t>Bulbo</t>
  </si>
  <si>
    <t>Tubo led</t>
  </si>
  <si>
    <t>Base para lámpara fluorescente</t>
  </si>
  <si>
    <t>Duplicadora de discos</t>
  </si>
  <si>
    <t>Dispositivo de monitoreo y control de red</t>
  </si>
  <si>
    <t>Caja de cable</t>
  </si>
  <si>
    <t>Dvd-r</t>
  </si>
  <si>
    <t>Dispositivo de almacenamiento adjunto en red (nas)</t>
  </si>
  <si>
    <t>Conformado de tráfico (traffic shaper)</t>
  </si>
  <si>
    <t>Cd-r</t>
  </si>
  <si>
    <t>Cerradura (chapa)</t>
  </si>
  <si>
    <t>Archivo rodante</t>
  </si>
  <si>
    <t>Computadora mini de escritorio</t>
  </si>
  <si>
    <t>Manija para puerta (manilla)</t>
  </si>
  <si>
    <t>Bolsa de papel y plástico grado médico</t>
  </si>
  <si>
    <t>Balanceador de carga para aplicaciones web</t>
  </si>
  <si>
    <t>Hoja de sierra</t>
  </si>
  <si>
    <t>Almacenamiento tipo san</t>
  </si>
  <si>
    <t>Tarugo</t>
  </si>
  <si>
    <t>Llave de bola</t>
  </si>
  <si>
    <t>Estaño</t>
  </si>
  <si>
    <t>Clavo</t>
  </si>
  <si>
    <t>Varilla de anclaje</t>
  </si>
  <si>
    <t>Bisagra</t>
  </si>
  <si>
    <t>Alambre</t>
  </si>
  <si>
    <t>Perfil plano</t>
  </si>
  <si>
    <t>Alambre de amarre</t>
  </si>
  <si>
    <t>Perfil angular</t>
  </si>
  <si>
    <t>Hembra</t>
  </si>
  <si>
    <t>Kit de limpieza</t>
  </si>
  <si>
    <t>Activador electrolítico</t>
  </si>
  <si>
    <t>Pegamento de contacto</t>
  </si>
  <si>
    <t>Desengrasante</t>
  </si>
  <si>
    <t>Pegamento</t>
  </si>
  <si>
    <t>Caja rectangular para canaleta</t>
  </si>
  <si>
    <t>Canaletas</t>
  </si>
  <si>
    <t>Aceite penetrante</t>
  </si>
  <si>
    <t>Equipo de rayos x</t>
  </si>
  <si>
    <t>Aceite para refrigeración</t>
  </si>
  <si>
    <t>Impermeabilizante para techo</t>
  </si>
  <si>
    <t>Agua destilada</t>
  </si>
  <si>
    <t>Thinner</t>
  </si>
  <si>
    <t>Barniz</t>
  </si>
  <si>
    <t>Wipe</t>
  </si>
  <si>
    <t>Buril</t>
  </si>
  <si>
    <t>Bomba desoldadora de estaño</t>
  </si>
  <si>
    <t>Almádana</t>
  </si>
  <si>
    <t>Equipo de soldadura tig</t>
  </si>
  <si>
    <t>Trocket</t>
  </si>
  <si>
    <t>Torno</t>
  </si>
  <si>
    <t>Sierra circular (portátil)</t>
  </si>
  <si>
    <t>Sierra circular de banco</t>
  </si>
  <si>
    <t>Sierra caladora</t>
  </si>
  <si>
    <t>Pulidora de metal</t>
  </si>
  <si>
    <t>Pulidora para metal</t>
  </si>
  <si>
    <t>Pistola de impacto</t>
  </si>
  <si>
    <t>Multímetro digital</t>
  </si>
  <si>
    <t>Multímetro digital de gancho</t>
  </si>
  <si>
    <t>Montacargas</t>
  </si>
  <si>
    <t>Soldadora</t>
  </si>
  <si>
    <t>Gabinete para herramientas</t>
  </si>
  <si>
    <t>Equipo soldadura</t>
  </si>
  <si>
    <t>Batería</t>
  </si>
  <si>
    <t>Dobladora hidráulica de tubos</t>
  </si>
  <si>
    <t>Barreno de percusión</t>
  </si>
  <si>
    <t>Barreno de pedestal</t>
  </si>
  <si>
    <t>Aspiradora portátil</t>
  </si>
  <si>
    <t>Aspiradora para computadora</t>
  </si>
  <si>
    <t>Radios</t>
  </si>
  <si>
    <t>Roladora</t>
  </si>
  <si>
    <t>Osciloscopio</t>
  </si>
  <si>
    <t>Micrómetro</t>
  </si>
  <si>
    <t>Fresadora</t>
  </si>
  <si>
    <t>Esmeril</t>
  </si>
  <si>
    <t>Cinta métrica de fibra de vidrio</t>
  </si>
  <si>
    <t>Arnés de seguridad</t>
  </si>
  <si>
    <t>Pulsera antiestática</t>
  </si>
  <si>
    <t>Linterna frontal</t>
  </si>
  <si>
    <t>Soldador de estaño (cautín)</t>
  </si>
  <si>
    <t>Cuerda dinámica</t>
  </si>
  <si>
    <t>Paño limpiador</t>
  </si>
  <si>
    <t>Trapeadores con soporte</t>
  </si>
  <si>
    <t>Mecha</t>
  </si>
  <si>
    <t>Escoba</t>
  </si>
  <si>
    <t>Tricket</t>
  </si>
  <si>
    <t>Torre de soporte</t>
  </si>
  <si>
    <t>Torque</t>
  </si>
  <si>
    <t>Sacatierras</t>
  </si>
  <si>
    <t>Remachadora</t>
  </si>
  <si>
    <t>Rastrillo</t>
  </si>
  <si>
    <t>Puntas de acero</t>
  </si>
  <si>
    <t>Nivel</t>
  </si>
  <si>
    <t>Marco para sierra</t>
  </si>
  <si>
    <t>Maneral</t>
  </si>
  <si>
    <t>Llave stilson (llave para tubos, llave grifa)</t>
  </si>
  <si>
    <t>Limatón</t>
  </si>
  <si>
    <t>Juego de llaves</t>
  </si>
  <si>
    <t>Kit de tarraja</t>
  </si>
  <si>
    <t>Equipo de rayos x odontológico</t>
  </si>
  <si>
    <t>Juego de calibradores telescópicos para medición manual de diámetros interiores</t>
  </si>
  <si>
    <t>Hacha</t>
  </si>
  <si>
    <t>Extractor de cojinete</t>
  </si>
  <si>
    <t>Destornillador</t>
  </si>
  <si>
    <t>Cuchilla de precisión</t>
  </si>
  <si>
    <t>Cuchara de albañil</t>
  </si>
  <si>
    <t>Cuchilla aislada para electricista</t>
  </si>
  <si>
    <t>Coba</t>
  </si>
  <si>
    <t>Cinta métrica de metal (flexómetro)</t>
  </si>
  <si>
    <t>Cepillo para madera</t>
  </si>
  <si>
    <t>Cangrejo</t>
  </si>
  <si>
    <t>Calibrador vernier (cartabón de corredera)</t>
  </si>
  <si>
    <t>Corta alambre</t>
  </si>
  <si>
    <t>Kit de ponchado</t>
  </si>
  <si>
    <t>Andamios</t>
  </si>
  <si>
    <t>Llave de chorro</t>
  </si>
  <si>
    <t>Guía para cables</t>
  </si>
  <si>
    <t>Manguera</t>
  </si>
  <si>
    <t>Careta eléctrica</t>
  </si>
  <si>
    <t>Bolsa para basura</t>
  </si>
  <si>
    <t>Atomizador</t>
  </si>
  <si>
    <t>Cartuchera</t>
  </si>
  <si>
    <t>Tablón</t>
  </si>
  <si>
    <t>Bacín de plástico</t>
  </si>
  <si>
    <t>Manómetro</t>
  </si>
  <si>
    <t>Espaldera</t>
  </si>
  <si>
    <t>Espejo de postura</t>
  </si>
  <si>
    <t>Bicicleta estacionaria</t>
  </si>
  <si>
    <t>Aminoácidos cristalinos sin electrolitos</t>
  </si>
  <si>
    <t>Probeta</t>
  </si>
  <si>
    <t>Vaso de precipitado (beaker)</t>
  </si>
  <si>
    <t>Matraz erlenmeyer</t>
  </si>
  <si>
    <t>Andador</t>
  </si>
  <si>
    <t>Tubo de ensayo</t>
  </si>
  <si>
    <t>Punta de pipeta</t>
  </si>
  <si>
    <t>Pipeta automática</t>
  </si>
  <si>
    <t>Varillas</t>
  </si>
  <si>
    <t>Microespátula</t>
  </si>
  <si>
    <t>Soporte</t>
  </si>
  <si>
    <t>Cámara neubauer</t>
  </si>
  <si>
    <t>Caja petri con tapadera</t>
  </si>
  <si>
    <t>Tornillo maleolar</t>
  </si>
  <si>
    <t>Gabacha plomada</t>
  </si>
  <si>
    <t>Juego didáctico de blocks armables</t>
  </si>
  <si>
    <t>Alfombra</t>
  </si>
  <si>
    <t>Grabadora de voz</t>
  </si>
  <si>
    <t>Tubo de ensayo para venopunción</t>
  </si>
  <si>
    <t>Ropa médica quirúrgica</t>
  </si>
  <si>
    <t>Aguja dental</t>
  </si>
  <si>
    <t>Ultrasonido transfontanelar</t>
  </si>
  <si>
    <t>Lámina portaobjetos</t>
  </si>
  <si>
    <t>Cinta testigo</t>
  </si>
  <si>
    <t>Punta de micropipetas</t>
  </si>
  <si>
    <t>Algodón</t>
  </si>
  <si>
    <t>Pipeta</t>
  </si>
  <si>
    <t>Reactivo para tamizaje de hiv (1+2+p24)</t>
  </si>
  <si>
    <t>Endopinza extractora</t>
  </si>
  <si>
    <t>Ligaduras</t>
  </si>
  <si>
    <t>Lámina cubreobjetos</t>
  </si>
  <si>
    <t>T de cobre</t>
  </si>
  <si>
    <t>Sonda nélaton</t>
  </si>
  <si>
    <t>Sonda foley</t>
  </si>
  <si>
    <t>Bolsa para recolección urinaria</t>
  </si>
  <si>
    <t>Equipo epidural</t>
  </si>
  <si>
    <t>Aguja para bloqueo epidural</t>
  </si>
  <si>
    <t>Jeringa</t>
  </si>
  <si>
    <t>Punta dental</t>
  </si>
  <si>
    <t>Portamatriz</t>
  </si>
  <si>
    <t>Cincel dental</t>
  </si>
  <si>
    <t>Switch de conectividad para servidores blade</t>
  </si>
  <si>
    <t>Teléfono</t>
  </si>
  <si>
    <t>Intercomunicador</t>
  </si>
  <si>
    <t>Microbús</t>
  </si>
  <si>
    <t>Vehículo pick-up</t>
  </si>
  <si>
    <t>Motocicleta</t>
  </si>
  <si>
    <t>Tubo de kher</t>
  </si>
  <si>
    <t>Tubo de drenaje penrose</t>
  </si>
  <si>
    <t>Ambulancia</t>
  </si>
  <si>
    <t>Perilla</t>
  </si>
  <si>
    <t>Tenáculo</t>
  </si>
  <si>
    <t>Mango de bisturí</t>
  </si>
  <si>
    <t>Puntas de papel absorbente</t>
  </si>
  <si>
    <t>Jeringa descartable</t>
  </si>
  <si>
    <t>Endoprótesis</t>
  </si>
  <si>
    <t>Tornillo cortical</t>
  </si>
  <si>
    <t>Prueba para determinación de hemoglobina glicosilada</t>
  </si>
  <si>
    <t>Prueba para determinación de anticuerpos anti-helicobacter pylori igm</t>
  </si>
  <si>
    <t>Tiempo de trombina</t>
  </si>
  <si>
    <t>Tira reactiva para orina</t>
  </si>
  <si>
    <t>Velocidad de sedimentación globular</t>
  </si>
  <si>
    <t>Bun (nitrógeno de urea)</t>
  </si>
  <si>
    <t>Creatinina</t>
  </si>
  <si>
    <t>Colesterol total</t>
  </si>
  <si>
    <t>Colesterol ldl</t>
  </si>
  <si>
    <t>Colesterol hdl</t>
  </si>
  <si>
    <t>Tiras reactiva de orina</t>
  </si>
  <si>
    <t>Colorante para frotes sanguineos (hemocomponentes)</t>
  </si>
  <si>
    <t>Ácido úrico</t>
  </si>
  <si>
    <t>Amilasa</t>
  </si>
  <si>
    <t>Tarjeta coombs poliespecífico</t>
  </si>
  <si>
    <t>Tarjeta gel para identificación de antígenos del sistema duffy</t>
  </si>
  <si>
    <t>Tarjetas abo/d   coombs directo en neonatos</t>
  </si>
  <si>
    <t>Tira reactiva para prueba rápida para la determinación microalbúmina</t>
  </si>
  <si>
    <t>Tsh tamizaje neonatal</t>
  </si>
  <si>
    <t>Eosina azul de metileno según leishman</t>
  </si>
  <si>
    <t>Control para tira reactiva de orina</t>
  </si>
  <si>
    <t>Proteínas en líquido cefalorraquídeo + orina</t>
  </si>
  <si>
    <t>Prueba para determinación fisioquímica en orina</t>
  </si>
  <si>
    <t>Tiras de orina</t>
  </si>
  <si>
    <t>Sistema para concentración de heces</t>
  </si>
  <si>
    <t>Control de calidad externo de hematología</t>
  </si>
  <si>
    <t>Control para lector hematológico</t>
  </si>
  <si>
    <t>Hc limpiador para conteo hematológico</t>
  </si>
  <si>
    <t>Sangre oculta en heces</t>
  </si>
  <si>
    <t>Sífilis (prueba confirmatoria)</t>
  </si>
  <si>
    <t>Sobres generadores de dióxido de carbono</t>
  </si>
  <si>
    <t>T3 libre, ft3</t>
  </si>
  <si>
    <t>T3 total</t>
  </si>
  <si>
    <t>T4 libre, ft4</t>
  </si>
  <si>
    <t>T4 total</t>
  </si>
  <si>
    <t>Tarjeta abd/abd</t>
  </si>
  <si>
    <t>Tarjeta abo/d más grupo inverso</t>
  </si>
  <si>
    <t>Tamizaje de drogas</t>
  </si>
  <si>
    <t>Antiglobulina</t>
  </si>
  <si>
    <t>Anticuerpos totales anti-core virus de hepatitis b</t>
  </si>
  <si>
    <t>Lh (hormona luteinizante)</t>
  </si>
  <si>
    <t>Prueba de diagnóstico de malaria</t>
  </si>
  <si>
    <t>Prueba molecular para diagnóstico de neisseriae gonorrhoeae y chlamydia trachomotatis</t>
  </si>
  <si>
    <t>Rastreo de anticuerpos irregulares en donadores</t>
  </si>
  <si>
    <t>Rastreo de anticuerpos irregulares en pacientes</t>
  </si>
  <si>
    <t>Reactivo para determinación de cuerpos irregulares de glóbulos rojos</t>
  </si>
  <si>
    <t>Tarjeta gel coombs poliespecífico</t>
  </si>
  <si>
    <t>Tarjeta gel de fenotipos</t>
  </si>
  <si>
    <t>Antígeno de helicobacter pylori en heces</t>
  </si>
  <si>
    <t>Sulfato de magnesio</t>
  </si>
  <si>
    <t>Solución de sales cálcicas, glucoheptanato de calcio, gluconato de calcio, sacarato de calcio, y butafosfán</t>
  </si>
  <si>
    <t>Dextrosa</t>
  </si>
  <si>
    <t>Lípidos</t>
  </si>
  <si>
    <t>Purificador de agua para laboratorio</t>
  </si>
  <si>
    <t>Autoclave</t>
  </si>
  <si>
    <t>Baño maría</t>
  </si>
  <si>
    <t>Baño maría para pasteurización</t>
  </si>
  <si>
    <t>Lentes protectores</t>
  </si>
  <si>
    <t>Agitador vórtex</t>
  </si>
  <si>
    <t>Prueba de susceptibilidad  de bacterias y levaduras</t>
  </si>
  <si>
    <t>Ciruito de anestesia jackson rees</t>
  </si>
  <si>
    <t>Prueba de fibrosis quística neonatal</t>
  </si>
  <si>
    <t>Kit de esterilización</t>
  </si>
  <si>
    <t>Prueba de detección de haemophilus neisseria</t>
  </si>
  <si>
    <t>Prolactina</t>
  </si>
  <si>
    <t>Elevador de periostio</t>
  </si>
  <si>
    <t>Recortadora quirúrgica de vello</t>
  </si>
  <si>
    <t>Progesterona</t>
  </si>
  <si>
    <t>Carpetas</t>
  </si>
  <si>
    <t>Mioglobina</t>
  </si>
  <si>
    <t>Carpeta</t>
  </si>
  <si>
    <t>Catgut simple</t>
  </si>
  <si>
    <t>Pinza de campo</t>
  </si>
  <si>
    <t>Kit de hematología</t>
  </si>
  <si>
    <t>Identificación neisseriae/haemophilus</t>
  </si>
  <si>
    <t>Identificación levaduras</t>
  </si>
  <si>
    <t>Identificación gram positivo (estreptococos)</t>
  </si>
  <si>
    <t>Bloc de notas</t>
  </si>
  <si>
    <t>Identificación gram positivo (estafilococos)</t>
  </si>
  <si>
    <t>Identificación gram positivo</t>
  </si>
  <si>
    <t>Identificación gram negativo.</t>
  </si>
  <si>
    <t>Hormona paratiroidea/paratohormona (pthi)</t>
  </si>
  <si>
    <t>Calendario</t>
  </si>
  <si>
    <t>Hormona de crecimiento</t>
  </si>
  <si>
    <t>Hormona adrenocorticotrópica (acth)</t>
  </si>
  <si>
    <t>Captación de t3</t>
  </si>
  <si>
    <t>Betha gonadotropina coriónica humana (?-hcg)</t>
  </si>
  <si>
    <t>Bacilos gram positivo identificación</t>
  </si>
  <si>
    <t>Antisueros para tipificación de serotipos para salmonella</t>
  </si>
  <si>
    <t>Antisuero</t>
  </si>
  <si>
    <t>Index tabs</t>
  </si>
  <si>
    <t>Cuaderno para baja visión</t>
  </si>
  <si>
    <t>Consulta de cirugía oral y maxilofacial</t>
  </si>
  <si>
    <t>Consulta de odontología</t>
  </si>
  <si>
    <t>Consultoría para implementación de sistemas informáticos</t>
  </si>
  <si>
    <t>Rollo de tickets de turno</t>
  </si>
  <si>
    <t>Servicios profesionales en implementación de procesos de informativos y promocionales</t>
  </si>
  <si>
    <t>Papel contact</t>
  </si>
  <si>
    <t>Papel autoadhesivo</t>
  </si>
  <si>
    <t>Masking tape</t>
  </si>
  <si>
    <t>Mantel de papel</t>
  </si>
  <si>
    <t>Heliograma</t>
  </si>
  <si>
    <t>Gorro para chef</t>
  </si>
  <si>
    <t>Folder de doble solapa</t>
  </si>
  <si>
    <t>Folder</t>
  </si>
  <si>
    <t>Filtro colador de pintura</t>
  </si>
  <si>
    <t>Filtro</t>
  </si>
  <si>
    <t>Etiqueta térmica</t>
  </si>
  <si>
    <t>Etiqueta para folders</t>
  </si>
  <si>
    <t>Esquineras adhesivas</t>
  </si>
  <si>
    <t>Colador</t>
  </si>
  <si>
    <t>Caja para archivo</t>
  </si>
  <si>
    <t>Tornillo para archivo</t>
  </si>
  <si>
    <t>Clamp umbilical</t>
  </si>
  <si>
    <t>Aguja múltiple para tubo al vacío</t>
  </si>
  <si>
    <t>Cánula</t>
  </si>
  <si>
    <t>Tarjeta de identificación de bacterias gram negativo</t>
  </si>
  <si>
    <t>Tarjeta para identificacion de bacterias gram-negativo</t>
  </si>
  <si>
    <t>Iniciador (primer)</t>
  </si>
  <si>
    <t>Punta de pipeta automática</t>
  </si>
  <si>
    <t>Verticalizador</t>
  </si>
  <si>
    <t>Unidad de terapia para control de temperatura</t>
  </si>
  <si>
    <t>Torre de videoendoscopia</t>
  </si>
  <si>
    <t>Inmunoglobulina  humana</t>
  </si>
  <si>
    <t>Factor viii globulina antihemofílica</t>
  </si>
  <si>
    <t>Estreptoquinasa</t>
  </si>
  <si>
    <t>Oftalmoscopio binocular indirecto</t>
  </si>
  <si>
    <t>Voriconazol</t>
  </si>
  <si>
    <t>Eugenol + yodoformo (pasta alveolar)</t>
  </si>
  <si>
    <t>Albúmina humana</t>
  </si>
  <si>
    <t>Aminoácidos sin electrolitos para paciente pediátrico</t>
  </si>
  <si>
    <t>Teicoplanina</t>
  </si>
  <si>
    <t>Ertapenem</t>
  </si>
  <si>
    <t>Flumazenil</t>
  </si>
  <si>
    <t>Propofol</t>
  </si>
  <si>
    <t>Papel anti rayado</t>
  </si>
  <si>
    <t>Papel aluminio</t>
  </si>
  <si>
    <t>Jabón quirúrgico yodado</t>
  </si>
  <si>
    <t>Clorhexidina gluconato + cetrimida</t>
  </si>
  <si>
    <t>Enalapril</t>
  </si>
  <si>
    <t>Jabón enzimático</t>
  </si>
  <si>
    <t>Succinilcolina cloruro</t>
  </si>
  <si>
    <t>Gelatina succinilada con electrolitos</t>
  </si>
  <si>
    <t>Sales de rehidratación oral (cloruro de sodio, citrato de sodio, cloruro de potasio, glucosa anhidra)</t>
  </si>
  <si>
    <t>Timerosal tintura (merthiolate)</t>
  </si>
  <si>
    <t>Isoflurano</t>
  </si>
  <si>
    <t>Carbon activado</t>
  </si>
  <si>
    <t>Metilprednisolona succinato</t>
  </si>
  <si>
    <t>Glutaraldehido</t>
  </si>
  <si>
    <t>Warfarina sódica</t>
  </si>
  <si>
    <t>Formaldehído (formol)</t>
  </si>
  <si>
    <t>Imipenem + cilastatina</t>
  </si>
  <si>
    <t>Fosfomicina</t>
  </si>
  <si>
    <t>Lamivudina/zidovudina</t>
  </si>
  <si>
    <t>Cuna hospitalaria</t>
  </si>
  <si>
    <t>Loperamida clorhidrato</t>
  </si>
  <si>
    <t>Lactulosa</t>
  </si>
  <si>
    <t>Tintura de benjuí</t>
  </si>
  <si>
    <t>Cama</t>
  </si>
  <si>
    <t>Budesonida suspensión para inhalación</t>
  </si>
  <si>
    <t>Norepinefrina</t>
  </si>
  <si>
    <t>Succinilcolina</t>
  </si>
  <si>
    <t>Adenosina</t>
  </si>
  <si>
    <t>Insulina cristalina humana</t>
  </si>
  <si>
    <t>Piperacilina + tazobactam</t>
  </si>
  <si>
    <t>Ponchadora de impacto (crimper)</t>
  </si>
  <si>
    <t>Bemiparina</t>
  </si>
  <si>
    <t>Hidrocortisona</t>
  </si>
  <si>
    <t>Multivitaminas y minerales, con extracto de ginseng</t>
  </si>
  <si>
    <t>Insulina acción intermedia (nph)</t>
  </si>
  <si>
    <t>Paclitaxel</t>
  </si>
  <si>
    <t>Oxacilina sódica</t>
  </si>
  <si>
    <t>Sulfadiazina de plata</t>
  </si>
  <si>
    <t>Amiodarona clorhidrato</t>
  </si>
  <si>
    <t>Protector gonadal</t>
  </si>
  <si>
    <t>Lidocaína</t>
  </si>
  <si>
    <t>Memoria sd</t>
  </si>
  <si>
    <t>Lidocaina clorhidrato con epinefrina</t>
  </si>
  <si>
    <t>Memoria micro sdhc</t>
  </si>
  <si>
    <t>Memoria usb</t>
  </si>
  <si>
    <t>Cd-rw</t>
  </si>
  <si>
    <t>Kit de herramientas para terminación de fibras ópticas</t>
  </si>
  <si>
    <t>Kit de herramientas universal para computadoras</t>
  </si>
  <si>
    <t>Control de calidad para banco de sangre</t>
  </si>
  <si>
    <t>Almohadilla (pad o protector) para escritorio</t>
  </si>
  <si>
    <t>Almohadilla</t>
  </si>
  <si>
    <t>Afilámina</t>
  </si>
  <si>
    <t>Abrecartas</t>
  </si>
  <si>
    <t>Papel tisú</t>
  </si>
  <si>
    <t>Papel opalina</t>
  </si>
  <si>
    <t>Papel milimetrado</t>
  </si>
  <si>
    <t>Papel membretado</t>
  </si>
  <si>
    <t>Papel mantequilla</t>
  </si>
  <si>
    <t>Quemador de cd/dvd</t>
  </si>
  <si>
    <t>Papel heliográfico</t>
  </si>
  <si>
    <t>Papel graficador de temperatura</t>
  </si>
  <si>
    <t>Papel español</t>
  </si>
  <si>
    <t>Papel couché</t>
  </si>
  <si>
    <t>Papel copia</t>
  </si>
  <si>
    <t>Papel continuo sensibilizado</t>
  </si>
  <si>
    <t>Papel continuo</t>
  </si>
  <si>
    <t>Papel braille</t>
  </si>
  <si>
    <t>Papel texcote</t>
  </si>
  <si>
    <t>Papel vellumoide (guarnital)</t>
  </si>
  <si>
    <t>Papel verjurado (laid)</t>
  </si>
  <si>
    <t>Papel rotafolio autoadhesivo</t>
  </si>
  <si>
    <t>Papel periódico satinado</t>
  </si>
  <si>
    <t>Papel manila</t>
  </si>
  <si>
    <t>Papel lustre</t>
  </si>
  <si>
    <t>Papel lino</t>
  </si>
  <si>
    <t>Vaso desechable</t>
  </si>
  <si>
    <t>Toalla mayordomo</t>
  </si>
  <si>
    <t>Ticket para parqueo</t>
  </si>
  <si>
    <t>Tazón</t>
  </si>
  <si>
    <t>Sobre de seguridad</t>
  </si>
  <si>
    <t>Clotrimazol</t>
  </si>
  <si>
    <t>Benzoato de bencilo</t>
  </si>
  <si>
    <t>Barras paralelas para rehabilitación pediátrica</t>
  </si>
  <si>
    <t>Audiómetro de barrido</t>
  </si>
  <si>
    <t>Silla para baño</t>
  </si>
  <si>
    <t>Secador estéril</t>
  </si>
  <si>
    <t>Percutor vibrador</t>
  </si>
  <si>
    <t>Marcapasos externo transitorio</t>
  </si>
  <si>
    <t>Esterilizador de baja temperatura</t>
  </si>
  <si>
    <t>Gel conductor</t>
  </si>
  <si>
    <t>Solución salina</t>
  </si>
  <si>
    <t>Solucion mixta</t>
  </si>
  <si>
    <t>Naloxona clorhidrato</t>
  </si>
  <si>
    <t>Gentamicina</t>
  </si>
  <si>
    <t>Fentanil citrato</t>
  </si>
  <si>
    <t>Fenitoína sódica (difenilhidantoina)</t>
  </si>
  <si>
    <t>Dobutamina</t>
  </si>
  <si>
    <t>Dipirona (metamizol sódico)</t>
  </si>
  <si>
    <t>Dexketoprofeno</t>
  </si>
  <si>
    <t>Cefalotina sódica</t>
  </si>
  <si>
    <t>Carbetocina</t>
  </si>
  <si>
    <t>Bupivacaina pesada</t>
  </si>
  <si>
    <t>Unidad dental completa</t>
  </si>
  <si>
    <t>Unidad de odontología</t>
  </si>
  <si>
    <t>Lámpara de fotopolimeración</t>
  </si>
  <si>
    <t>Esterilizador</t>
  </si>
  <si>
    <t>Equipo de rayos x portátil</t>
  </si>
  <si>
    <t>Colgador para delantales plomados</t>
  </si>
  <si>
    <t>Cavitrón (ultrasonido dental)</t>
  </si>
  <si>
    <t>Bomba de vacío</t>
  </si>
  <si>
    <t>Aparato de rayos x dental</t>
  </si>
  <si>
    <t>Dvd-rw</t>
  </si>
  <si>
    <t>Kit de limpieza de lente láser de disquera cd-room/dvd/vcd</t>
  </si>
  <si>
    <t>Torre para cd/dvd</t>
  </si>
  <si>
    <t>Quemador dvd</t>
  </si>
  <si>
    <t>Hachuela</t>
  </si>
  <si>
    <t>Espátula</t>
  </si>
  <si>
    <t>Espátula para albañilería</t>
  </si>
  <si>
    <t>Plancha (llana)</t>
  </si>
  <si>
    <t>Cortadora azulejo</t>
  </si>
  <si>
    <t>Espejo</t>
  </si>
  <si>
    <t>Tijera para hojalatero</t>
  </si>
  <si>
    <t>Pulidora de piso</t>
  </si>
  <si>
    <t>Plomada</t>
  </si>
  <si>
    <t>Cortapernos</t>
  </si>
  <si>
    <t>Óxido de zinc</t>
  </si>
  <si>
    <t>Mepivacaína</t>
  </si>
  <si>
    <t>Eugenol</t>
  </si>
  <si>
    <t>Esmeril de banco</t>
  </si>
  <si>
    <t>Benzocaina</t>
  </si>
  <si>
    <t>Rotomartillo industrial</t>
  </si>
  <si>
    <t>Adhesivo dental para resina</t>
  </si>
  <si>
    <t>Apósito alveolar</t>
  </si>
  <si>
    <t>Amalgama</t>
  </si>
  <si>
    <t>Patín hidráulico (montacarga)</t>
  </si>
  <si>
    <t>Alicate pelacables</t>
  </si>
  <si>
    <t>Pinza de disección</t>
  </si>
  <si>
    <t>Pinza para electricista</t>
  </si>
  <si>
    <t>Kit de desarmadores</t>
  </si>
  <si>
    <t>Desarmador de matraca</t>
  </si>
  <si>
    <t>Careta</t>
  </si>
  <si>
    <t>Multímetro digital de gancho (pinza amperimétrica)</t>
  </si>
  <si>
    <t>Tester medidor simulador</t>
  </si>
  <si>
    <t>Gradilla</t>
  </si>
  <si>
    <t>Botas quirúrgicas</t>
  </si>
  <si>
    <t>Bayoneta</t>
  </si>
  <si>
    <t>Tubo corrugado</t>
  </si>
  <si>
    <t>Lámina portaobjeto</t>
  </si>
  <si>
    <t>Catéter central subclavio</t>
  </si>
  <si>
    <t>Sierra gigli</t>
  </si>
  <si>
    <t>Electrodo de retorno</t>
  </si>
  <si>
    <t>Gorro</t>
  </si>
  <si>
    <t>Cubeta de patada</t>
  </si>
  <si>
    <t>Filtro leucorreductor para glóbulos rojos</t>
  </si>
  <si>
    <t>Depresor</t>
  </si>
  <si>
    <t>Estilete</t>
  </si>
  <si>
    <t>Dosificador de laboratorio</t>
  </si>
  <si>
    <t>Pinza de anillos</t>
  </si>
  <si>
    <t>Pinzas mixter</t>
  </si>
  <si>
    <t>Pinza kocher</t>
  </si>
  <si>
    <t>Tubo de venopunción</t>
  </si>
  <si>
    <t>Microbureta</t>
  </si>
  <si>
    <t>Valvas de peso</t>
  </si>
  <si>
    <t>Pomadera</t>
  </si>
  <si>
    <t>Bote con tapadera para curación</t>
  </si>
  <si>
    <t>Orinal</t>
  </si>
  <si>
    <t>Pinza de biopsia</t>
  </si>
  <si>
    <t>Micro forceps</t>
  </si>
  <si>
    <t>Televisor inteligente</t>
  </si>
  <si>
    <t>Reloj de pared</t>
  </si>
  <si>
    <t>Pizarra de corcho</t>
  </si>
  <si>
    <t>Pizarra</t>
  </si>
  <si>
    <t>Pantalla</t>
  </si>
  <si>
    <t>Librera</t>
  </si>
  <si>
    <t>Kit de cocina</t>
  </si>
  <si>
    <t>Juego de pichel y vasos</t>
  </si>
  <si>
    <t>Impresora multifuncional</t>
  </si>
  <si>
    <t>Equipo de audio</t>
  </si>
  <si>
    <t>Cafetera</t>
  </si>
  <si>
    <t>Ejercitador de manos y dedos</t>
  </si>
  <si>
    <t>Pinza vástago</t>
  </si>
  <si>
    <t>Pinza retira grapas quirurgicas</t>
  </si>
  <si>
    <t>Circuito mapleson</t>
  </si>
  <si>
    <t>Tabla para lectura de hematocritos</t>
  </si>
  <si>
    <t>Extractor de vesícula para laparoscopia</t>
  </si>
  <si>
    <t>Pinza para laparoscopia</t>
  </si>
  <si>
    <t>Abrebocas</t>
  </si>
  <si>
    <t>Electrodo para electrocardiograma</t>
  </si>
  <si>
    <t>Equipo para bomba de infusión</t>
  </si>
  <si>
    <t>Porta pinzas</t>
  </si>
  <si>
    <t>Recipiente con tapadera</t>
  </si>
  <si>
    <t>Biombo médico</t>
  </si>
  <si>
    <t>Prueba de esfuerzo</t>
  </si>
  <si>
    <t>Micrótomo de deslizamiento</t>
  </si>
  <si>
    <t>Microscopio</t>
  </si>
  <si>
    <t>Kit de laringoscopio pediátrico</t>
  </si>
  <si>
    <t>Espectrofotómetro</t>
  </si>
  <si>
    <t>Baño termostático</t>
  </si>
  <si>
    <t>Equipo para revelar películas dentales</t>
  </si>
  <si>
    <t>Cámara fría</t>
  </si>
  <si>
    <t>Otros Servicios No Personales</t>
  </si>
  <si>
    <t>Mantenimiento Y Reparación De Otras Obras E Instalaciones</t>
  </si>
  <si>
    <t>Arrendamiento de otras maquinas y equipo</t>
  </si>
  <si>
    <t xml:space="preserve">Correos Y Telégrafos. </t>
  </si>
  <si>
    <t xml:space="preserve">Divulgación E Información. </t>
  </si>
  <si>
    <t>Consultoría en remodelación de edificio</t>
  </si>
  <si>
    <t>Consultoría en estudios y diseños para construcción</t>
  </si>
  <si>
    <t>Soporte en administración de software de seguridad informática</t>
  </si>
  <si>
    <t>Consultoría en software especializado</t>
  </si>
  <si>
    <t>Estudios de alcance, pre-factibilidad y factibilidad para obras de línea y red de distribución de energía eléctrica</t>
  </si>
  <si>
    <t>Estudio específico de rayos x</t>
  </si>
  <si>
    <t>Servicios de capacitación al personal que integra las brigadas de seguridad, primeros auxilios y evacuación</t>
  </si>
  <si>
    <t>Estudios de pre-factibilidad, factibilidad e impacto ambiental para proyectos de tratamiento de desechos líquidos y sólidos</t>
  </si>
  <si>
    <t>Estudio de instalaciones hidrosanitarias</t>
  </si>
  <si>
    <t>Estudio de impacto ambiental</t>
  </si>
  <si>
    <t>Estudio de factibilidad para implementación y construcción de gradas de emergencia</t>
  </si>
  <si>
    <t>Estudio de factibilidad de construcción de edificio</t>
  </si>
  <si>
    <t>Micrófono</t>
  </si>
  <si>
    <t>Máquina caminadora</t>
  </si>
  <si>
    <t>Televisor</t>
  </si>
  <si>
    <t>Máquina de ejercicio</t>
  </si>
  <si>
    <t>Mini proyector</t>
  </si>
  <si>
    <t>Elíptica</t>
  </si>
  <si>
    <t>Banda caminadora</t>
  </si>
  <si>
    <t>Bloc adhesivo</t>
  </si>
  <si>
    <t>Libro</t>
  </si>
  <si>
    <t>Bloc</t>
  </si>
  <si>
    <t>Archivador</t>
  </si>
  <si>
    <t>Agenda</t>
  </si>
  <si>
    <t>Plato desechable</t>
  </si>
  <si>
    <t>Etiqueta para bolsa de sangre</t>
  </si>
  <si>
    <t>Base para folder colgante</t>
  </si>
  <si>
    <t>Toalla sanitaria</t>
  </si>
  <si>
    <t xml:space="preserve">Telefonía. </t>
  </si>
  <si>
    <t>Cartulina</t>
  </si>
  <si>
    <t>Sistema de estabilizador craneal</t>
  </si>
  <si>
    <t>Pesas para tobillo y muñeca</t>
  </si>
  <si>
    <t>Goniómetro</t>
  </si>
  <si>
    <t>Electrodo de goma y carbono</t>
  </si>
  <si>
    <t>Electrodo de goma</t>
  </si>
  <si>
    <t>Perforador</t>
  </si>
  <si>
    <t>Sujetador de esponja</t>
  </si>
  <si>
    <t>Cuerda para saltar</t>
  </si>
  <si>
    <t>Cuerda</t>
  </si>
  <si>
    <t>Cinta</t>
  </si>
  <si>
    <t>Banda de ejercicio</t>
  </si>
  <si>
    <t>Banda</t>
  </si>
  <si>
    <t>Cable para marcapaso unicameral</t>
  </si>
  <si>
    <t>Aguja de fístula</t>
  </si>
  <si>
    <t>Balón intrauterino de sos bakri</t>
  </si>
  <si>
    <t>Tijera metzenbaum</t>
  </si>
  <si>
    <t>Catéter rígido para diálisis peritoneal</t>
  </si>
  <si>
    <t>Catéter curvado para diálisis peritoneal</t>
  </si>
  <si>
    <t>Catéter central percutáneo</t>
  </si>
  <si>
    <t>Tubo corrugado para oxígeno</t>
  </si>
  <si>
    <t>Copa para mezcla</t>
  </si>
  <si>
    <t>Set de introductor para catéter percutáneo</t>
  </si>
  <si>
    <t>Punta de shaver</t>
  </si>
  <si>
    <t>Set para  craneotomía  compatible con nitrógeno</t>
  </si>
  <si>
    <t>Set de clavo flexible intramedular para cubito y radio</t>
  </si>
  <si>
    <t>Set de clavo intramedular con diámetro reducido bloqueado para fémur</t>
  </si>
  <si>
    <t>Set de clavo intramedular de kuntscher para fémur</t>
  </si>
  <si>
    <t>Set de clavo flexible intramedular para fémur</t>
  </si>
  <si>
    <t>Set de clavo flexible intramedular para tibia</t>
  </si>
  <si>
    <t>Botón femoral</t>
  </si>
  <si>
    <t>Set de placa bloqueada anatómica para tibia proximal  externa derecha</t>
  </si>
  <si>
    <t>Set de fijación con placa anatómica bloqueada ángulo variable, fractura bicolumnar extremo distal radio derecho</t>
  </si>
  <si>
    <t>Mascarilla traqueotomía pediátrica</t>
  </si>
  <si>
    <t>Cánula para traqueostomía</t>
  </si>
  <si>
    <t>Mascarilla para resucitador manual, facial.</t>
  </si>
  <si>
    <t>Mascarilla con reservorio para paciente pediátrico</t>
  </si>
  <si>
    <t>Cánula binasal para administración de oxígeno</t>
  </si>
  <si>
    <t>Mascarilla de oxígeno</t>
  </si>
  <si>
    <t>Prótesis modular para húmero distal de codo</t>
  </si>
  <si>
    <t>Set de placa bloqueada condilar medial de húmero distal</t>
  </si>
  <si>
    <t>Set de placa bloqueada condilar lateral de húmero distal</t>
  </si>
  <si>
    <t>Set de placa de reconstrucción para acetábulo</t>
  </si>
  <si>
    <t>Sistema de fijación espinal</t>
  </si>
  <si>
    <t>Injerto óseo liofilizado miembro superior</t>
  </si>
  <si>
    <t>Anti-ab</t>
  </si>
  <si>
    <t>Vehículo (panel)</t>
  </si>
  <si>
    <t>Oasis</t>
  </si>
  <si>
    <t>Mezcladora de laboratorio</t>
  </si>
  <si>
    <t>Lector para tarjetas con chip de contacto</t>
  </si>
  <si>
    <t>Bus</t>
  </si>
  <si>
    <t>Banco plegable</t>
  </si>
  <si>
    <t>Armario refrigerante</t>
  </si>
  <si>
    <t>Analizador de gases</t>
  </si>
  <si>
    <t>Aire acondicionado</t>
  </si>
  <si>
    <t>Silla para toma de muestra</t>
  </si>
  <si>
    <t>Silla giratoria para laboratorio</t>
  </si>
  <si>
    <t>Silla de flebotomía</t>
  </si>
  <si>
    <t>Separador de componentes sanguíneos</t>
  </si>
  <si>
    <t>Sellador de tubuladuras de bolsas de sangre</t>
  </si>
  <si>
    <t>Regulador de voltaje</t>
  </si>
  <si>
    <t>Refrigerador de laboratorio</t>
  </si>
  <si>
    <t>Microscopio biológico</t>
  </si>
  <si>
    <t>Mezclador de sangre</t>
  </si>
  <si>
    <t>Lector de tiras para orina</t>
  </si>
  <si>
    <t>Incinerador</t>
  </si>
  <si>
    <t>Centrífuga sin refrigeración</t>
  </si>
  <si>
    <t>Centrífuga refrigerada</t>
  </si>
  <si>
    <t>Centrífuga microhematocrito</t>
  </si>
  <si>
    <t>Centrífuga</t>
  </si>
  <si>
    <t>Centrifuga</t>
  </si>
  <si>
    <t>Cafetera percoladora</t>
  </si>
  <si>
    <t>Cabina de seguridad biológica clase iii</t>
  </si>
  <si>
    <t>Bilirrubinómetro</t>
  </si>
  <si>
    <t>Batería de sillas</t>
  </si>
  <si>
    <t>Banca de espera</t>
  </si>
  <si>
    <t>Armario incubador</t>
  </si>
  <si>
    <t>Aparato de ultrasonido dental</t>
  </si>
  <si>
    <t>Analizador para coagulación</t>
  </si>
  <si>
    <t>Analizador de pruebas inmunológicas</t>
  </si>
  <si>
    <t>Analizador biolgia molecular</t>
  </si>
  <si>
    <t>Analizador automatizado para hematología</t>
  </si>
  <si>
    <t>Analizador automatizado de química clínica</t>
  </si>
  <si>
    <t>Agitador para bolsas de sangre</t>
  </si>
  <si>
    <t>Agitador magnético</t>
  </si>
  <si>
    <t>Agitador de plaquetas</t>
  </si>
  <si>
    <t>Agitador</t>
  </si>
  <si>
    <t>Tubo pediatrico</t>
  </si>
  <si>
    <t>Tubo para toma de muestra de hisopado nasofaríngeo</t>
  </si>
  <si>
    <t>Tubo para centrífuga</t>
  </si>
  <si>
    <t>Tubo eppendorf</t>
  </si>
  <si>
    <t>Torniquete</t>
  </si>
  <si>
    <t>Sistema para infusion sanguínea</t>
  </si>
  <si>
    <t>Sistema de aféresis cerrado</t>
  </si>
  <si>
    <t>Servilletas odontológicas</t>
  </si>
  <si>
    <t>Kit de pipetas automáticas</t>
  </si>
  <si>
    <t>Juego de micropipetas</t>
  </si>
  <si>
    <t>Punta de pipeta con filtro</t>
  </si>
  <si>
    <t>Kitasato</t>
  </si>
  <si>
    <t>Kit para recolección de orina</t>
  </si>
  <si>
    <t>Kit para papanicolaou</t>
  </si>
  <si>
    <t>Kit autólogo de sistema gravitacional de separación de plaquetas</t>
  </si>
  <si>
    <t>Jarra microaerofilica</t>
  </si>
  <si>
    <t>Filtro leucorreductor pediátricos para plaquetas</t>
  </si>
  <si>
    <t>Cera para placa base</t>
  </si>
  <si>
    <t>Careta odontológica</t>
  </si>
  <si>
    <t>Cápsula odontólogica</t>
  </si>
  <si>
    <t>Caja reveladora para radiografías dentales</t>
  </si>
  <si>
    <t>Pinza para buretas</t>
  </si>
  <si>
    <t>Bureta</t>
  </si>
  <si>
    <t>Botella para laboratorio</t>
  </si>
  <si>
    <t>Bolsa transferencia de hemocomponentes</t>
  </si>
  <si>
    <t>Bolsa recolectora con puerto de muestreo</t>
  </si>
  <si>
    <t>Bolsa para urocultivo, uso pediátrico (niña)</t>
  </si>
  <si>
    <t>Bolsa para urocultivo</t>
  </si>
  <si>
    <t>Bolsa de transfusión de sangre simple</t>
  </si>
  <si>
    <t>Bolsa colectora de sangre doble</t>
  </si>
  <si>
    <t>Bolsa colectora de sangre cuádruple</t>
  </si>
  <si>
    <t>Archivador para láminas de histología o citológicas</t>
  </si>
  <si>
    <t>Aplicador dicalero</t>
  </si>
  <si>
    <t>Cuchilla</t>
  </si>
  <si>
    <t>Anillo</t>
  </si>
  <si>
    <t>Almacenador y lavador de pipetas</t>
  </si>
  <si>
    <t>Aguja pericraneal</t>
  </si>
  <si>
    <t>Adaptador para extracción sanguínea</t>
  </si>
  <si>
    <t>Soporte para tv</t>
  </si>
  <si>
    <t>Kit sellante dental</t>
  </si>
  <si>
    <t>Cepillo cristalería</t>
  </si>
  <si>
    <t>Cemento dental</t>
  </si>
  <si>
    <t>Botiquín</t>
  </si>
  <si>
    <t>Basurero con ruedas</t>
  </si>
  <si>
    <t>Almohadilla para sello</t>
  </si>
  <si>
    <t>Acrílico odontológico</t>
  </si>
  <si>
    <t>Ácido tranexámico</t>
  </si>
  <si>
    <t>Capacitación a delegados departamentales, para el fortalecimiento y seguimiento de la estrategia de educación integral (prevención de its, vih, trata de personas, violencia, drogodependencia)</t>
  </si>
  <si>
    <t>Microequipo de extracción de sangre</t>
  </si>
  <si>
    <t>Banco de sangre, procedimiento de plaquetas de aféresis</t>
  </si>
  <si>
    <t>Asesoría en obras de construcción</t>
  </si>
  <si>
    <t>Asesoría en desarrollo de procesos de servicios de salud</t>
  </si>
  <si>
    <t>Sales de rehidratación oral (sodio,cloruro,potacio, glucosa)</t>
  </si>
  <si>
    <t>Salbutamol líquido para nebulizar</t>
  </si>
  <si>
    <t>Omeprazol</t>
  </si>
  <si>
    <t>Nitroglicerina</t>
  </si>
  <si>
    <t>Piracetam</t>
  </si>
  <si>
    <t>Lidocaina</t>
  </si>
  <si>
    <t>Dopamina</t>
  </si>
  <si>
    <t>Dopamina clorhidrato</t>
  </si>
  <si>
    <t>Complejo b</t>
  </si>
  <si>
    <t>Tornillo de interferencia</t>
  </si>
  <si>
    <t>Tornillo esponjosa</t>
  </si>
  <si>
    <t>Ancla de titanio</t>
  </si>
  <si>
    <t>Prótesis</t>
  </si>
  <si>
    <t>Cepillo quirúrgico</t>
  </si>
  <si>
    <t>Recipiente</t>
  </si>
  <si>
    <t>Kit de primeros auxilios</t>
  </si>
  <si>
    <t>Paños (toallas) desinfectantes</t>
  </si>
  <si>
    <t>Clavo de kirschner</t>
  </si>
  <si>
    <t>Clavo steiman</t>
  </si>
  <si>
    <t>Separador para hueso</t>
  </si>
  <si>
    <t>Espátula de laboratorio para recoger sólidos</t>
  </si>
  <si>
    <t>Paños (toallas) de limpieza</t>
  </si>
  <si>
    <t>Plato de pesaje desechable para laboratorio</t>
  </si>
  <si>
    <t>Botiquín de primeros auxilios</t>
  </si>
  <si>
    <t>Clavo bloqueado</t>
  </si>
  <si>
    <t>Vaso</t>
  </si>
  <si>
    <t>Diafisis hueso</t>
  </si>
  <si>
    <t>Tabla de picar</t>
  </si>
  <si>
    <t>Sartén</t>
  </si>
  <si>
    <t>Barras</t>
  </si>
  <si>
    <t>Plato</t>
  </si>
  <si>
    <t>Férula</t>
  </si>
  <si>
    <t>Pichel</t>
  </si>
  <si>
    <t>Paleta</t>
  </si>
  <si>
    <t>Olla</t>
  </si>
  <si>
    <t>Juego de cuchillos de corte</t>
  </si>
  <si>
    <t>Jarrilla</t>
  </si>
  <si>
    <t>Jarra</t>
  </si>
  <si>
    <t>Agua</t>
  </si>
  <si>
    <t>Suero control para inmunoglobulinas</t>
  </si>
  <si>
    <t>Control de calidad externo de inmunología</t>
  </si>
  <si>
    <t>Tiras reactivas para medición de hemoglobina y hematocritos</t>
  </si>
  <si>
    <t>Solución de hematoxilina s1 b</t>
  </si>
  <si>
    <t>Hematoxilina de harris</t>
  </si>
  <si>
    <t>Control de calidad externo de inmunohematología</t>
  </si>
  <si>
    <t>Antígeno de histoplasma en orina</t>
  </si>
  <si>
    <t>Examen de microbiología, coprocultivo</t>
  </si>
  <si>
    <t>Tinción supravital para orina</t>
  </si>
  <si>
    <t>Bolsa colectora de orina</t>
  </si>
  <si>
    <t>Espátula de cocina</t>
  </si>
  <si>
    <t>Termómetro de cocina</t>
  </si>
  <si>
    <t>Tenedor</t>
  </si>
  <si>
    <t>Set de tazas medidoras</t>
  </si>
  <si>
    <t>Taza</t>
  </si>
  <si>
    <t>Sacapuntas</t>
  </si>
  <si>
    <t>Grapa</t>
  </si>
  <si>
    <t>Rodillo para amasar</t>
  </si>
  <si>
    <t>Urea agar base</t>
  </si>
  <si>
    <t>Fastener</t>
  </si>
  <si>
    <t>Tarjeta gel abo/rh más antiglobulina humana</t>
  </si>
  <si>
    <t>Recipiente medidor</t>
  </si>
  <si>
    <t>Tachuela</t>
  </si>
  <si>
    <t>Tarjeta gel abo/d más grupo inverso</t>
  </si>
  <si>
    <t>Porta cubiertos</t>
  </si>
  <si>
    <t>Pelador</t>
  </si>
  <si>
    <t>Combustible</t>
  </si>
  <si>
    <t>Gasolina</t>
  </si>
  <si>
    <t>Martillo ablandador para carne</t>
  </si>
  <si>
    <t>Licuadora</t>
  </si>
  <si>
    <t>Juego de cucharas y tazas medidoras</t>
  </si>
  <si>
    <t>Juego de cucharas medidoras</t>
  </si>
  <si>
    <t>Juego de cubiertos</t>
  </si>
  <si>
    <t>Exprimidor</t>
  </si>
  <si>
    <t>Clip</t>
  </si>
  <si>
    <t>Espumadera</t>
  </si>
  <si>
    <t>Escurridores para verdura</t>
  </si>
  <si>
    <t>Escurridor-colador</t>
  </si>
  <si>
    <t>Escurridor para verduras</t>
  </si>
  <si>
    <t>Escurridor para platos</t>
  </si>
  <si>
    <t>Embudo</t>
  </si>
  <si>
    <t>Cuchillo</t>
  </si>
  <si>
    <t>Cucharón</t>
  </si>
  <si>
    <t>Automóvil</t>
  </si>
  <si>
    <t>Cucharas</t>
  </si>
  <si>
    <t>Cuchara</t>
  </si>
  <si>
    <t>Batidor manual</t>
  </si>
  <si>
    <t>Batidor</t>
  </si>
  <si>
    <t>Ofloxacina</t>
  </si>
  <si>
    <t>Sacagrapa</t>
  </si>
  <si>
    <t>Bandeja de cocina</t>
  </si>
  <si>
    <t>Mueller hinton agar</t>
  </si>
  <si>
    <t>Medio movilidad indol ornitina mio</t>
  </si>
  <si>
    <t>Corrector</t>
  </si>
  <si>
    <t>Kovacs</t>
  </si>
  <si>
    <t>Abrelata</t>
  </si>
  <si>
    <t>Imipenem</t>
  </si>
  <si>
    <t>Cefuroxima</t>
  </si>
  <si>
    <t>Cefotaxima / ácido clavulánico</t>
  </si>
  <si>
    <t>Cefexima</t>
  </si>
  <si>
    <t>Cefepime</t>
  </si>
  <si>
    <t>Cefalotina</t>
  </si>
  <si>
    <t>Caldo sabouraud dextrosa</t>
  </si>
  <si>
    <t>Caldo macconkey</t>
  </si>
  <si>
    <t>Caldo mueller hinton</t>
  </si>
  <si>
    <t>Caldo ec</t>
  </si>
  <si>
    <t>Caldo digerido de caseína y soya</t>
  </si>
  <si>
    <t>Caldo buferado de enriquecimiento para listeria</t>
  </si>
  <si>
    <t>Spray</t>
  </si>
  <si>
    <t>Caldo bilis verde brillante 2%</t>
  </si>
  <si>
    <t>Bordetella suplemento para agar base</t>
  </si>
  <si>
    <t>Azur eosina - azul de metileno</t>
  </si>
  <si>
    <t>Software institucional</t>
  </si>
  <si>
    <t>Software</t>
  </si>
  <si>
    <t>Servicios De Atención Y Protocolo</t>
  </si>
  <si>
    <t>Servicios De Vigilancia</t>
  </si>
  <si>
    <t>Impuestos, Derechos Y Tasas</t>
  </si>
  <si>
    <t>Primas Y Gastos De Seguros Y Fianzas</t>
  </si>
  <si>
    <t>Resonancia magnética especial de canal medular y raíces nerviosas (mieloresonancia)</t>
  </si>
  <si>
    <t>Resonancia magnética en tercera dimensión (3d) con sombreado de superficie (ssd), proyecciones de máxima intensidad (mip), reconstrucciones volumétricas en tercera dimensión a color (vrt) de extremidad superior bilateral</t>
  </si>
  <si>
    <t>Resonancia magnética en tercera dimensión (3d) con sombreado de superficie (ssd), proyecciones de máxima intensidad (mip), reconstrucciones volumétricas en tercera dimensión a color (vrt) de extremidad inferior bilateral</t>
  </si>
  <si>
    <t>Resonancia magnética en tercera dimensión (3d) con sombreado de superficie (ssd), proyecciones de máxima intensidad (mip), reconstrucciones volumétricas en tercera dimensión a color (vrt) de cráneo (cerebral)</t>
  </si>
  <si>
    <t>Resonancia magnetica en tercera dimension (3d) con sombreado de superficie (ssd), proyecciones de máxima intensidad (mip), reconstrucciones volumétricas en tercera dimensión a color (vrt) de columna cervicodorsal</t>
  </si>
  <si>
    <t>Resonancia magnética en tercera dimensión (3d) con sombreado de superficie (ssd), proyecciones de máxima intensidad (mip), reconstrucciones volumétricas en tercera dimensión a color (vrt) de base del cráneo</t>
  </si>
  <si>
    <t>Resonancia magnética de próstata</t>
  </si>
  <si>
    <t>Resonancia magnética de hipófisis</t>
  </si>
  <si>
    <t>Resonancia magnética de hígado</t>
  </si>
  <si>
    <t>Resonancia magnética de mama</t>
  </si>
  <si>
    <t>Resonancia magnética en tercera dimensión (3d) con sombreado de superficie (ssd), proyecciones de máxima intensidad (mip), reconstrucciones volumétricas en tercera dimensión a color (vrt) neurograma con gadolinio</t>
  </si>
  <si>
    <t>Tomografía helicoidal computarizada invasiva para neurolisis de plexos nerviosos</t>
  </si>
  <si>
    <t>Examen de la hormona estimulante de la tiroides (tsh)</t>
  </si>
  <si>
    <t>Ultrasonido de glándula paratiroides</t>
  </si>
  <si>
    <t>Mamografía</t>
  </si>
  <si>
    <t>Urología, procedimiento de urodinamia por tomografía (tac)</t>
  </si>
  <si>
    <t>Tomografíaa helicoidal computarizada de mama bilateral</t>
  </si>
  <si>
    <t>Tomografía no convencional</t>
  </si>
  <si>
    <t>Tomografía axial computarizada renal y vías urinarias</t>
  </si>
  <si>
    <t>Tomografía axial computarizada hepática (hígado)</t>
  </si>
  <si>
    <t>Tomografía axial computarizada de pelvis</t>
  </si>
  <si>
    <t>Tomografía axial computarizada de nariz y senos paranasales,  cortes axiales y coronales con o sin medio de contraste</t>
  </si>
  <si>
    <t>Tomografía axial computarizada de cuello</t>
  </si>
  <si>
    <t>Tomografía axial computarizada de abdomen completo</t>
  </si>
  <si>
    <t>Tomografía axial computarizada cerebral</t>
  </si>
  <si>
    <t>Ultrasonido doppler renal</t>
  </si>
  <si>
    <t>Ultrasonido de páncreas</t>
  </si>
  <si>
    <t>Ultrasonido abdomen superior</t>
  </si>
  <si>
    <t>Ultrasonido abdomen inferior</t>
  </si>
  <si>
    <t>Ultrasonido abdomen completo</t>
  </si>
  <si>
    <t>Mesa para reuniones</t>
  </si>
  <si>
    <t>Rotomartillo</t>
  </si>
  <si>
    <t>Horno microondas</t>
  </si>
  <si>
    <t>Gabinete de oficina</t>
  </si>
  <si>
    <t>Sierra para carne</t>
  </si>
  <si>
    <t>Marmita de volteo</t>
  </si>
  <si>
    <t>Refrigerador</t>
  </si>
  <si>
    <t>Cortador de carne</t>
  </si>
  <si>
    <t>Rebanador de frutas y verduras</t>
  </si>
  <si>
    <t>Selladora de bolsas</t>
  </si>
  <si>
    <t>Equipo para oxígeno</t>
  </si>
  <si>
    <t>Carro para transportar comida</t>
  </si>
  <si>
    <t>Sillón</t>
  </si>
  <si>
    <t>Congelador</t>
  </si>
  <si>
    <t>Banca</t>
  </si>
  <si>
    <t>Banco</t>
  </si>
  <si>
    <t>Extintor</t>
  </si>
  <si>
    <t>Escritorio ejecutivo</t>
  </si>
  <si>
    <t>Mueble para computardora</t>
  </si>
  <si>
    <t>Cámara refrigerante</t>
  </si>
  <si>
    <t>Calentador eléctrico</t>
  </si>
  <si>
    <t>Cortadora de tela</t>
  </si>
  <si>
    <t>Papel termosensible</t>
  </si>
  <si>
    <t>Contenedor</t>
  </si>
  <si>
    <t>Módulo de trabajo</t>
  </si>
  <si>
    <t>Escáner de personas</t>
  </si>
  <si>
    <t>Armario</t>
  </si>
  <si>
    <t>Boroscopio digital  (videoboroscopio, videoendoscopio, videoscopio)</t>
  </si>
  <si>
    <t>Purificador para áire (generador de ozono) portátil</t>
  </si>
  <si>
    <t>Báscula industrial</t>
  </si>
  <si>
    <t>Teléfono digital</t>
  </si>
  <si>
    <t>Escritorio secretarial</t>
  </si>
  <si>
    <t>Campana extractora de cocina</t>
  </si>
  <si>
    <t>Switch de red</t>
  </si>
  <si>
    <t>Escritorio modular en c</t>
  </si>
  <si>
    <t>Escritorio en l</t>
  </si>
  <si>
    <t>Cizalla hidráulica</t>
  </si>
  <si>
    <t>Escritorio en forma d</t>
  </si>
  <si>
    <t>Router</t>
  </si>
  <si>
    <t>Credenza</t>
  </si>
  <si>
    <t>Congelador para pastelería</t>
  </si>
  <si>
    <t>Horno</t>
  </si>
  <si>
    <t>Batidora</t>
  </si>
  <si>
    <t>Mesa caliente</t>
  </si>
  <si>
    <t>Cambiador para bebé</t>
  </si>
  <si>
    <t>Báscula romana</t>
  </si>
  <si>
    <t>Gabinete (rack) de pared compacto</t>
  </si>
  <si>
    <t>Prensa de banco</t>
  </si>
  <si>
    <t>Calculadora de escritorio</t>
  </si>
  <si>
    <t>Procesador vertical de alimentos</t>
  </si>
  <si>
    <t>Tijeras</t>
  </si>
  <si>
    <t>Trampa para moscas</t>
  </si>
  <si>
    <t>Mesa para masajes</t>
  </si>
  <si>
    <t>Cronómetro digital</t>
  </si>
  <si>
    <t>Hielera</t>
  </si>
  <si>
    <t>Perchero</t>
  </si>
  <si>
    <t>Carro ropa limpia</t>
  </si>
  <si>
    <t>Aguja para máquina de coser</t>
  </si>
  <si>
    <t>Carro ropa sucia</t>
  </si>
  <si>
    <t>Bolsa para hielo</t>
  </si>
  <si>
    <t>Separador de 3 hilos</t>
  </si>
  <si>
    <t>Lavadora de ropa</t>
  </si>
  <si>
    <t>Planta eléctrica</t>
  </si>
  <si>
    <t>Carro transportador</t>
  </si>
  <si>
    <t>Tijera uterina</t>
  </si>
  <si>
    <t>Tijera stevens</t>
  </si>
  <si>
    <t>Lija</t>
  </si>
  <si>
    <t>Tijera quirúrgica</t>
  </si>
  <si>
    <t>Balanza electrónica</t>
  </si>
  <si>
    <t>Tijera para videocirugía</t>
  </si>
  <si>
    <t>Tijera para córnea castroviejo</t>
  </si>
  <si>
    <t>Tijera de wescott</t>
  </si>
  <si>
    <t>Tijera de vannas</t>
  </si>
  <si>
    <t>Tijera de tenotomía</t>
  </si>
  <si>
    <t>Tijera de podar</t>
  </si>
  <si>
    <t>Tijera de enucleación</t>
  </si>
  <si>
    <t>Tijera de aviación</t>
  </si>
  <si>
    <t>Tijera corta fleje</t>
  </si>
  <si>
    <t>Tijera con punta redonda</t>
  </si>
  <si>
    <t>Tijera borde cortante</t>
  </si>
  <si>
    <t>Refacción</t>
  </si>
  <si>
    <t>Desayuno</t>
  </si>
  <si>
    <t>Atenolol</t>
  </si>
  <si>
    <t>Enalapril maleato</t>
  </si>
  <si>
    <t>Cena</t>
  </si>
  <si>
    <t>Almuerzo</t>
  </si>
  <si>
    <t>Interruptor</t>
  </si>
  <si>
    <t>Plafonera eléctrica</t>
  </si>
  <si>
    <t>Leche</t>
  </si>
  <si>
    <t>Captopril</t>
  </si>
  <si>
    <t>Lámpara</t>
  </si>
  <si>
    <t>Ferroso sulfato o fumarato</t>
  </si>
  <si>
    <t>Fórmula sucedánea</t>
  </si>
  <si>
    <t>Fórmula sucedánea para pacientes con alteración de la deglución</t>
  </si>
  <si>
    <t>Fórmula sucedánea para paciente intolerante a la lactosa y derivados de lácteos</t>
  </si>
  <si>
    <t>Fórmula sucedánea para paciente diabético</t>
  </si>
  <si>
    <t>Tubo fluorescente</t>
  </si>
  <si>
    <t>Fórmula infantil láctea</t>
  </si>
  <si>
    <t>Fórmula</t>
  </si>
  <si>
    <t>Fórmula para adulto</t>
  </si>
  <si>
    <t>Fórmula láctea de continuación</t>
  </si>
  <si>
    <t>Fórmula para lactante</t>
  </si>
  <si>
    <t>Tester probador de circuito</t>
  </si>
  <si>
    <t>Fórmula para niño y adulto</t>
  </si>
  <si>
    <t>Fórmula polimérica para niño y adulto</t>
  </si>
  <si>
    <t>Cinta adhesiva</t>
  </si>
  <si>
    <t>Fórmula para lactantes de 0 a 6 meses</t>
  </si>
  <si>
    <t>Fórmula para niño</t>
  </si>
  <si>
    <t>Fórmula para niños de 1 a 3 años</t>
  </si>
  <si>
    <t>Fórmula pediátrica</t>
  </si>
  <si>
    <t>Fórmula con hierro para lactantes</t>
  </si>
  <si>
    <t>Fórmula para lactante prematuro</t>
  </si>
  <si>
    <t>Tóner</t>
  </si>
  <si>
    <t>Fórmula infantil hidrolizada</t>
  </si>
  <si>
    <t>Fórmula polimérica</t>
  </si>
  <si>
    <t>Fórmula para niños de 6 a 12 meses</t>
  </si>
  <si>
    <t>Fórmula para prematuro</t>
  </si>
  <si>
    <t>Fórmula de harina</t>
  </si>
  <si>
    <t>Fórmula para infante</t>
  </si>
  <si>
    <t>Mesa desmanchadora</t>
  </si>
  <si>
    <t>Plancha a vapor eléctrica industrial de mano para ropa</t>
  </si>
  <si>
    <t>Secadora de ropa</t>
  </si>
  <si>
    <t>Purificador de agua</t>
  </si>
  <si>
    <t>Mezcla de harina</t>
  </si>
  <si>
    <t>Té</t>
  </si>
  <si>
    <t>Alimento complementario</t>
  </si>
  <si>
    <t>Caja para herramientas</t>
  </si>
  <si>
    <t>Chapa</t>
  </si>
  <si>
    <t>Desarmador</t>
  </si>
  <si>
    <t>Cortadora de cerámica</t>
  </si>
  <si>
    <t>Alicate de presión</t>
  </si>
  <si>
    <t>Alicate (cangrejo)</t>
  </si>
  <si>
    <t>Llave para lavamanos</t>
  </si>
  <si>
    <t>Mezcladora de dos aguas</t>
  </si>
  <si>
    <t>Mezclador para lavatrastos</t>
  </si>
  <si>
    <t>Mezclador para lavamanos</t>
  </si>
  <si>
    <t>Soporte (ménsula) para repisa</t>
  </si>
  <si>
    <t>Cemento</t>
  </si>
  <si>
    <t>Inodoro con tanque</t>
  </si>
  <si>
    <t>Cuchara desechable</t>
  </si>
  <si>
    <t>Cortina de baño</t>
  </si>
  <si>
    <t>Paquete refrigerante</t>
  </si>
  <si>
    <t>Porta manguera</t>
  </si>
  <si>
    <t>Tenedor desechable</t>
  </si>
  <si>
    <t>Anti melanoma</t>
  </si>
  <si>
    <t>Anti "d"</t>
  </si>
  <si>
    <t>Anti "b"</t>
  </si>
  <si>
    <t>Anti "a"</t>
  </si>
  <si>
    <t>Ampicilina/sulbactam</t>
  </si>
  <si>
    <t>Amoxicilina/ac. clavulánico</t>
  </si>
  <si>
    <t>Aminopropil-trietoxisilano (silano)</t>
  </si>
  <si>
    <t>Alcohol con yodo</t>
  </si>
  <si>
    <t>Alcohol acetona</t>
  </si>
  <si>
    <t>Alcohol</t>
  </si>
  <si>
    <t>Agua desmineralizada</t>
  </si>
  <si>
    <t>Agarosa agar</t>
  </si>
  <si>
    <t>Agar xilosa lisina desoxicolato (xld)</t>
  </si>
  <si>
    <t>Agar vogel johnson</t>
  </si>
  <si>
    <t>Agar verde brillante</t>
  </si>
  <si>
    <t>Agar triple azúcar hierro (tsi)</t>
  </si>
  <si>
    <t>Agar tcbs</t>
  </si>
  <si>
    <t>Agar salmonella shigella ss</t>
  </si>
  <si>
    <t>Agar pseudomonas p pap</t>
  </si>
  <si>
    <t>Agar papa dextrosa</t>
  </si>
  <si>
    <t>Agar nutritivo</t>
  </si>
  <si>
    <t>Agar mueller hinton</t>
  </si>
  <si>
    <t>Agar micosel</t>
  </si>
  <si>
    <t>Agar manitol salado</t>
  </si>
  <si>
    <t>Agar macconkey con sorbitol</t>
  </si>
  <si>
    <t>Agar macconkey</t>
  </si>
  <si>
    <t>Agar lowenstein jensen</t>
  </si>
  <si>
    <t>Agar lisina hierro lia</t>
  </si>
  <si>
    <t>Agar lisina hierro (lia)</t>
  </si>
  <si>
    <t>Agar lactobacilli mrs</t>
  </si>
  <si>
    <t>Agar infusión cerebro corazón</t>
  </si>
  <si>
    <t>Agar hierro y triple azúcar</t>
  </si>
  <si>
    <t>Agar fluorogénico para gram negativo</t>
  </si>
  <si>
    <t>Agar cromogénico para gram negativo</t>
  </si>
  <si>
    <t>Agar citrato de simmons</t>
  </si>
  <si>
    <t>Agar cetrimida</t>
  </si>
  <si>
    <t>Agar brewer anaeróbico</t>
  </si>
  <si>
    <t>Agar bismuto sulfito</t>
  </si>
  <si>
    <t>Agar bilis rojo violeta glucosa según armonización de farmacopeas</t>
  </si>
  <si>
    <t>Agar bilis esculina</t>
  </si>
  <si>
    <t>Agar base xilosa lisina tergitol cuatro xlt4</t>
  </si>
  <si>
    <t>Agar base urea</t>
  </si>
  <si>
    <t>Agar base tsc</t>
  </si>
  <si>
    <t>Agar base sangre</t>
  </si>
  <si>
    <t>Agar base listeria selectivo oxford</t>
  </si>
  <si>
    <t>Agar base haemophilus test medium (htm)</t>
  </si>
  <si>
    <t>Agar base cpc</t>
  </si>
  <si>
    <t>Agar base clostridium difficile</t>
  </si>
  <si>
    <t>Agar base campylobacter ( karmali)</t>
  </si>
  <si>
    <t>Agar acetamida</t>
  </si>
  <si>
    <t>Ácido fórmico</t>
  </si>
  <si>
    <t>Ácido crómico</t>
  </si>
  <si>
    <t>Ácido clorhidrico</t>
  </si>
  <si>
    <t>Acetona</t>
  </si>
  <si>
    <t xml:space="preserve">Mantenimiento Y Reparación De Instalaciones. </t>
  </si>
  <si>
    <t>Clip para aneurisma  yasargil</t>
  </si>
  <si>
    <t>Clip endoscópico</t>
  </si>
  <si>
    <t>Mantenimiento Y Reparación De Edificios</t>
  </si>
  <si>
    <t>Licuadora industrial</t>
  </si>
  <si>
    <t xml:space="preserve">Mantenimiento Y Reparación De Otras Maquinarias Y Equipos. </t>
  </si>
  <si>
    <t>Balanza comercial</t>
  </si>
  <si>
    <t xml:space="preserve">Mantenimiento Y Reparación De Equipo De Cómputo. </t>
  </si>
  <si>
    <t>Desionizador</t>
  </si>
  <si>
    <t xml:space="preserve">Mantenimiento Y Reparación De Medios De Transporte. </t>
  </si>
  <si>
    <t>Mantenimiento Y Reparación De Equipo Médico Sanitario Y De Laboratorio.</t>
  </si>
  <si>
    <t>Bebida</t>
  </si>
  <si>
    <t>Máquina de coser overlock</t>
  </si>
  <si>
    <t>Lavadora extractora</t>
  </si>
  <si>
    <t>Proteína de soya</t>
  </si>
  <si>
    <t>Derechos De Bienes Intangibles</t>
  </si>
  <si>
    <t>Freidora</t>
  </si>
  <si>
    <t xml:space="preserve">Viáticos En El Interior. </t>
  </si>
  <si>
    <t>Sal marina</t>
  </si>
  <si>
    <t>Molino de carne</t>
  </si>
  <si>
    <t>Mezcladora de carne</t>
  </si>
  <si>
    <t xml:space="preserve">Impresión, Encuadernación Y Reproducción. </t>
  </si>
  <si>
    <t>Pulidora</t>
  </si>
  <si>
    <t>Báscula (balanza)</t>
  </si>
  <si>
    <t>Sistema de aire acondicionado</t>
  </si>
  <si>
    <t>Fuente de poder</t>
  </si>
  <si>
    <t>Dvd+r</t>
  </si>
  <si>
    <t>Extractor de jugo</t>
  </si>
  <si>
    <t>Tinta para serigrafía</t>
  </si>
  <si>
    <t>Servicios De Lavandería</t>
  </si>
  <si>
    <t>Polea</t>
  </si>
  <si>
    <t>Amperímetro</t>
  </si>
  <si>
    <t>Camilla para masaje</t>
  </si>
  <si>
    <t>Calefactor eléctrico</t>
  </si>
  <si>
    <t>Extracción De Basura Y Destrucción De Desechos Sólidos</t>
  </si>
  <si>
    <t>Cereal compuesto</t>
  </si>
  <si>
    <t xml:space="preserve">Agua. </t>
  </si>
  <si>
    <t xml:space="preserve">Energía Eléctrica. </t>
  </si>
  <si>
    <t>Guillotina</t>
  </si>
  <si>
    <t>Fórmula especializada para paciente renal</t>
  </si>
  <si>
    <t>Armario librero</t>
  </si>
  <si>
    <t>Fotocopiadora</t>
  </si>
  <si>
    <t>Azúcar</t>
  </si>
  <si>
    <t>Encuadernadora</t>
  </si>
  <si>
    <t>Fórmula enteral modular de lípidos</t>
  </si>
  <si>
    <t>Fórmula polimérica para niños</t>
  </si>
  <si>
    <t>Fórmula monomérica para lactante y niño</t>
  </si>
  <si>
    <t>Fórmula monomérica para adulto</t>
  </si>
  <si>
    <t>Mesa de dibujo</t>
  </si>
  <si>
    <t>Fórmula especializada para lactantes con problemas de regurgitación (antireflujo)</t>
  </si>
  <si>
    <t>Fórmula especializada para adulto con intolerancia a la glucosa</t>
  </si>
  <si>
    <t>Silla fija apilable</t>
  </si>
  <si>
    <t>Silla apilable</t>
  </si>
  <si>
    <t>Fórmula enteral modular de proteína</t>
  </si>
  <si>
    <t>Fórmula enteral modular de carbohidrato</t>
  </si>
  <si>
    <t>Fórmula especializada para pacientes diabéticos adultos</t>
  </si>
  <si>
    <t>Fórmula para lactantes de 6 a 12 meses</t>
  </si>
  <si>
    <t>Silla de espera</t>
  </si>
  <si>
    <t>Mesa de reuniones</t>
  </si>
  <si>
    <t>Destructora de papel</t>
  </si>
  <si>
    <t>Fórmula alimenticia</t>
  </si>
  <si>
    <t>Café</t>
  </si>
  <si>
    <t>Fórmula sucedánea para pacientes con desnutrición</t>
  </si>
  <si>
    <t>Magdalena</t>
  </si>
  <si>
    <t>Galleta</t>
  </si>
  <si>
    <t>Detergente</t>
  </si>
  <si>
    <t>Limpiador para sanitarios</t>
  </si>
  <si>
    <t>Limpia muebles</t>
  </si>
  <si>
    <t>Kit para rasuradora para cabello</t>
  </si>
  <si>
    <t>Kit de limpieza dental</t>
  </si>
  <si>
    <t>Pañal pediátrico</t>
  </si>
  <si>
    <t>Fórmula infantil de inicio</t>
  </si>
  <si>
    <t>Fórmula especializada para paciente diabético adulto</t>
  </si>
  <si>
    <t>Escobilla</t>
  </si>
  <si>
    <t>Desodorante ambiental</t>
  </si>
  <si>
    <t>Rasuradora</t>
  </si>
  <si>
    <t>Desinfectante ambiental</t>
  </si>
  <si>
    <t>Secador de piso</t>
  </si>
  <si>
    <t>Dispensador</t>
  </si>
  <si>
    <t>Pañal para adulto</t>
  </si>
  <si>
    <t>Dispensador de papel higiénico</t>
  </si>
  <si>
    <t>Nachos</t>
  </si>
  <si>
    <t>Manzana</t>
  </si>
  <si>
    <t>Jugo</t>
  </si>
  <si>
    <t>Dona</t>
  </si>
  <si>
    <t>Cremora</t>
  </si>
  <si>
    <t>Jabón</t>
  </si>
  <si>
    <t>Formula elemental para lactante</t>
  </si>
  <si>
    <t>Paños (toallitas) desinfectantes</t>
  </si>
  <si>
    <t>Desinfectante</t>
  </si>
  <si>
    <t>Concentrado para refresco</t>
  </si>
  <si>
    <t>Boquitas</t>
  </si>
  <si>
    <t>Complemento alimenticio</t>
  </si>
  <si>
    <t>Mopa</t>
  </si>
  <si>
    <t>Cocoa</t>
  </si>
  <si>
    <t>Balde exprimidor</t>
  </si>
  <si>
    <t>Dispensador para jabón líquido</t>
  </si>
  <si>
    <t>Palo para trapeador</t>
  </si>
  <si>
    <t>Limpiador</t>
  </si>
  <si>
    <t>Traje para motorista</t>
  </si>
  <si>
    <t>Uniforme hospitalario</t>
  </si>
  <si>
    <t>Overol industrial</t>
  </si>
  <si>
    <t>Juego de pants y sudadero</t>
  </si>
  <si>
    <t>Guantes para motociclistas</t>
  </si>
  <si>
    <t>Gorra con cubre cuello</t>
  </si>
  <si>
    <t>Chaleco</t>
  </si>
  <si>
    <t>Camisa</t>
  </si>
  <si>
    <t>Gorra</t>
  </si>
  <si>
    <t>Cubrebotas</t>
  </si>
  <si>
    <t>Botas de seguridad</t>
  </si>
  <si>
    <t>Bota</t>
  </si>
  <si>
    <t>Cortina enrollable</t>
  </si>
  <si>
    <t>Cortina doble</t>
  </si>
  <si>
    <t>Cubrecama</t>
  </si>
  <si>
    <t>Poncho</t>
  </si>
  <si>
    <t>Sábana</t>
  </si>
  <si>
    <t>Tela</t>
  </si>
  <si>
    <t>Elástico</t>
  </si>
  <si>
    <t>Manta</t>
  </si>
  <si>
    <t>Hilo</t>
  </si>
  <si>
    <t>Total</t>
  </si>
  <si>
    <t>Cuantificación de metas  2019</t>
  </si>
  <si>
    <t>000</t>
  </si>
  <si>
    <t>002</t>
  </si>
  <si>
    <t>003</t>
  </si>
  <si>
    <t>004</t>
  </si>
  <si>
    <t>001</t>
  </si>
  <si>
    <t>007</t>
  </si>
  <si>
    <t>009</t>
  </si>
  <si>
    <t>010</t>
  </si>
  <si>
    <t>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</si>
</sst>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quot;Q&quot;* #,##0.00_);_(&quot;Q&quot;* \(#,##0.00\);_(&quot;Q&quot;* &quot;-&quot;??_);_(@_)"/>
    <numFmt numFmtId="165" formatCode="_(* #,##0.00_);_(* \(#,##0.00\);_(* &quot;-&quot;??_);_(@_)"/>
    <numFmt numFmtId="166" formatCode="0.0"/>
    <numFmt numFmtId="167" formatCode="_(* #,##0_);_(* \(#,##0\);_(* &quot;-&quot;??_);_(@_)"/>
  </numFmts>
  <fonts count="203">
    <font>
      <sz val="10"/>
      <name val="Arial"/>
    </font>
    <font>
      <sz val="11"/>
      <color indexed="8"/>
      <name val="Calibri"/>
      <family val="2"/>
    </font>
    <font>
      <sz val="10"/>
      <name val="Arial"/>
      <family val="2"/>
    </font>
    <font>
      <b/>
      <sz val="10"/>
      <name val="Arial"/>
      <family val="2"/>
    </font>
    <font>
      <b/>
      <sz val="14"/>
      <name val="Arial"/>
      <family val="2"/>
    </font>
    <font>
      <sz val="8"/>
      <name val="Arial"/>
      <family val="2"/>
    </font>
    <font>
      <b/>
      <sz val="12"/>
      <name val="Arial"/>
      <family val="2"/>
    </font>
    <font>
      <b/>
      <sz val="11"/>
      <name val="Arial"/>
      <family val="2"/>
    </font>
    <font>
      <sz val="10"/>
      <name val="Arial"/>
      <family val="2"/>
    </font>
    <font>
      <b/>
      <sz val="9"/>
      <name val="Arial"/>
      <family val="2"/>
    </font>
    <font>
      <sz val="9"/>
      <name val="Arial"/>
      <family val="2"/>
    </font>
    <font>
      <sz val="12"/>
      <name val="Arial"/>
      <family val="2"/>
    </font>
    <font>
      <sz val="14"/>
      <name val="Arial"/>
      <family val="2"/>
    </font>
    <font>
      <u/>
      <sz val="10"/>
      <color indexed="12"/>
      <name val="Arial"/>
      <family val="2"/>
    </font>
    <font>
      <sz val="12"/>
      <color indexed="8"/>
      <name val="Arial"/>
      <family val="2"/>
    </font>
    <font>
      <sz val="18"/>
      <color indexed="56"/>
      <name val="Verdana"/>
      <family val="2"/>
    </font>
    <font>
      <b/>
      <sz val="22"/>
      <color indexed="56"/>
      <name val="Rockwell Extra Bold"/>
      <family val="1"/>
    </font>
    <font>
      <sz val="18"/>
      <color indexed="56"/>
      <name val="Rockwell Extra Bold"/>
      <family val="1"/>
    </font>
    <font>
      <sz val="8"/>
      <color indexed="56"/>
      <name val="Rockwell Extra Bold"/>
      <family val="1"/>
    </font>
    <font>
      <sz val="11"/>
      <name val="Arial"/>
      <family val="2"/>
    </font>
    <font>
      <sz val="12"/>
      <name val="Calibri"/>
      <family val="2"/>
    </font>
    <font>
      <sz val="10"/>
      <name val="Calibri"/>
      <family val="2"/>
    </font>
    <font>
      <b/>
      <sz val="11"/>
      <color indexed="8"/>
      <name val="Calibri"/>
      <family val="2"/>
    </font>
    <font>
      <b/>
      <sz val="12"/>
      <color indexed="56"/>
      <name val="Calibri"/>
      <family val="2"/>
    </font>
    <font>
      <sz val="10"/>
      <name val="Arial"/>
      <family val="2"/>
    </font>
    <font>
      <b/>
      <sz val="14"/>
      <name val="Candara"/>
      <family val="2"/>
    </font>
    <font>
      <b/>
      <sz val="13"/>
      <name val="Arial"/>
      <family val="2"/>
    </font>
    <font>
      <sz val="12"/>
      <name val="Candara"/>
      <family val="2"/>
    </font>
    <font>
      <b/>
      <sz val="12"/>
      <name val="Candara"/>
      <family val="2"/>
    </font>
    <font>
      <b/>
      <sz val="16"/>
      <name val="Calibri"/>
      <family val="2"/>
    </font>
    <font>
      <b/>
      <i/>
      <sz val="11"/>
      <color indexed="8"/>
      <name val="Calibri"/>
      <family val="2"/>
    </font>
    <font>
      <b/>
      <sz val="16"/>
      <name val="Candara"/>
      <family val="2"/>
    </font>
    <font>
      <b/>
      <sz val="18"/>
      <name val="Candara"/>
      <family val="2"/>
    </font>
    <font>
      <b/>
      <sz val="20"/>
      <name val="Candara"/>
      <family val="2"/>
    </font>
    <font>
      <u/>
      <sz val="16"/>
      <color indexed="12"/>
      <name val="Candara"/>
      <family val="2"/>
    </font>
    <font>
      <u/>
      <sz val="16"/>
      <color indexed="12"/>
      <name val="Arial"/>
      <family val="2"/>
    </font>
    <font>
      <sz val="14"/>
      <name val="Candara"/>
      <family val="2"/>
    </font>
    <font>
      <i/>
      <sz val="12"/>
      <name val="Candara"/>
      <family val="2"/>
    </font>
    <font>
      <b/>
      <i/>
      <sz val="14"/>
      <name val="Candara"/>
      <family val="2"/>
    </font>
    <font>
      <b/>
      <sz val="12"/>
      <color indexed="56"/>
      <name val="Candara"/>
      <family val="2"/>
    </font>
    <font>
      <b/>
      <sz val="14"/>
      <color indexed="63"/>
      <name val="Candara"/>
      <family val="2"/>
    </font>
    <font>
      <b/>
      <sz val="14"/>
      <color indexed="8"/>
      <name val="Candara"/>
      <family val="2"/>
    </font>
    <font>
      <sz val="10"/>
      <name val="Candara"/>
      <family val="2"/>
    </font>
    <font>
      <b/>
      <sz val="12"/>
      <color indexed="8"/>
      <name val="Candara"/>
      <family val="2"/>
    </font>
    <font>
      <sz val="11"/>
      <name val="Candara"/>
      <family val="2"/>
    </font>
    <font>
      <sz val="14"/>
      <color indexed="8"/>
      <name val="Candara"/>
      <family val="2"/>
    </font>
    <font>
      <sz val="16"/>
      <name val="Candara"/>
      <family val="2"/>
    </font>
    <font>
      <b/>
      <i/>
      <sz val="12"/>
      <name val="Candara"/>
      <family val="2"/>
    </font>
    <font>
      <sz val="18"/>
      <name val="Candara"/>
      <family val="2"/>
    </font>
    <font>
      <sz val="20"/>
      <name val="Candara"/>
      <family val="2"/>
    </font>
    <font>
      <b/>
      <sz val="11"/>
      <name val="Candara"/>
      <family val="2"/>
    </font>
    <font>
      <b/>
      <sz val="11"/>
      <color indexed="8"/>
      <name val="Candara"/>
      <family val="2"/>
    </font>
    <font>
      <sz val="11"/>
      <name val="Calibri"/>
      <family val="2"/>
    </font>
    <font>
      <sz val="9"/>
      <color indexed="8"/>
      <name val="Candara"/>
      <family val="2"/>
    </font>
    <font>
      <sz val="9"/>
      <name val="Candara"/>
      <family val="2"/>
    </font>
    <font>
      <sz val="8"/>
      <name val="Candara"/>
      <family val="2"/>
    </font>
    <font>
      <b/>
      <sz val="10"/>
      <name val="Candara"/>
      <family val="2"/>
    </font>
    <font>
      <b/>
      <i/>
      <sz val="18"/>
      <name val="Candara"/>
      <family val="2"/>
    </font>
    <font>
      <b/>
      <sz val="14"/>
      <color indexed="56"/>
      <name val="Candara"/>
      <family val="2"/>
    </font>
    <font>
      <b/>
      <sz val="16"/>
      <color indexed="8"/>
      <name val="Candara"/>
      <family val="2"/>
    </font>
    <font>
      <sz val="9"/>
      <color indexed="9"/>
      <name val="Candara"/>
      <family val="2"/>
    </font>
    <font>
      <i/>
      <sz val="13"/>
      <name val="Candara"/>
      <family val="2"/>
    </font>
    <font>
      <sz val="12"/>
      <color indexed="9"/>
      <name val="Candara"/>
      <family val="2"/>
    </font>
    <font>
      <b/>
      <i/>
      <sz val="12"/>
      <color indexed="9"/>
      <name val="Candara"/>
      <family val="2"/>
    </font>
    <font>
      <i/>
      <sz val="12"/>
      <color indexed="9"/>
      <name val="Candara"/>
      <family val="2"/>
    </font>
    <font>
      <b/>
      <sz val="8"/>
      <name val="Candara"/>
      <family val="2"/>
    </font>
    <font>
      <sz val="10"/>
      <name val="Arial"/>
      <family val="2"/>
    </font>
    <font>
      <sz val="10"/>
      <color indexed="8"/>
      <name val="Arial"/>
      <family val="2"/>
    </font>
    <font>
      <b/>
      <sz val="7"/>
      <color indexed="8"/>
      <name val="Candara"/>
      <family val="2"/>
    </font>
    <font>
      <b/>
      <i/>
      <u/>
      <sz val="10"/>
      <name val="Arial"/>
      <family val="2"/>
    </font>
    <font>
      <b/>
      <sz val="12"/>
      <name val="Calibri"/>
      <family val="2"/>
    </font>
    <font>
      <sz val="14"/>
      <name val="Calibri"/>
      <family val="2"/>
    </font>
    <font>
      <sz val="18"/>
      <name val="Arial"/>
      <family val="2"/>
    </font>
    <font>
      <b/>
      <i/>
      <sz val="10"/>
      <color indexed="60"/>
      <name val="Arial"/>
      <family val="2"/>
    </font>
    <font>
      <b/>
      <sz val="14"/>
      <color indexed="8"/>
      <name val="Calibri"/>
      <family val="2"/>
    </font>
    <font>
      <b/>
      <sz val="14"/>
      <name val="Calibri"/>
      <family val="2"/>
    </font>
    <font>
      <sz val="10"/>
      <name val="Arial"/>
      <family val="2"/>
    </font>
    <font>
      <b/>
      <sz val="9"/>
      <name val="Batang"/>
      <family val="1"/>
    </font>
    <font>
      <sz val="9"/>
      <name val="Batang"/>
      <family val="1"/>
    </font>
    <font>
      <sz val="11"/>
      <color indexed="8"/>
      <name val="Candara"/>
      <family val="2"/>
    </font>
    <font>
      <sz val="11"/>
      <color theme="1"/>
      <name val="Calibri"/>
      <family val="2"/>
      <scheme val="minor"/>
    </font>
    <font>
      <sz val="11"/>
      <color theme="0"/>
      <name val="Calibri"/>
      <family val="2"/>
      <scheme val="minor"/>
    </font>
    <font>
      <sz val="11"/>
      <color rgb="FF006100"/>
      <name val="Calibri"/>
      <family val="2"/>
      <scheme val="minor"/>
    </font>
    <font>
      <b/>
      <sz val="11"/>
      <color theme="0"/>
      <name val="Calibri"/>
      <family val="2"/>
      <scheme val="minor"/>
    </font>
    <font>
      <b/>
      <sz val="11"/>
      <color theme="3"/>
      <name val="Calibri"/>
      <family val="2"/>
      <scheme val="minor"/>
    </font>
    <font>
      <b/>
      <sz val="15"/>
      <color theme="3"/>
      <name val="Calibri"/>
      <family val="2"/>
      <scheme val="minor"/>
    </font>
    <font>
      <b/>
      <sz val="11"/>
      <color theme="1"/>
      <name val="Calibri"/>
      <family val="2"/>
      <scheme val="minor"/>
    </font>
    <font>
      <b/>
      <sz val="18"/>
      <color theme="1"/>
      <name val="Candara"/>
      <family val="2"/>
    </font>
    <font>
      <b/>
      <u/>
      <sz val="12"/>
      <color rgb="FF3B3838"/>
      <name val="Arial"/>
      <family val="2"/>
    </font>
    <font>
      <b/>
      <sz val="12"/>
      <color theme="1"/>
      <name val="Candara"/>
      <family val="2"/>
    </font>
    <font>
      <sz val="14"/>
      <color theme="4" tint="-0.249977111117893"/>
      <name val="Arial"/>
      <family val="2"/>
    </font>
    <font>
      <b/>
      <i/>
      <u/>
      <sz val="22"/>
      <color theme="8" tint="-0.249977111117893"/>
      <name val="Candara"/>
      <family val="2"/>
    </font>
    <font>
      <sz val="14"/>
      <color theme="1"/>
      <name val="Candara"/>
      <family val="2"/>
    </font>
    <font>
      <sz val="18"/>
      <color theme="1"/>
      <name val="Candara"/>
      <family val="2"/>
    </font>
    <font>
      <sz val="10"/>
      <color rgb="FFFF0000"/>
      <name val="Arial"/>
      <family val="2"/>
    </font>
    <font>
      <b/>
      <sz val="16"/>
      <color theme="4" tint="-0.249977111117893"/>
      <name val="Calibri"/>
      <family val="2"/>
    </font>
    <font>
      <sz val="10"/>
      <color theme="1"/>
      <name val="Candara"/>
      <family val="2"/>
    </font>
    <font>
      <sz val="9"/>
      <color rgb="FF000000"/>
      <name val="Candara"/>
      <family val="2"/>
    </font>
    <font>
      <sz val="12"/>
      <color theme="1"/>
      <name val="Candara"/>
      <family val="2"/>
    </font>
    <font>
      <sz val="12"/>
      <color rgb="FFFF0000"/>
      <name val="Cambria"/>
      <family val="1"/>
    </font>
    <font>
      <b/>
      <sz val="12"/>
      <color rgb="FFFF0000"/>
      <name val="Cambria"/>
      <family val="1"/>
    </font>
    <font>
      <b/>
      <sz val="14"/>
      <color rgb="FF7030A0"/>
      <name val="Cambria"/>
      <family val="1"/>
    </font>
    <font>
      <sz val="10"/>
      <color rgb="FF7030A0"/>
      <name val="Cambria"/>
      <family val="1"/>
    </font>
    <font>
      <b/>
      <sz val="12"/>
      <color rgb="FFFF0000"/>
      <name val="Candara"/>
      <family val="2"/>
    </font>
    <font>
      <b/>
      <sz val="14"/>
      <color theme="4" tint="-0.249977111117893"/>
      <name val="Candara"/>
      <family val="2"/>
    </font>
    <font>
      <b/>
      <sz val="14"/>
      <color theme="0"/>
      <name val="Candara"/>
      <family val="2"/>
    </font>
    <font>
      <b/>
      <sz val="12"/>
      <color theme="1"/>
      <name val="Calibri"/>
      <family val="2"/>
    </font>
    <font>
      <b/>
      <i/>
      <u/>
      <sz val="14"/>
      <color theme="8" tint="-0.249977111117893"/>
      <name val="Candara"/>
      <family val="2"/>
    </font>
    <font>
      <b/>
      <i/>
      <sz val="16"/>
      <color theme="0"/>
      <name val="Candara"/>
      <family val="2"/>
    </font>
    <font>
      <sz val="10"/>
      <name val="Calibri"/>
      <family val="2"/>
      <scheme val="minor"/>
    </font>
    <font>
      <sz val="8"/>
      <name val="Calibri"/>
      <family val="2"/>
      <scheme val="minor"/>
    </font>
    <font>
      <sz val="9"/>
      <name val="Calibri"/>
      <family val="2"/>
      <scheme val="minor"/>
    </font>
    <font>
      <b/>
      <sz val="11"/>
      <color theme="1"/>
      <name val="Arial"/>
      <family val="2"/>
    </font>
    <font>
      <sz val="11"/>
      <color theme="1"/>
      <name val="Candara"/>
      <family val="2"/>
    </font>
    <font>
      <sz val="10"/>
      <color theme="0"/>
      <name val="Arial"/>
      <family val="2"/>
    </font>
    <font>
      <b/>
      <sz val="8"/>
      <name val="Calibri"/>
      <family val="2"/>
      <scheme val="minor"/>
    </font>
    <font>
      <sz val="11"/>
      <color theme="0"/>
      <name val="Candara"/>
      <family val="2"/>
    </font>
    <font>
      <b/>
      <sz val="12"/>
      <color theme="6" tint="-0.249977111117893"/>
      <name val="Candara"/>
      <family val="2"/>
    </font>
    <font>
      <sz val="8"/>
      <color theme="0"/>
      <name val="Calibri"/>
      <family val="2"/>
      <scheme val="minor"/>
    </font>
    <font>
      <b/>
      <sz val="10"/>
      <color rgb="FF000000"/>
      <name val="Calibri"/>
      <family val="2"/>
      <scheme val="minor"/>
    </font>
    <font>
      <sz val="10"/>
      <color rgb="FF000000"/>
      <name val="Calibri"/>
      <family val="2"/>
      <scheme val="minor"/>
    </font>
    <font>
      <b/>
      <sz val="10"/>
      <color rgb="FF000000"/>
      <name val="Arial Narrow"/>
      <family val="2"/>
    </font>
    <font>
      <sz val="10"/>
      <color rgb="FF000000"/>
      <name val="Arial Narrow"/>
      <family val="2"/>
    </font>
    <font>
      <sz val="24"/>
      <color theme="0"/>
      <name val="Rockwell"/>
      <family val="1"/>
    </font>
    <font>
      <b/>
      <sz val="14"/>
      <color theme="6" tint="-0.249977111117893"/>
      <name val="Candara"/>
      <family val="2"/>
    </font>
    <font>
      <sz val="9"/>
      <color theme="1"/>
      <name val="Calibri"/>
      <family val="2"/>
      <scheme val="minor"/>
    </font>
    <font>
      <sz val="11"/>
      <name val="Calibri"/>
      <family val="2"/>
      <scheme val="minor"/>
    </font>
    <font>
      <b/>
      <sz val="9"/>
      <name val="Calibri"/>
      <family val="2"/>
      <scheme val="minor"/>
    </font>
    <font>
      <b/>
      <sz val="9"/>
      <color theme="0"/>
      <name val="Calibri"/>
      <family val="2"/>
      <scheme val="minor"/>
    </font>
    <font>
      <b/>
      <sz val="7"/>
      <color theme="0"/>
      <name val="Calibri"/>
      <family val="2"/>
      <scheme val="minor"/>
    </font>
    <font>
      <b/>
      <sz val="10"/>
      <name val="Calibri"/>
      <family val="2"/>
      <scheme val="minor"/>
    </font>
    <font>
      <b/>
      <sz val="11"/>
      <name val="Calibri"/>
      <family val="2"/>
      <scheme val="minor"/>
    </font>
    <font>
      <b/>
      <sz val="10"/>
      <color theme="1"/>
      <name val="Calibri"/>
      <family val="2"/>
      <scheme val="minor"/>
    </font>
    <font>
      <b/>
      <sz val="12"/>
      <color theme="0"/>
      <name val="Calibri"/>
      <family val="2"/>
      <scheme val="minor"/>
    </font>
    <font>
      <b/>
      <sz val="9"/>
      <color theme="1"/>
      <name val="Candara"/>
      <family val="2"/>
    </font>
    <font>
      <sz val="9"/>
      <color theme="1"/>
      <name val="Candara"/>
      <family val="2"/>
    </font>
    <font>
      <sz val="8"/>
      <color theme="1"/>
      <name val="Candara"/>
      <family val="2"/>
    </font>
    <font>
      <sz val="8"/>
      <color rgb="FF000000"/>
      <name val="Candara"/>
      <family val="2"/>
    </font>
    <font>
      <sz val="18"/>
      <color theme="1"/>
      <name val="Calibri"/>
      <family val="2"/>
      <scheme val="minor"/>
    </font>
    <font>
      <sz val="16"/>
      <color theme="1"/>
      <name val="Calibri"/>
      <family val="2"/>
      <scheme val="minor"/>
    </font>
    <font>
      <b/>
      <sz val="10"/>
      <color indexed="8"/>
      <name val="Calibri"/>
      <family val="2"/>
      <scheme val="minor"/>
    </font>
    <font>
      <sz val="10"/>
      <color rgb="FFFF0000"/>
      <name val="Candara"/>
      <family val="2"/>
    </font>
    <font>
      <b/>
      <sz val="14"/>
      <color rgb="FF0070C0"/>
      <name val="Candara"/>
      <family val="2"/>
    </font>
    <font>
      <sz val="18"/>
      <color theme="4"/>
      <name val="Rockwell Extra Bold"/>
      <family val="1"/>
    </font>
    <font>
      <sz val="12"/>
      <color theme="0"/>
      <name val="Candara"/>
      <family val="2"/>
    </font>
    <font>
      <b/>
      <sz val="12"/>
      <color rgb="FF000000"/>
      <name val="Candara"/>
      <family val="2"/>
    </font>
    <font>
      <b/>
      <sz val="12"/>
      <color theme="3"/>
      <name val="Candara"/>
      <family val="2"/>
    </font>
    <font>
      <sz val="14"/>
      <color theme="4" tint="-0.249977111117893"/>
      <name val="Calibri"/>
      <family val="2"/>
    </font>
    <font>
      <b/>
      <sz val="10"/>
      <color theme="1"/>
      <name val="Candara"/>
      <family val="2"/>
    </font>
    <font>
      <b/>
      <sz val="12"/>
      <color theme="0"/>
      <name val="Calibri"/>
      <family val="2"/>
    </font>
    <font>
      <b/>
      <i/>
      <sz val="14"/>
      <color theme="0"/>
      <name val="Candara"/>
      <family val="2"/>
    </font>
    <font>
      <b/>
      <i/>
      <sz val="14"/>
      <color theme="1"/>
      <name val="Candara"/>
      <family val="2"/>
    </font>
    <font>
      <b/>
      <sz val="11"/>
      <color theme="1"/>
      <name val="Candara"/>
      <family val="2"/>
    </font>
    <font>
      <sz val="9"/>
      <color rgb="FF000000"/>
      <name val="Calibri"/>
      <family val="2"/>
      <scheme val="minor"/>
    </font>
    <font>
      <sz val="9"/>
      <color rgb="FF000000"/>
      <name val="Arial Narrow"/>
      <family val="2"/>
    </font>
    <font>
      <b/>
      <sz val="12"/>
      <color theme="1" tint="0.34998626667073579"/>
      <name val="Candara"/>
      <family val="2"/>
    </font>
    <font>
      <sz val="8.5"/>
      <color theme="1"/>
      <name val="Calibri"/>
      <family val="2"/>
      <scheme val="minor"/>
    </font>
    <font>
      <sz val="10"/>
      <color theme="1"/>
      <name val="Arial"/>
      <family val="2"/>
    </font>
    <font>
      <sz val="10"/>
      <color rgb="FF000000"/>
      <name val="Arial"/>
      <family val="2"/>
    </font>
    <font>
      <sz val="12"/>
      <name val="Calibri"/>
      <family val="2"/>
      <scheme val="minor"/>
    </font>
    <font>
      <sz val="10"/>
      <color theme="0"/>
      <name val="Candara"/>
      <family val="2"/>
    </font>
    <font>
      <u/>
      <sz val="12"/>
      <color theme="1"/>
      <name val="Candara"/>
      <family val="2"/>
    </font>
    <font>
      <sz val="12"/>
      <color theme="1"/>
      <name val="Calibri"/>
      <family val="2"/>
      <scheme val="minor"/>
    </font>
    <font>
      <b/>
      <sz val="12"/>
      <color theme="1"/>
      <name val="Cardana"/>
    </font>
    <font>
      <b/>
      <sz val="14"/>
      <color theme="0"/>
      <name val="Arial"/>
      <family val="2"/>
    </font>
    <font>
      <i/>
      <sz val="14"/>
      <color rgb="FF3B3838"/>
      <name val="Candara"/>
      <family val="2"/>
    </font>
    <font>
      <b/>
      <sz val="11"/>
      <color rgb="FFFF0000"/>
      <name val="Arial"/>
      <family val="2"/>
    </font>
    <font>
      <u/>
      <sz val="10"/>
      <color rgb="FFFF0000"/>
      <name val="Arial"/>
      <family val="2"/>
    </font>
    <font>
      <b/>
      <sz val="10"/>
      <color rgb="FFFF0000"/>
      <name val="Arial"/>
      <family val="2"/>
    </font>
    <font>
      <b/>
      <i/>
      <sz val="12"/>
      <name val="Calibri"/>
      <family val="2"/>
      <scheme val="minor"/>
    </font>
    <font>
      <sz val="10"/>
      <color theme="1" tint="0.14999847407452621"/>
      <name val="Arial"/>
      <family val="2"/>
    </font>
    <font>
      <b/>
      <sz val="10"/>
      <color theme="1"/>
      <name val="Arial"/>
      <family val="2"/>
    </font>
    <font>
      <sz val="10"/>
      <color theme="1"/>
      <name val="Calibri"/>
      <family val="2"/>
    </font>
    <font>
      <b/>
      <sz val="18"/>
      <color theme="4"/>
      <name val="Rockwell Extra Bold"/>
      <family val="1"/>
    </font>
    <font>
      <b/>
      <sz val="24"/>
      <color theme="0"/>
      <name val="Candara"/>
      <family val="2"/>
    </font>
    <font>
      <b/>
      <sz val="22"/>
      <color theme="4"/>
      <name val="Rockwell Extra Bold"/>
      <family val="1"/>
    </font>
    <font>
      <b/>
      <sz val="10"/>
      <color theme="3"/>
      <name val="Arial"/>
      <family val="2"/>
    </font>
    <font>
      <b/>
      <sz val="12"/>
      <color theme="3"/>
      <name val="Arial"/>
      <family val="2"/>
    </font>
    <font>
      <b/>
      <sz val="14"/>
      <color theme="8" tint="-0.249977111117893"/>
      <name val="Candara"/>
      <family val="2"/>
    </font>
    <font>
      <sz val="10.5"/>
      <color rgb="FF000000"/>
      <name val="Candara"/>
      <family val="2"/>
    </font>
    <font>
      <sz val="11"/>
      <color rgb="FF000000"/>
      <name val="Candara"/>
      <family val="2"/>
    </font>
    <font>
      <sz val="10"/>
      <color rgb="FF000000"/>
      <name val="Candara"/>
      <family val="2"/>
    </font>
    <font>
      <sz val="10"/>
      <color theme="4" tint="-0.249977111117893"/>
      <name val="Arial"/>
      <family val="2"/>
    </font>
    <font>
      <sz val="10"/>
      <color theme="4" tint="-0.249977111117893"/>
      <name val="Candara"/>
      <family val="2"/>
    </font>
    <font>
      <sz val="14"/>
      <color theme="4" tint="-0.249977111117893"/>
      <name val="Calibri"/>
      <family val="2"/>
      <scheme val="minor"/>
    </font>
    <font>
      <b/>
      <sz val="12"/>
      <color theme="0"/>
      <name val="Candara"/>
      <family val="2"/>
    </font>
    <font>
      <sz val="10"/>
      <color theme="0"/>
      <name val="Calibri"/>
      <family val="2"/>
      <scheme val="minor"/>
    </font>
    <font>
      <b/>
      <sz val="10"/>
      <color theme="0"/>
      <name val="Calibri"/>
      <family val="2"/>
      <scheme val="minor"/>
    </font>
    <font>
      <b/>
      <sz val="16"/>
      <color theme="0"/>
      <name val="Candara"/>
      <family val="2"/>
    </font>
    <font>
      <b/>
      <sz val="14"/>
      <color rgb="FF000000"/>
      <name val="Candara"/>
      <family val="2"/>
    </font>
    <font>
      <b/>
      <sz val="14"/>
      <color theme="1"/>
      <name val="Candara"/>
      <family val="2"/>
    </font>
    <font>
      <sz val="14"/>
      <color theme="1"/>
      <name val="Calibri"/>
      <family val="2"/>
    </font>
    <font>
      <b/>
      <sz val="14"/>
      <color rgb="FFFF0000"/>
      <name val="Candara"/>
      <family val="2"/>
    </font>
    <font>
      <b/>
      <i/>
      <u/>
      <sz val="14"/>
      <color rgb="FF002060"/>
      <name val="Candara"/>
      <family val="2"/>
    </font>
    <font>
      <sz val="12"/>
      <color theme="1"/>
      <name val="Cardana"/>
    </font>
    <font>
      <sz val="14"/>
      <color theme="1"/>
      <name val="Arial"/>
      <family val="2"/>
    </font>
    <font>
      <b/>
      <sz val="10"/>
      <color theme="0"/>
      <name val="Arial"/>
      <family val="2"/>
    </font>
    <font>
      <b/>
      <sz val="11"/>
      <color theme="3"/>
      <name val="Candara"/>
      <family val="2"/>
    </font>
    <font>
      <b/>
      <sz val="11"/>
      <color theme="0"/>
      <name val="Candara"/>
      <family val="2"/>
    </font>
    <font>
      <b/>
      <sz val="10"/>
      <color indexed="56"/>
      <name val="Calibri"/>
      <family val="2"/>
      <scheme val="minor"/>
    </font>
    <font>
      <b/>
      <sz val="7"/>
      <name val="Calibri"/>
      <family val="2"/>
      <scheme val="minor"/>
    </font>
    <font>
      <b/>
      <sz val="8"/>
      <color theme="0"/>
      <name val="Calibri"/>
      <family val="2"/>
      <scheme val="minor"/>
    </font>
    <font>
      <b/>
      <sz val="14"/>
      <color theme="1" tint="0.34998626667073579"/>
      <name val="Candara"/>
      <family val="2"/>
    </font>
  </fonts>
  <fills count="5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rgb="FFC6EFCE"/>
      </patternFill>
    </fill>
    <fill>
      <patternFill patternType="solid">
        <fgColor theme="4"/>
      </patternFill>
    </fill>
    <fill>
      <patternFill patternType="solid">
        <fgColor theme="7"/>
      </patternFill>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bgColor indexed="64"/>
      </patternFill>
    </fill>
    <fill>
      <patternFill patternType="solid">
        <fgColor rgb="FFFFC000"/>
        <bgColor indexed="64"/>
      </patternFill>
    </fill>
    <fill>
      <patternFill patternType="solid">
        <fgColor theme="4"/>
        <bgColor indexed="64"/>
      </patternFill>
    </fill>
    <fill>
      <patternFill patternType="solid">
        <fgColor rgb="FFFFFF99"/>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CCFFCC"/>
        <bgColor indexed="64"/>
      </patternFill>
    </fill>
    <fill>
      <patternFill patternType="solid">
        <fgColor theme="6" tint="0.39997558519241921"/>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5" tint="0.59999389629810485"/>
        <bgColor indexed="64"/>
      </patternFill>
    </fill>
    <fill>
      <patternFill patternType="solid">
        <fgColor rgb="FF92D050"/>
        <bgColor rgb="FFC5E0B3"/>
      </patternFill>
    </fill>
    <fill>
      <patternFill patternType="solid">
        <fgColor theme="7" tint="0.79998168889431442"/>
        <bgColor indexed="64"/>
      </patternFill>
    </fill>
    <fill>
      <patternFill patternType="solid">
        <fgColor theme="3"/>
        <bgColor indexed="64"/>
      </patternFill>
    </fill>
    <fill>
      <patternFill patternType="solid">
        <fgColor rgb="FFFF9999"/>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3" tint="-0.499984740745262"/>
        <bgColor indexed="64"/>
      </patternFill>
    </fill>
    <fill>
      <patternFill patternType="solid">
        <fgColor theme="9" tint="0.59999389629810485"/>
        <bgColor indexed="64"/>
      </patternFill>
    </fill>
    <fill>
      <patternFill patternType="solid">
        <fgColor rgb="FFCCFF99"/>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6" tint="0.59999389629810485"/>
        <bgColor indexed="64"/>
      </patternFill>
    </fill>
  </fills>
  <borders count="32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54"/>
      </right>
      <top style="thin">
        <color indexed="54"/>
      </top>
      <bottom style="thin">
        <color indexed="54"/>
      </bottom>
      <diagonal/>
    </border>
    <border>
      <left style="medium">
        <color indexed="64"/>
      </left>
      <right/>
      <top style="medium">
        <color indexed="64"/>
      </top>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54"/>
      </left>
      <right/>
      <top style="thin">
        <color indexed="54"/>
      </top>
      <bottom style="thin">
        <color indexed="54"/>
      </bottom>
      <diagonal/>
    </border>
    <border>
      <left/>
      <right style="thin">
        <color indexed="64"/>
      </right>
      <top style="thin">
        <color indexed="54"/>
      </top>
      <bottom style="thin">
        <color indexed="5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thick">
        <color theme="4"/>
      </bottom>
      <diagonal/>
    </border>
    <border>
      <left style="thin">
        <color theme="3"/>
      </left>
      <right style="thin">
        <color theme="3"/>
      </right>
      <top style="thin">
        <color theme="3"/>
      </top>
      <bottom style="thin">
        <color theme="3"/>
      </bottom>
      <diagonal/>
    </border>
    <border>
      <left style="thin">
        <color theme="3"/>
      </left>
      <right style="medium">
        <color theme="3"/>
      </right>
      <top style="medium">
        <color theme="3"/>
      </top>
      <bottom style="thin">
        <color theme="3"/>
      </bottom>
      <diagonal/>
    </border>
    <border>
      <left style="thin">
        <color theme="3"/>
      </left>
      <right style="medium">
        <color theme="3"/>
      </right>
      <top style="medium">
        <color theme="3"/>
      </top>
      <bottom style="medium">
        <color theme="3"/>
      </bottom>
      <diagonal/>
    </border>
    <border>
      <left/>
      <right/>
      <top style="medium">
        <color theme="3"/>
      </top>
      <bottom/>
      <diagonal/>
    </border>
    <border>
      <left/>
      <right style="medium">
        <color theme="3"/>
      </right>
      <top style="medium">
        <color theme="3"/>
      </top>
      <bottom style="medium">
        <color theme="3"/>
      </bottom>
      <diagonal/>
    </border>
    <border>
      <left/>
      <right style="medium">
        <color theme="3" tint="-0.499984740745262"/>
      </right>
      <top style="medium">
        <color theme="3" tint="-0.499984740745262"/>
      </top>
      <bottom/>
      <diagonal/>
    </border>
    <border>
      <left style="medium">
        <color theme="9" tint="-0.249977111117893"/>
      </left>
      <right/>
      <top/>
      <bottom/>
      <diagonal/>
    </border>
    <border>
      <left style="medium">
        <color theme="9" tint="-0.249977111117893"/>
      </left>
      <right/>
      <top/>
      <bottom style="medium">
        <color theme="9" tint="-0.249977111117893"/>
      </bottom>
      <diagonal/>
    </border>
    <border>
      <left style="medium">
        <color theme="1"/>
      </left>
      <right style="medium">
        <color theme="1"/>
      </right>
      <top/>
      <bottom style="medium">
        <color theme="1"/>
      </bottom>
      <diagonal/>
    </border>
    <border>
      <left style="medium">
        <color indexed="64"/>
      </left>
      <right style="medium">
        <color indexed="64"/>
      </right>
      <top style="thin">
        <color theme="3"/>
      </top>
      <bottom style="thin">
        <color theme="3"/>
      </bottom>
      <diagonal/>
    </border>
    <border>
      <left style="medium">
        <color indexed="64"/>
      </left>
      <right style="medium">
        <color indexed="64"/>
      </right>
      <top style="thin">
        <color theme="3"/>
      </top>
      <bottom/>
      <diagonal/>
    </border>
    <border>
      <left style="thin">
        <color theme="3"/>
      </left>
      <right style="thin">
        <color theme="3"/>
      </right>
      <top style="medium">
        <color indexed="64"/>
      </top>
      <bottom style="thin">
        <color theme="3"/>
      </bottom>
      <diagonal/>
    </border>
    <border>
      <left style="thin">
        <color theme="3"/>
      </left>
      <right style="thin">
        <color theme="3"/>
      </right>
      <top style="thin">
        <color theme="3"/>
      </top>
      <bottom style="medium">
        <color indexed="64"/>
      </bottom>
      <diagonal/>
    </border>
    <border>
      <left style="thin">
        <color theme="4" tint="-0.499984740745262"/>
      </left>
      <right style="medium">
        <color theme="3"/>
      </right>
      <top style="thin">
        <color theme="4" tint="-0.499984740745262"/>
      </top>
      <bottom style="medium">
        <color theme="3"/>
      </bottom>
      <diagonal/>
    </border>
    <border>
      <left style="medium">
        <color theme="3"/>
      </left>
      <right style="thin">
        <color theme="4" tint="-0.499984740745262"/>
      </right>
      <top style="thin">
        <color theme="4" tint="-0.499984740745262"/>
      </top>
      <bottom style="medium">
        <color theme="3"/>
      </bottom>
      <diagonal/>
    </border>
    <border>
      <left style="thin">
        <color theme="4" tint="-0.499984740745262"/>
      </left>
      <right style="medium">
        <color theme="3"/>
      </right>
      <top style="thin">
        <color theme="4" tint="-0.499984740745262"/>
      </top>
      <bottom style="thin">
        <color theme="4" tint="-0.499984740745262"/>
      </bottom>
      <diagonal/>
    </border>
    <border>
      <left style="medium">
        <color theme="3"/>
      </left>
      <right style="thin">
        <color theme="4" tint="-0.499984740745262"/>
      </right>
      <top style="thin">
        <color theme="4" tint="-0.499984740745262"/>
      </top>
      <bottom style="thin">
        <color theme="4" tint="-0.499984740745262"/>
      </bottom>
      <diagonal/>
    </border>
    <border>
      <left/>
      <right style="thin">
        <color theme="4" tint="-0.499984740745262"/>
      </right>
      <top style="thin">
        <color theme="4" tint="-0.499984740745262"/>
      </top>
      <bottom style="medium">
        <color theme="3"/>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medium">
        <color theme="3"/>
      </right>
      <top style="medium">
        <color theme="3"/>
      </top>
      <bottom style="thin">
        <color theme="4" tint="-0.499984740745262"/>
      </bottom>
      <diagonal/>
    </border>
    <border>
      <left/>
      <right style="thin">
        <color theme="4" tint="-0.499984740745262"/>
      </right>
      <top style="medium">
        <color theme="3"/>
      </top>
      <bottom style="thin">
        <color theme="4" tint="-0.499984740745262"/>
      </bottom>
      <diagonal/>
    </border>
    <border>
      <left style="thin">
        <color theme="4" tint="-0.499984740745262"/>
      </left>
      <right style="thin">
        <color theme="4" tint="-0.499984740745262"/>
      </right>
      <top style="medium">
        <color theme="3"/>
      </top>
      <bottom style="thin">
        <color theme="4" tint="-0.499984740745262"/>
      </bottom>
      <diagonal/>
    </border>
    <border>
      <left style="medium">
        <color theme="3"/>
      </left>
      <right style="thin">
        <color theme="4" tint="-0.499984740745262"/>
      </right>
      <top style="medium">
        <color theme="3"/>
      </top>
      <bottom style="thin">
        <color theme="4" tint="-0.499984740745262"/>
      </bottom>
      <diagonal/>
    </border>
    <border>
      <left style="thin">
        <color theme="4" tint="-0.499984740745262"/>
      </left>
      <right style="medium">
        <color theme="3"/>
      </right>
      <top style="medium">
        <color theme="4" tint="-0.499984740745262"/>
      </top>
      <bottom style="medium">
        <color theme="3"/>
      </bottom>
      <diagonal/>
    </border>
    <border>
      <left style="medium">
        <color theme="4" tint="-0.499984740745262"/>
      </left>
      <right style="thin">
        <color theme="4" tint="-0.499984740745262"/>
      </right>
      <top style="medium">
        <color theme="4" tint="-0.499984740745262"/>
      </top>
      <bottom style="medium">
        <color theme="3"/>
      </bottom>
      <diagonal/>
    </border>
    <border>
      <left style="thin">
        <color theme="4" tint="-0.499984740745262"/>
      </left>
      <right style="medium">
        <color theme="4" tint="-0.499984740745262"/>
      </right>
      <top style="medium">
        <color theme="4" tint="-0.499984740745262"/>
      </top>
      <bottom style="medium">
        <color theme="3"/>
      </bottom>
      <diagonal/>
    </border>
    <border>
      <left style="thin">
        <color theme="4" tint="-0.499984740745262"/>
      </left>
      <right style="thin">
        <color theme="4" tint="-0.499984740745262"/>
      </right>
      <top style="medium">
        <color theme="4" tint="-0.499984740745262"/>
      </top>
      <bottom style="medium">
        <color theme="3"/>
      </bottom>
      <diagonal/>
    </border>
    <border>
      <left style="medium">
        <color theme="3"/>
      </left>
      <right style="thin">
        <color theme="4" tint="-0.499984740745262"/>
      </right>
      <top style="medium">
        <color theme="4" tint="-0.499984740745262"/>
      </top>
      <bottom style="medium">
        <color theme="3"/>
      </bottom>
      <diagonal/>
    </border>
    <border>
      <left style="medium">
        <color theme="4" tint="-0.499984740745262"/>
      </left>
      <right style="medium">
        <color theme="3"/>
      </right>
      <top style="thin">
        <color theme="4" tint="-0.499984740745262"/>
      </top>
      <bottom style="medium">
        <color theme="3"/>
      </bottom>
      <diagonal/>
    </border>
    <border>
      <left style="medium">
        <color theme="4" tint="-0.499984740745262"/>
      </left>
      <right/>
      <top style="thin">
        <color theme="4" tint="-0.499984740745262"/>
      </top>
      <bottom style="medium">
        <color theme="3"/>
      </bottom>
      <diagonal/>
    </border>
    <border>
      <left style="medium">
        <color theme="4" tint="-0.499984740745262"/>
      </left>
      <right style="medium">
        <color theme="4" tint="-0.499984740745262"/>
      </right>
      <top style="thin">
        <color theme="4" tint="-0.499984740745262"/>
      </top>
      <bottom style="medium">
        <color theme="3"/>
      </bottom>
      <diagonal/>
    </border>
    <border>
      <left style="thin">
        <color theme="4" tint="-0.499984740745262"/>
      </left>
      <right/>
      <top style="thin">
        <color theme="4" tint="-0.499984740745262"/>
      </top>
      <bottom style="medium">
        <color theme="3"/>
      </bottom>
      <diagonal/>
    </border>
    <border>
      <left/>
      <right/>
      <top style="thin">
        <color theme="4" tint="-0.499984740745262"/>
      </top>
      <bottom style="medium">
        <color theme="3"/>
      </bottom>
      <diagonal/>
    </border>
    <border>
      <left style="medium">
        <color theme="4" tint="-0.499984740745262"/>
      </left>
      <right style="thin">
        <color theme="4" tint="-0.499984740745262"/>
      </right>
      <top style="thin">
        <color theme="4" tint="-0.499984740745262"/>
      </top>
      <bottom style="medium">
        <color theme="3"/>
      </bottom>
      <diagonal/>
    </border>
    <border>
      <left style="medium">
        <color theme="4" tint="-0.499984740745262"/>
      </left>
      <right style="medium">
        <color theme="4" tint="-0.499984740745262"/>
      </right>
      <top style="thin">
        <color indexed="64"/>
      </top>
      <bottom style="medium">
        <color theme="3"/>
      </bottom>
      <diagonal/>
    </border>
    <border>
      <left style="thin">
        <color theme="4" tint="-0.499984740745262"/>
      </left>
      <right style="medium">
        <color theme="4" tint="-0.499984740745262"/>
      </right>
      <top style="thin">
        <color theme="4" tint="-0.499984740745262"/>
      </top>
      <bottom style="medium">
        <color theme="3"/>
      </bottom>
      <diagonal/>
    </border>
    <border>
      <left style="thin">
        <color theme="4" tint="-0.499984740745262"/>
      </left>
      <right style="thin">
        <color theme="4" tint="-0.499984740745262"/>
      </right>
      <top style="thin">
        <color theme="4" tint="-0.499984740745262"/>
      </top>
      <bottom style="medium">
        <color theme="3"/>
      </bottom>
      <diagonal/>
    </border>
    <border>
      <left style="medium">
        <color theme="4" tint="-0.499984740745262"/>
      </left>
      <right style="medium">
        <color theme="3"/>
      </right>
      <top style="thin">
        <color theme="4" tint="-0.499984740745262"/>
      </top>
      <bottom style="thin">
        <color theme="4" tint="-0.499984740745262"/>
      </bottom>
      <diagonal/>
    </border>
    <border>
      <left style="medium">
        <color theme="4" tint="-0.499984740745262"/>
      </left>
      <right/>
      <top style="thin">
        <color theme="4" tint="-0.499984740745262"/>
      </top>
      <bottom style="thin">
        <color theme="4" tint="-0.499984740745262"/>
      </bottom>
      <diagonal/>
    </border>
    <border>
      <left style="medium">
        <color theme="4" tint="-0.499984740745262"/>
      </left>
      <right style="medium">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medium">
        <color theme="4" tint="-0.499984740745262"/>
      </left>
      <right style="thin">
        <color theme="4" tint="-0.499984740745262"/>
      </right>
      <top style="thin">
        <color theme="4" tint="-0.499984740745262"/>
      </top>
      <bottom style="thin">
        <color theme="4" tint="-0.499984740745262"/>
      </bottom>
      <diagonal/>
    </border>
    <border>
      <left style="medium">
        <color theme="4" tint="-0.499984740745262"/>
      </left>
      <right style="medium">
        <color theme="4" tint="-0.499984740745262"/>
      </right>
      <top style="thin">
        <color indexed="64"/>
      </top>
      <bottom style="thin">
        <color indexed="64"/>
      </bottom>
      <diagonal/>
    </border>
    <border>
      <left style="thin">
        <color theme="4" tint="-0.499984740745262"/>
      </left>
      <right style="medium">
        <color theme="4" tint="-0.499984740745262"/>
      </right>
      <top style="thin">
        <color theme="4" tint="-0.499984740745262"/>
      </top>
      <bottom style="thin">
        <color theme="4" tint="-0.499984740745262"/>
      </bottom>
      <diagonal/>
    </border>
    <border>
      <left style="medium">
        <color theme="4" tint="-0.499984740745262"/>
      </left>
      <right style="medium">
        <color theme="3"/>
      </right>
      <top style="medium">
        <color theme="3"/>
      </top>
      <bottom style="thin">
        <color theme="4" tint="-0.499984740745262"/>
      </bottom>
      <diagonal/>
    </border>
    <border>
      <left style="medium">
        <color theme="4" tint="-0.499984740745262"/>
      </left>
      <right/>
      <top style="medium">
        <color theme="3"/>
      </top>
      <bottom style="thin">
        <color theme="4" tint="-0.499984740745262"/>
      </bottom>
      <diagonal/>
    </border>
    <border>
      <left style="medium">
        <color theme="4" tint="-0.499984740745262"/>
      </left>
      <right style="medium">
        <color theme="4" tint="-0.499984740745262"/>
      </right>
      <top style="medium">
        <color theme="3"/>
      </top>
      <bottom style="thin">
        <color theme="4" tint="-0.499984740745262"/>
      </bottom>
      <diagonal/>
    </border>
    <border>
      <left style="thin">
        <color theme="4" tint="-0.499984740745262"/>
      </left>
      <right/>
      <top style="medium">
        <color theme="3"/>
      </top>
      <bottom style="thin">
        <color theme="4" tint="-0.499984740745262"/>
      </bottom>
      <diagonal/>
    </border>
    <border>
      <left/>
      <right/>
      <top style="medium">
        <color theme="3"/>
      </top>
      <bottom style="thin">
        <color theme="4" tint="-0.499984740745262"/>
      </bottom>
      <diagonal/>
    </border>
    <border>
      <left style="medium">
        <color theme="4" tint="-0.499984740745262"/>
      </left>
      <right style="thin">
        <color theme="4" tint="-0.499984740745262"/>
      </right>
      <top style="medium">
        <color theme="3"/>
      </top>
      <bottom style="thin">
        <color theme="4" tint="-0.499984740745262"/>
      </bottom>
      <diagonal/>
    </border>
    <border>
      <left style="medium">
        <color theme="4" tint="-0.499984740745262"/>
      </left>
      <right style="medium">
        <color theme="4" tint="-0.499984740745262"/>
      </right>
      <top style="medium">
        <color theme="3"/>
      </top>
      <bottom style="thin">
        <color indexed="64"/>
      </bottom>
      <diagonal/>
    </border>
    <border>
      <left style="thin">
        <color theme="4" tint="-0.499984740745262"/>
      </left>
      <right style="medium">
        <color theme="4" tint="-0.499984740745262"/>
      </right>
      <top style="medium">
        <color theme="3"/>
      </top>
      <bottom style="thin">
        <color theme="4" tint="-0.499984740745262"/>
      </bottom>
      <diagonal/>
    </border>
    <border>
      <left style="thin">
        <color indexed="64"/>
      </left>
      <right style="medium">
        <color theme="4" tint="-0.499984740745262"/>
      </right>
      <top style="medium">
        <color theme="4" tint="-0.499984740745262"/>
      </top>
      <bottom/>
      <diagonal/>
    </border>
    <border>
      <left style="medium">
        <color theme="4" tint="-0.499984740745262"/>
      </left>
      <right style="thin">
        <color indexed="64"/>
      </right>
      <top style="medium">
        <color theme="4" tint="-0.499984740745262"/>
      </top>
      <bottom/>
      <diagonal/>
    </border>
    <border>
      <left style="medium">
        <color theme="4" tint="-0.499984740745262"/>
      </left>
      <right style="medium">
        <color theme="4" tint="-0.499984740745262"/>
      </right>
      <top style="medium">
        <color theme="4" tint="-0.499984740745262"/>
      </top>
      <bottom/>
      <diagonal/>
    </border>
    <border>
      <left style="thin">
        <color theme="4" tint="-0.499984740745262"/>
      </left>
      <right/>
      <top style="thin">
        <color theme="4" tint="-0.499984740745262"/>
      </top>
      <bottom/>
      <diagonal/>
    </border>
    <border>
      <left/>
      <right style="thin">
        <color theme="4" tint="-0.499984740745262"/>
      </right>
      <top style="thin">
        <color theme="4" tint="-0.499984740745262"/>
      </top>
      <bottom/>
      <diagonal/>
    </border>
    <border>
      <left style="medium">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medium">
        <color theme="4" tint="-0.499984740745262"/>
      </right>
      <top style="thin">
        <color theme="4" tint="-0.499984740745262"/>
      </top>
      <bottom/>
      <diagonal/>
    </border>
    <border>
      <left style="medium">
        <color theme="4" tint="-0.499984740745262"/>
      </left>
      <right style="thin">
        <color theme="4" tint="-0.499984740745262"/>
      </right>
      <top style="medium">
        <color theme="4" tint="-0.499984740745262"/>
      </top>
      <bottom/>
      <diagonal/>
    </border>
    <border>
      <left style="medium">
        <color indexed="64"/>
      </left>
      <right style="medium">
        <color rgb="FF95B3D7"/>
      </right>
      <top/>
      <bottom style="medium">
        <color rgb="FF95B3D7"/>
      </bottom>
      <diagonal/>
    </border>
    <border>
      <left/>
      <right style="medium">
        <color rgb="FF95B3D7"/>
      </right>
      <top/>
      <bottom style="medium">
        <color rgb="FF95B3D7"/>
      </bottom>
      <diagonal/>
    </border>
    <border>
      <left style="medium">
        <color rgb="FF95B3D7"/>
      </left>
      <right style="medium">
        <color rgb="FF95B3D7"/>
      </right>
      <top/>
      <bottom style="medium">
        <color rgb="FF95B3D7"/>
      </bottom>
      <diagonal/>
    </border>
    <border>
      <left/>
      <right style="medium">
        <color indexed="64"/>
      </right>
      <top/>
      <bottom style="medium">
        <color rgb="FF95B3D7"/>
      </bottom>
      <diagonal/>
    </border>
    <border>
      <left style="medium">
        <color indexed="64"/>
      </left>
      <right style="medium">
        <color rgb="FF95B3D7"/>
      </right>
      <top/>
      <bottom/>
      <diagonal/>
    </border>
    <border>
      <left/>
      <right style="medium">
        <color rgb="FF95B3D7"/>
      </right>
      <top/>
      <bottom/>
      <diagonal/>
    </border>
    <border>
      <left style="medium">
        <color indexed="64"/>
      </left>
      <right style="medium">
        <color indexed="64"/>
      </right>
      <top style="medium">
        <color indexed="64"/>
      </top>
      <bottom style="thin">
        <color theme="3"/>
      </bottom>
      <diagonal/>
    </border>
    <border>
      <left style="medium">
        <color indexed="64"/>
      </left>
      <right style="medium">
        <color indexed="64"/>
      </right>
      <top/>
      <bottom style="thin">
        <color theme="3"/>
      </bottom>
      <diagonal/>
    </border>
    <border>
      <left style="thin">
        <color theme="3"/>
      </left>
      <right style="thin">
        <color theme="3"/>
      </right>
      <top/>
      <bottom style="thin">
        <color theme="3"/>
      </bottom>
      <diagonal/>
    </border>
    <border>
      <left style="thin">
        <color theme="3"/>
      </left>
      <right style="thin">
        <color theme="3"/>
      </right>
      <top style="thin">
        <color theme="3"/>
      </top>
      <bottom style="thin">
        <color indexed="64"/>
      </bottom>
      <diagonal/>
    </border>
    <border>
      <left style="thin">
        <color theme="3"/>
      </left>
      <right style="thin">
        <color theme="3"/>
      </right>
      <top style="thin">
        <color theme="3"/>
      </top>
      <bottom/>
      <diagonal/>
    </border>
    <border>
      <left style="medium">
        <color theme="3"/>
      </left>
      <right style="medium">
        <color theme="3"/>
      </right>
      <top style="medium">
        <color theme="3"/>
      </top>
      <bottom style="medium">
        <color theme="3"/>
      </bottom>
      <diagonal/>
    </border>
    <border>
      <left style="medium">
        <color theme="3"/>
      </left>
      <right style="thin">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thin">
        <color theme="3"/>
      </left>
      <right style="medium">
        <color theme="3"/>
      </right>
      <top/>
      <bottom style="thin">
        <color theme="3"/>
      </bottom>
      <diagonal/>
    </border>
    <border>
      <left style="thin">
        <color theme="3"/>
      </left>
      <right style="medium">
        <color theme="3"/>
      </right>
      <top style="thin">
        <color theme="3"/>
      </top>
      <bottom/>
      <diagonal/>
    </border>
    <border>
      <left style="thin">
        <color theme="3"/>
      </left>
      <right style="thin">
        <color theme="3"/>
      </right>
      <top style="medium">
        <color theme="3"/>
      </top>
      <bottom style="thin">
        <color theme="3"/>
      </bottom>
      <diagonal/>
    </border>
    <border>
      <left style="thin">
        <color theme="3"/>
      </left>
      <right style="medium">
        <color theme="3"/>
      </right>
      <top style="thin">
        <color theme="3"/>
      </top>
      <bottom style="thin">
        <color theme="3"/>
      </bottom>
      <diagonal/>
    </border>
    <border>
      <left/>
      <right style="thin">
        <color theme="3"/>
      </right>
      <top style="medium">
        <color theme="3"/>
      </top>
      <bottom style="medium">
        <color theme="3"/>
      </bottom>
      <diagonal/>
    </border>
    <border>
      <left style="medium">
        <color indexed="64"/>
      </left>
      <right style="thin">
        <color indexed="64"/>
      </right>
      <top style="thin">
        <color indexed="64"/>
      </top>
      <bottom style="medium">
        <color theme="3" tint="-0.499984740745262"/>
      </bottom>
      <diagonal/>
    </border>
    <border>
      <left style="thin">
        <color indexed="64"/>
      </left>
      <right style="thin">
        <color indexed="64"/>
      </right>
      <top style="thin">
        <color indexed="64"/>
      </top>
      <bottom style="medium">
        <color theme="3" tint="-0.499984740745262"/>
      </bottom>
      <diagonal/>
    </border>
    <border>
      <left style="thin">
        <color indexed="64"/>
      </left>
      <right style="medium">
        <color indexed="64"/>
      </right>
      <top style="thin">
        <color indexed="64"/>
      </top>
      <bottom style="medium">
        <color theme="3" tint="-0.499984740745262"/>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style="thin">
        <color theme="3"/>
      </left>
      <right style="medium">
        <color indexed="64"/>
      </right>
      <top style="medium">
        <color indexed="64"/>
      </top>
      <bottom style="thin">
        <color theme="3"/>
      </bottom>
      <diagonal/>
    </border>
    <border>
      <left style="thin">
        <color theme="3"/>
      </left>
      <right style="medium">
        <color indexed="64"/>
      </right>
      <top style="thin">
        <color theme="3"/>
      </top>
      <bottom style="thin">
        <color theme="3"/>
      </bottom>
      <diagonal/>
    </border>
    <border>
      <left style="thin">
        <color theme="3"/>
      </left>
      <right style="medium">
        <color indexed="64"/>
      </right>
      <top style="medium">
        <color indexed="64"/>
      </top>
      <bottom style="thin">
        <color indexed="64"/>
      </bottom>
      <diagonal/>
    </border>
    <border>
      <left style="thin">
        <color theme="3"/>
      </left>
      <right style="medium">
        <color indexed="64"/>
      </right>
      <top/>
      <bottom style="thin">
        <color theme="3"/>
      </bottom>
      <diagonal/>
    </border>
    <border>
      <left style="thin">
        <color theme="3"/>
      </left>
      <right style="medium">
        <color indexed="64"/>
      </right>
      <top style="thin">
        <color theme="3"/>
      </top>
      <bottom style="medium">
        <color indexed="64"/>
      </bottom>
      <diagonal/>
    </border>
    <border>
      <left style="thin">
        <color theme="3"/>
      </left>
      <right style="medium">
        <color indexed="64"/>
      </right>
      <top/>
      <bottom/>
      <diagonal/>
    </border>
    <border>
      <left style="medium">
        <color theme="3" tint="-0.499984740745262"/>
      </left>
      <right/>
      <top style="thin">
        <color theme="3" tint="-0.499984740745262"/>
      </top>
      <bottom style="medium">
        <color theme="3" tint="-0.499984740745262"/>
      </bottom>
      <diagonal/>
    </border>
    <border>
      <left style="medium">
        <color theme="3" tint="-0.499984740745262"/>
      </left>
      <right/>
      <top style="medium">
        <color theme="3" tint="-0.499984740745262"/>
      </top>
      <bottom style="thin">
        <color theme="3" tint="-0.499984740745262"/>
      </bottom>
      <diagonal/>
    </border>
    <border>
      <left style="medium">
        <color theme="4" tint="-0.499984740745262"/>
      </left>
      <right style="medium">
        <color theme="3" tint="-0.499984740745262"/>
      </right>
      <top style="thin">
        <color theme="4" tint="-0.499984740745262"/>
      </top>
      <bottom style="thin">
        <color theme="4" tint="-0.499984740745262"/>
      </bottom>
      <diagonal/>
    </border>
    <border>
      <left style="medium">
        <color theme="4" tint="-0.499984740745262"/>
      </left>
      <right/>
      <top style="thin">
        <color indexed="64"/>
      </top>
      <bottom style="thin">
        <color indexed="64"/>
      </bottom>
      <diagonal/>
    </border>
    <border>
      <left/>
      <right style="medium">
        <color theme="4" tint="-0.499984740745262"/>
      </right>
      <top style="thin">
        <color indexed="64"/>
      </top>
      <bottom style="thin">
        <color indexed="64"/>
      </bottom>
      <diagonal/>
    </border>
    <border>
      <left style="medium">
        <color theme="4" tint="-0.499984740745262"/>
      </left>
      <right style="medium">
        <color theme="3" tint="-0.499984740745262"/>
      </right>
      <top style="medium">
        <color theme="3" tint="-0.499984740745262"/>
      </top>
      <bottom style="thin">
        <color theme="4" tint="-0.499984740745262"/>
      </bottom>
      <diagonal/>
    </border>
    <border>
      <left style="medium">
        <color theme="4" tint="-0.499984740745262"/>
      </left>
      <right/>
      <top style="medium">
        <color theme="3" tint="-0.499984740745262"/>
      </top>
      <bottom style="thin">
        <color indexed="64"/>
      </bottom>
      <diagonal/>
    </border>
    <border>
      <left/>
      <right style="medium">
        <color theme="4" tint="-0.499984740745262"/>
      </right>
      <top style="medium">
        <color theme="3" tint="-0.499984740745262"/>
      </top>
      <bottom style="thin">
        <color indexed="64"/>
      </bottom>
      <diagonal/>
    </border>
    <border>
      <left/>
      <right style="medium">
        <color theme="4" tint="-0.499984740745262"/>
      </right>
      <top style="medium">
        <color theme="4" tint="-0.499984740745262"/>
      </top>
      <bottom/>
      <diagonal/>
    </border>
    <border>
      <left style="thin">
        <color indexed="64"/>
      </left>
      <right style="medium">
        <color theme="4" tint="-0.499984740745262"/>
      </right>
      <top style="medium">
        <color theme="3" tint="-0.499984740745262"/>
      </top>
      <bottom/>
      <diagonal/>
    </border>
    <border>
      <left style="thin">
        <color indexed="64"/>
      </left>
      <right style="thin">
        <color indexed="64"/>
      </right>
      <top style="medium">
        <color theme="3" tint="-0.499984740745262"/>
      </top>
      <bottom/>
      <diagonal/>
    </border>
    <border>
      <left/>
      <right style="thin">
        <color indexed="64"/>
      </right>
      <top style="medium">
        <color theme="3" tint="-0.499984740745262"/>
      </top>
      <bottom/>
      <diagonal/>
    </border>
    <border>
      <left style="medium">
        <color theme="3" tint="-0.499984740745262"/>
      </left>
      <right/>
      <top style="medium">
        <color theme="3" tint="-0.499984740745262"/>
      </top>
      <bottom style="medium">
        <color theme="3" tint="-0.499984740745262"/>
      </bottom>
      <diagonal/>
    </border>
    <border>
      <left style="thin">
        <color theme="3" tint="-0.499984740745262"/>
      </left>
      <right style="medium">
        <color theme="3" tint="-0.499984740745262"/>
      </right>
      <top style="thin">
        <color theme="3" tint="-0.499984740745262"/>
      </top>
      <bottom/>
      <diagonal/>
    </border>
    <border>
      <left style="thin">
        <color theme="3" tint="-0.499984740745262"/>
      </left>
      <right style="thin">
        <color theme="3" tint="-0.499984740745262"/>
      </right>
      <top style="thin">
        <color theme="3" tint="-0.499984740745262"/>
      </top>
      <bottom/>
      <diagonal/>
    </border>
    <border>
      <left style="medium">
        <color theme="3" tint="-0.499984740745262"/>
      </left>
      <right style="thin">
        <color theme="3" tint="-0.499984740745262"/>
      </right>
      <top style="thin">
        <color theme="3" tint="-0.499984740745262"/>
      </top>
      <bottom/>
      <diagonal/>
    </border>
    <border>
      <left/>
      <right style="medium">
        <color theme="3" tint="-0.499984740745262"/>
      </right>
      <top/>
      <bottom style="medium">
        <color theme="3" tint="-0.499984740745262"/>
      </bottom>
      <diagonal/>
    </border>
    <border>
      <left/>
      <right/>
      <top/>
      <bottom style="medium">
        <color theme="3" tint="-0.499984740745262"/>
      </bottom>
      <diagonal/>
    </border>
    <border>
      <left style="medium">
        <color theme="3" tint="-0.499984740745262"/>
      </left>
      <right/>
      <top/>
      <bottom/>
      <diagonal/>
    </border>
    <border>
      <left style="medium">
        <color indexed="64"/>
      </left>
      <right style="thin">
        <color theme="3" tint="-0.499984740745262"/>
      </right>
      <top style="thin">
        <color theme="3" tint="-0.499984740745262"/>
      </top>
      <bottom/>
      <diagonal/>
    </border>
    <border>
      <left style="thin">
        <color theme="3" tint="-0.499984740745262"/>
      </left>
      <right style="medium">
        <color indexed="64"/>
      </right>
      <top style="thin">
        <color theme="3" tint="-0.499984740745262"/>
      </top>
      <bottom/>
      <diagonal/>
    </border>
    <border>
      <left style="medium">
        <color theme="3" tint="-0.499984740745262"/>
      </left>
      <right/>
      <top style="medium">
        <color theme="3" tint="-0.499984740745262"/>
      </top>
      <bottom style="thin">
        <color theme="4" tint="-0.499984740745262"/>
      </bottom>
      <diagonal/>
    </border>
    <border>
      <left/>
      <right style="thin">
        <color theme="4" tint="-0.499984740745262"/>
      </right>
      <top style="medium">
        <color theme="3" tint="-0.499984740745262"/>
      </top>
      <bottom style="thin">
        <color theme="4" tint="-0.499984740745262"/>
      </bottom>
      <diagonal/>
    </border>
    <border>
      <left style="thin">
        <color theme="4" tint="-0.499984740745262"/>
      </left>
      <right style="thin">
        <color theme="4" tint="-0.499984740745262"/>
      </right>
      <top style="medium">
        <color theme="3" tint="-0.499984740745262"/>
      </top>
      <bottom style="thin">
        <color theme="4" tint="-0.499984740745262"/>
      </bottom>
      <diagonal/>
    </border>
    <border>
      <left style="thin">
        <color theme="4" tint="-0.499984740745262"/>
      </left>
      <right style="medium">
        <color theme="4" tint="-0.499984740745262"/>
      </right>
      <top style="medium">
        <color theme="3" tint="-0.499984740745262"/>
      </top>
      <bottom style="thin">
        <color theme="4" tint="-0.499984740745262"/>
      </bottom>
      <diagonal/>
    </border>
    <border>
      <left style="medium">
        <color theme="3" tint="-0.499984740745262"/>
      </left>
      <right/>
      <top style="thin">
        <color theme="4" tint="-0.499984740745262"/>
      </top>
      <bottom style="thin">
        <color theme="4"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medium">
        <color indexed="64"/>
      </left>
      <right style="thin">
        <color theme="3" tint="-0.499984740745262"/>
      </right>
      <top style="medium">
        <color indexed="64"/>
      </top>
      <bottom style="thin">
        <color theme="3" tint="-0.499984740745262"/>
      </bottom>
      <diagonal/>
    </border>
    <border>
      <left style="thin">
        <color theme="3" tint="-0.499984740745262"/>
      </left>
      <right style="thin">
        <color theme="3" tint="-0.499984740745262"/>
      </right>
      <top style="medium">
        <color indexed="64"/>
      </top>
      <bottom style="thin">
        <color theme="3" tint="-0.499984740745262"/>
      </bottom>
      <diagonal/>
    </border>
    <border>
      <left style="thin">
        <color theme="3" tint="-0.499984740745262"/>
      </left>
      <right style="medium">
        <color indexed="64"/>
      </right>
      <top style="medium">
        <color indexed="64"/>
      </top>
      <bottom style="thin">
        <color theme="3" tint="-0.499984740745262"/>
      </bottom>
      <diagonal/>
    </border>
    <border>
      <left style="medium">
        <color indexed="64"/>
      </left>
      <right style="thin">
        <color theme="3" tint="-0.499984740745262"/>
      </right>
      <top style="thin">
        <color theme="3" tint="-0.499984740745262"/>
      </top>
      <bottom style="thin">
        <color theme="3" tint="-0.499984740745262"/>
      </bottom>
      <diagonal/>
    </border>
    <border>
      <left style="thin">
        <color theme="3" tint="-0.499984740745262"/>
      </left>
      <right style="medium">
        <color indexed="64"/>
      </right>
      <top style="thin">
        <color theme="3" tint="-0.499984740745262"/>
      </top>
      <bottom style="thin">
        <color theme="3" tint="-0.499984740745262"/>
      </bottom>
      <diagonal/>
    </border>
    <border>
      <left style="medium">
        <color indexed="64"/>
      </left>
      <right style="thin">
        <color theme="3" tint="-0.499984740745262"/>
      </right>
      <top style="thin">
        <color theme="3" tint="-0.499984740745262"/>
      </top>
      <bottom style="medium">
        <color indexed="64"/>
      </bottom>
      <diagonal/>
    </border>
    <border>
      <left style="thin">
        <color theme="3" tint="-0.499984740745262"/>
      </left>
      <right style="thin">
        <color theme="3" tint="-0.499984740745262"/>
      </right>
      <top style="thin">
        <color theme="3" tint="-0.499984740745262"/>
      </top>
      <bottom style="medium">
        <color indexed="64"/>
      </bottom>
      <diagonal/>
    </border>
    <border>
      <left style="thin">
        <color theme="3" tint="-0.499984740745262"/>
      </left>
      <right style="medium">
        <color indexed="64"/>
      </right>
      <top style="thin">
        <color theme="3" tint="-0.499984740745262"/>
      </top>
      <bottom style="medium">
        <color indexed="64"/>
      </bottom>
      <diagonal/>
    </border>
    <border>
      <left style="medium">
        <color indexed="64"/>
      </left>
      <right style="thin">
        <color theme="3" tint="-0.499984740745262"/>
      </right>
      <top style="thin">
        <color theme="3" tint="-0.499984740745262"/>
      </top>
      <bottom style="medium">
        <color theme="3" tint="-0.499984740745262"/>
      </bottom>
      <diagonal/>
    </border>
    <border>
      <left style="thin">
        <color theme="3" tint="-0.499984740745262"/>
      </left>
      <right style="medium">
        <color indexed="64"/>
      </right>
      <top style="thin">
        <color theme="3" tint="-0.499984740745262"/>
      </top>
      <bottom style="medium">
        <color theme="3" tint="-0.499984740745262"/>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bottom style="thin">
        <color indexed="64"/>
      </bottom>
      <diagonal/>
    </border>
    <border>
      <left style="thin">
        <color theme="3"/>
      </left>
      <right/>
      <top style="thin">
        <color theme="3"/>
      </top>
      <bottom style="thin">
        <color theme="3"/>
      </bottom>
      <diagonal/>
    </border>
    <border>
      <left/>
      <right style="medium">
        <color indexed="64"/>
      </right>
      <top style="thin">
        <color theme="3"/>
      </top>
      <bottom style="thin">
        <color theme="3"/>
      </bottom>
      <diagonal/>
    </border>
    <border>
      <left style="medium">
        <color indexed="64"/>
      </left>
      <right style="thin">
        <color theme="3"/>
      </right>
      <top style="medium">
        <color indexed="64"/>
      </top>
      <bottom/>
      <diagonal/>
    </border>
    <border>
      <left style="medium">
        <color indexed="64"/>
      </left>
      <right style="thin">
        <color theme="3"/>
      </right>
      <top/>
      <bottom/>
      <diagonal/>
    </border>
    <border>
      <left style="medium">
        <color indexed="64"/>
      </left>
      <right style="thin">
        <color theme="3"/>
      </right>
      <top/>
      <bottom style="medium">
        <color indexed="64"/>
      </bottom>
      <diagonal/>
    </border>
    <border>
      <left style="medium">
        <color theme="3"/>
      </left>
      <right style="thin">
        <color theme="3"/>
      </right>
      <top style="medium">
        <color theme="3"/>
      </top>
      <bottom style="thin">
        <color theme="3"/>
      </bottom>
      <diagonal/>
    </border>
    <border>
      <left style="medium">
        <color theme="3"/>
      </left>
      <right style="thin">
        <color theme="3"/>
      </right>
      <top style="thin">
        <color theme="3"/>
      </top>
      <bottom style="thin">
        <color theme="3"/>
      </bottom>
      <diagonal/>
    </border>
    <border>
      <left style="medium">
        <color theme="3"/>
      </left>
      <right style="thin">
        <color theme="3"/>
      </right>
      <top style="thin">
        <color theme="3"/>
      </top>
      <bottom/>
      <diagonal/>
    </border>
    <border>
      <left style="medium">
        <color theme="3"/>
      </left>
      <right style="thin">
        <color theme="3"/>
      </right>
      <top style="thin">
        <color theme="3"/>
      </top>
      <bottom style="medium">
        <color theme="3"/>
      </bottom>
      <diagonal/>
    </border>
    <border>
      <left style="thin">
        <color theme="3"/>
      </left>
      <right style="thin">
        <color theme="3"/>
      </right>
      <top/>
      <bottom style="medium">
        <color theme="3"/>
      </bottom>
      <diagonal/>
    </border>
    <border>
      <left style="medium">
        <color theme="3"/>
      </left>
      <right style="thin">
        <color theme="3"/>
      </right>
      <top/>
      <bottom style="thin">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medium">
        <color theme="3"/>
      </left>
      <right/>
      <top style="medium">
        <color theme="3"/>
      </top>
      <bottom/>
      <diagonal/>
    </border>
    <border>
      <left/>
      <right style="medium">
        <color theme="3"/>
      </right>
      <top style="medium">
        <color theme="3"/>
      </top>
      <bottom/>
      <diagonal/>
    </border>
    <border>
      <left style="thin">
        <color theme="3"/>
      </left>
      <right style="medium">
        <color theme="3"/>
      </right>
      <top/>
      <bottom style="medium">
        <color theme="3"/>
      </bottom>
      <diagonal/>
    </border>
    <border>
      <left style="medium">
        <color theme="3"/>
      </left>
      <right/>
      <top/>
      <bottom/>
      <diagonal/>
    </border>
    <border>
      <left/>
      <right style="thin">
        <color theme="3"/>
      </right>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style="medium">
        <color theme="4" tint="-0.499984740745262"/>
      </left>
      <right style="thin">
        <color theme="4" tint="-0.499984740745262"/>
      </right>
      <top style="thin">
        <color theme="4" tint="-0.499984740745262"/>
      </top>
      <bottom style="medium">
        <color theme="4" tint="-0.499984740745262"/>
      </bottom>
      <diagonal/>
    </border>
    <border>
      <left/>
      <right style="thin">
        <color theme="4" tint="-0.499984740745262"/>
      </right>
      <top style="thin">
        <color theme="4" tint="-0.499984740745262"/>
      </top>
      <bottom style="medium">
        <color theme="4" tint="-0.499984740745262"/>
      </bottom>
      <diagonal/>
    </border>
    <border>
      <left style="thin">
        <color theme="4" tint="-0.499984740745262"/>
      </left>
      <right style="thin">
        <color theme="4" tint="-0.499984740745262"/>
      </right>
      <top style="thin">
        <color theme="4" tint="-0.499984740745262"/>
      </top>
      <bottom style="medium">
        <color theme="4" tint="-0.499984740745262"/>
      </bottom>
      <diagonal/>
    </border>
    <border>
      <left style="thin">
        <color theme="4" tint="-0.499984740745262"/>
      </left>
      <right style="medium">
        <color theme="4" tint="-0.499984740745262"/>
      </right>
      <top style="thin">
        <color theme="4" tint="-0.499984740745262"/>
      </top>
      <bottom style="medium">
        <color theme="4" tint="-0.499984740745262"/>
      </bottom>
      <diagonal/>
    </border>
    <border>
      <left style="medium">
        <color theme="3"/>
      </left>
      <right/>
      <top style="medium">
        <color theme="3"/>
      </top>
      <bottom style="medium">
        <color theme="4" tint="-0.499984740745262"/>
      </bottom>
      <diagonal/>
    </border>
    <border>
      <left/>
      <right/>
      <top style="medium">
        <color theme="3"/>
      </top>
      <bottom style="medium">
        <color theme="4" tint="-0.499984740745262"/>
      </bottom>
      <diagonal/>
    </border>
    <border>
      <left/>
      <right style="medium">
        <color theme="4" tint="-0.499984740745262"/>
      </right>
      <top style="medium">
        <color theme="3"/>
      </top>
      <bottom style="medium">
        <color theme="4" tint="-0.499984740745262"/>
      </bottom>
      <diagonal/>
    </border>
    <border>
      <left style="medium">
        <color theme="4" tint="-0.499984740745262"/>
      </left>
      <right/>
      <top style="medium">
        <color theme="3"/>
      </top>
      <bottom style="medium">
        <color theme="4" tint="-0.499984740745262"/>
      </bottom>
      <diagonal/>
    </border>
    <border>
      <left/>
      <right style="medium">
        <color theme="3"/>
      </right>
      <top style="medium">
        <color theme="3"/>
      </top>
      <bottom style="medium">
        <color theme="4" tint="-0.499984740745262"/>
      </bottom>
      <diagonal/>
    </border>
    <border>
      <left style="medium">
        <color theme="4" tint="-0.499984740745262"/>
      </left>
      <right style="thin">
        <color theme="4" tint="-0.499984740745262"/>
      </right>
      <top style="medium">
        <color theme="4" tint="-0.499984740745262"/>
      </top>
      <bottom style="medium">
        <color theme="4" tint="-0.499984740745262"/>
      </bottom>
      <diagonal/>
    </border>
    <border>
      <left/>
      <right style="thin">
        <color theme="4" tint="-0.499984740745262"/>
      </right>
      <top style="medium">
        <color theme="4" tint="-0.499984740745262"/>
      </top>
      <bottom style="medium">
        <color theme="4" tint="-0.499984740745262"/>
      </bottom>
      <diagonal/>
    </border>
    <border>
      <left style="thin">
        <color theme="4" tint="-0.499984740745262"/>
      </left>
      <right style="thin">
        <color theme="4" tint="-0.499984740745262"/>
      </right>
      <top style="medium">
        <color theme="4" tint="-0.499984740745262"/>
      </top>
      <bottom style="medium">
        <color theme="4" tint="-0.499984740745262"/>
      </bottom>
      <diagonal/>
    </border>
    <border>
      <left style="thin">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style="thin">
        <color theme="4" tint="-0.499984740745262"/>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medium">
        <color theme="4" tint="-0.499984740745262"/>
      </right>
      <top/>
      <bottom style="thin">
        <color theme="4" tint="-0.499984740745262"/>
      </bottom>
      <diagonal/>
    </border>
    <border>
      <left style="medium">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medium">
        <color theme="4" tint="-0.499984740745262"/>
      </right>
      <top style="medium">
        <color theme="4" tint="-0.499984740745262"/>
      </top>
      <bottom style="thin">
        <color theme="4" tint="-0.499984740745262"/>
      </bottom>
      <diagonal/>
    </border>
    <border>
      <left style="thin">
        <color theme="4" tint="-0.499984740745262"/>
      </left>
      <right style="medium">
        <color theme="4" tint="-0.499984740745262"/>
      </right>
      <top style="medium">
        <color theme="4" tint="-0.499984740745262"/>
      </top>
      <bottom/>
      <diagonal/>
    </border>
    <border>
      <left/>
      <right style="thin">
        <color theme="4" tint="-0.499984740745262"/>
      </right>
      <top style="medium">
        <color theme="4" tint="-0.499984740745262"/>
      </top>
      <bottom style="thin">
        <color theme="4" tint="-0.499984740745262"/>
      </bottom>
      <diagonal/>
    </border>
    <border>
      <left style="medium">
        <color theme="4" tint="-0.499984740745262"/>
      </left>
      <right style="medium">
        <color theme="4" tint="-0.499984740745262"/>
      </right>
      <top style="medium">
        <color theme="4" tint="-0.499984740745262"/>
      </top>
      <bottom style="thin">
        <color indexed="64"/>
      </bottom>
      <diagonal/>
    </border>
    <border>
      <left style="medium">
        <color theme="4" tint="-0.499984740745262"/>
      </left>
      <right style="medium">
        <color theme="4" tint="-0.499984740745262"/>
      </right>
      <top style="thin">
        <color indexed="64"/>
      </top>
      <bottom/>
      <diagonal/>
    </border>
    <border>
      <left style="thin">
        <color theme="4" tint="-0.499984740745262"/>
      </left>
      <right style="thin">
        <color theme="4" tint="-0.499984740745262"/>
      </right>
      <top style="medium">
        <color theme="4" tint="-0.499984740745262"/>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style="thin">
        <color theme="4" tint="-0.499984740745262"/>
      </right>
      <top/>
      <bottom style="medium">
        <color theme="4" tint="-0.499984740745262"/>
      </bottom>
      <diagonal/>
    </border>
    <border>
      <left style="thin">
        <color theme="4" tint="-0.499984740745262"/>
      </left>
      <right style="thin">
        <color theme="4" tint="-0.499984740745262"/>
      </right>
      <top/>
      <bottom style="medium">
        <color theme="4" tint="-0.499984740745262"/>
      </bottom>
      <diagonal/>
    </border>
    <border>
      <left style="thin">
        <color theme="4" tint="-0.499984740745262"/>
      </left>
      <right style="medium">
        <color theme="4" tint="-0.499984740745262"/>
      </right>
      <top/>
      <bottom style="medium">
        <color theme="4" tint="-0.499984740745262"/>
      </bottom>
      <diagonal/>
    </border>
    <border>
      <left/>
      <right style="thin">
        <color theme="4" tint="-0.499984740745262"/>
      </right>
      <top/>
      <bottom style="medium">
        <color theme="4" tint="-0.499984740745262"/>
      </bottom>
      <diagonal/>
    </border>
    <border>
      <left style="thin">
        <color theme="3" tint="-0.499984740745262"/>
      </left>
      <right/>
      <top/>
      <bottom/>
      <diagonal/>
    </border>
    <border>
      <left/>
      <right/>
      <top style="medium">
        <color theme="3" tint="-0.499984740745262"/>
      </top>
      <bottom style="medium">
        <color theme="3" tint="-0.499984740745262"/>
      </bottom>
      <diagonal/>
    </border>
    <border>
      <left/>
      <right/>
      <top style="medium">
        <color theme="3" tint="-0.499984740745262"/>
      </top>
      <bottom/>
      <diagonal/>
    </border>
    <border>
      <left/>
      <right style="medium">
        <color theme="3" tint="-0.499984740745262"/>
      </right>
      <top style="medium">
        <color theme="3" tint="-0.499984740745262"/>
      </top>
      <bottom style="medium">
        <color theme="3" tint="-0.499984740745262"/>
      </bottom>
      <diagonal/>
    </border>
    <border>
      <left style="medium">
        <color theme="3" tint="-0.499984740745262"/>
      </left>
      <right style="thin">
        <color indexed="64"/>
      </right>
      <top style="medium">
        <color theme="3" tint="-0.499984740745262"/>
      </top>
      <bottom style="thin">
        <color indexed="64"/>
      </bottom>
      <diagonal/>
    </border>
    <border>
      <left style="medium">
        <color theme="3" tint="-0.499984740745262"/>
      </left>
      <right style="thin">
        <color indexed="64"/>
      </right>
      <top style="thin">
        <color indexed="64"/>
      </top>
      <bottom style="medium">
        <color theme="3" tint="-0.499984740745262"/>
      </bottom>
      <diagonal/>
    </border>
    <border>
      <left style="thin">
        <color indexed="64"/>
      </left>
      <right/>
      <top style="medium">
        <color theme="3" tint="-0.499984740745262"/>
      </top>
      <bottom style="thin">
        <color indexed="64"/>
      </bottom>
      <diagonal/>
    </border>
    <border>
      <left style="thin">
        <color indexed="64"/>
      </left>
      <right/>
      <top style="thin">
        <color indexed="64"/>
      </top>
      <bottom style="medium">
        <color theme="3" tint="-0.499984740745262"/>
      </bottom>
      <diagonal/>
    </border>
    <border>
      <left style="medium">
        <color indexed="64"/>
      </left>
      <right style="thin">
        <color indexed="64"/>
      </right>
      <top style="medium">
        <color theme="3" tint="-0.499984740745262"/>
      </top>
      <bottom style="thin">
        <color indexed="64"/>
      </bottom>
      <diagonal/>
    </border>
    <border>
      <left style="thin">
        <color indexed="64"/>
      </left>
      <right style="thin">
        <color indexed="64"/>
      </right>
      <top style="medium">
        <color theme="3" tint="-0.499984740745262"/>
      </top>
      <bottom style="thin">
        <color indexed="64"/>
      </bottom>
      <diagonal/>
    </border>
    <border>
      <left style="thin">
        <color indexed="64"/>
      </left>
      <right style="medium">
        <color indexed="64"/>
      </right>
      <top style="medium">
        <color theme="3" tint="-0.499984740745262"/>
      </top>
      <bottom style="thin">
        <color indexed="64"/>
      </bottom>
      <diagonal/>
    </border>
    <border>
      <left style="medium">
        <color indexed="64"/>
      </left>
      <right style="medium">
        <color indexed="64"/>
      </right>
      <top style="medium">
        <color theme="3" tint="-0.499984740745262"/>
      </top>
      <bottom style="thin">
        <color indexed="64"/>
      </bottom>
      <diagonal/>
    </border>
    <border>
      <left style="medium">
        <color indexed="64"/>
      </left>
      <right style="medium">
        <color indexed="64"/>
      </right>
      <top style="thin">
        <color indexed="64"/>
      </top>
      <bottom style="medium">
        <color theme="3" tint="-0.499984740745262"/>
      </bottom>
      <diagonal/>
    </border>
    <border>
      <left style="medium">
        <color indexed="64"/>
      </left>
      <right style="medium">
        <color theme="3" tint="-0.499984740745262"/>
      </right>
      <top style="medium">
        <color theme="3" tint="-0.499984740745262"/>
      </top>
      <bottom style="thin">
        <color indexed="64"/>
      </bottom>
      <diagonal/>
    </border>
    <border>
      <left style="medium">
        <color indexed="64"/>
      </left>
      <right style="medium">
        <color theme="3" tint="-0.499984740745262"/>
      </right>
      <top style="thin">
        <color indexed="64"/>
      </top>
      <bottom style="medium">
        <color theme="3" tint="-0.499984740745262"/>
      </bottom>
      <diagonal/>
    </border>
    <border>
      <left style="thin">
        <color theme="3" tint="-0.499984740745262"/>
      </left>
      <right style="medium">
        <color theme="3" tint="-0.499984740745262"/>
      </right>
      <top style="thin">
        <color theme="3" tint="-0.499984740745262"/>
      </top>
      <bottom style="thin">
        <color theme="3" tint="-0.499984740745262"/>
      </bottom>
      <diagonal/>
    </border>
    <border>
      <left/>
      <right style="thin">
        <color theme="3" tint="-0.499984740745262"/>
      </right>
      <top style="thin">
        <color theme="3" tint="-0.499984740745262"/>
      </top>
      <bottom style="medium">
        <color theme="3" tint="-0.499984740745262"/>
      </bottom>
      <diagonal/>
    </border>
    <border>
      <left style="thin">
        <color theme="3" tint="-0.499984740745262"/>
      </left>
      <right/>
      <top style="thin">
        <color theme="3" tint="-0.499984740745262"/>
      </top>
      <bottom style="medium">
        <color theme="3" tint="-0.499984740745262"/>
      </bottom>
      <diagonal/>
    </border>
    <border>
      <left style="thin">
        <color theme="3" tint="-0.499984740745262"/>
      </left>
      <right style="thin">
        <color theme="3" tint="-0.499984740745262"/>
      </right>
      <top style="thin">
        <color theme="3" tint="-0.499984740745262"/>
      </top>
      <bottom style="medium">
        <color theme="3" tint="-0.499984740745262"/>
      </bottom>
      <diagonal/>
    </border>
    <border>
      <left style="thin">
        <color theme="3" tint="-0.499984740745262"/>
      </left>
      <right style="medium">
        <color theme="3" tint="-0.499984740745262"/>
      </right>
      <top style="thin">
        <color theme="3" tint="-0.499984740745262"/>
      </top>
      <bottom style="medium">
        <color theme="3" tint="-0.499984740745262"/>
      </bottom>
      <diagonal/>
    </border>
    <border>
      <left style="medium">
        <color theme="3" tint="-0.499984740745262"/>
      </left>
      <right/>
      <top style="thin">
        <color theme="3" tint="-0.499984740745262"/>
      </top>
      <bottom style="thin">
        <color theme="3" tint="-0.499984740745262"/>
      </bottom>
      <diagonal/>
    </border>
    <border>
      <left style="medium">
        <color theme="3" tint="-0.499984740745262"/>
      </left>
      <right style="thin">
        <color theme="3" tint="-0.499984740745262"/>
      </right>
      <top style="thin">
        <color theme="3" tint="-0.499984740745262"/>
      </top>
      <bottom style="thin">
        <color theme="3" tint="-0.499984740745262"/>
      </bottom>
      <diagonal/>
    </border>
    <border>
      <left style="thin">
        <color theme="3" tint="-0.499984740745262"/>
      </left>
      <right/>
      <top style="thin">
        <color theme="3" tint="-0.499984740745262"/>
      </top>
      <bottom/>
      <diagonal/>
    </border>
    <border>
      <left/>
      <right style="thin">
        <color theme="3" tint="-0.499984740745262"/>
      </right>
      <top style="thin">
        <color theme="3" tint="-0.499984740745262"/>
      </top>
      <bottom/>
      <diagonal/>
    </border>
    <border>
      <left style="thin">
        <color theme="3" tint="-0.499984740745262"/>
      </left>
      <right/>
      <top/>
      <bottom style="thin">
        <color theme="3" tint="-0.499984740745262"/>
      </bottom>
      <diagonal/>
    </border>
    <border>
      <left/>
      <right style="thin">
        <color theme="3" tint="-0.499984740745262"/>
      </right>
      <top/>
      <bottom style="thin">
        <color theme="3" tint="-0.499984740745262"/>
      </bottom>
      <diagonal/>
    </border>
    <border>
      <left style="medium">
        <color theme="3" tint="-0.499984740745262"/>
      </left>
      <right style="thin">
        <color theme="3" tint="-0.499984740745262"/>
      </right>
      <top style="medium">
        <color theme="3" tint="-0.499984740745262"/>
      </top>
      <bottom style="thin">
        <color theme="3" tint="-0.499984740745262"/>
      </bottom>
      <diagonal/>
    </border>
    <border>
      <left style="thin">
        <color theme="3" tint="-0.499984740745262"/>
      </left>
      <right style="thin">
        <color theme="3" tint="-0.499984740745262"/>
      </right>
      <top style="medium">
        <color theme="3" tint="-0.499984740745262"/>
      </top>
      <bottom style="thin">
        <color theme="3" tint="-0.499984740745262"/>
      </bottom>
      <diagonal/>
    </border>
    <border>
      <left style="thin">
        <color theme="3" tint="-0.499984740745262"/>
      </left>
      <right/>
      <top style="medium">
        <color theme="3" tint="-0.499984740745262"/>
      </top>
      <bottom/>
      <diagonal/>
    </border>
    <border>
      <left/>
      <right style="thin">
        <color theme="3" tint="-0.499984740745262"/>
      </right>
      <top style="medium">
        <color theme="3" tint="-0.499984740745262"/>
      </top>
      <bottom/>
      <diagonal/>
    </border>
    <border>
      <left style="thin">
        <color theme="3" tint="-0.499984740745262"/>
      </left>
      <right style="medium">
        <color theme="3" tint="-0.499984740745262"/>
      </right>
      <top style="medium">
        <color theme="3" tint="-0.499984740745262"/>
      </top>
      <bottom style="thin">
        <color theme="3" tint="-0.499984740745262"/>
      </bottom>
      <diagonal/>
    </border>
    <border>
      <left style="medium">
        <color theme="3" tint="-0.499984740745262"/>
      </left>
      <right/>
      <top style="thin">
        <color theme="3" tint="-0.499984740745262"/>
      </top>
      <bottom/>
      <diagonal/>
    </border>
    <border>
      <left/>
      <right style="medium">
        <color theme="3" tint="-0.499984740745262"/>
      </right>
      <top style="thin">
        <color theme="3" tint="-0.499984740745262"/>
      </top>
      <bottom style="thin">
        <color theme="3" tint="-0.499984740745262"/>
      </bottom>
      <diagonal/>
    </border>
    <border>
      <left style="medium">
        <color theme="3" tint="-0.499984740745262"/>
      </left>
      <right/>
      <top style="medium">
        <color theme="3" tint="-0.499984740745262"/>
      </top>
      <bottom/>
      <diagonal/>
    </border>
    <border>
      <left style="medium">
        <color theme="3" tint="-0.499984740745262"/>
      </left>
      <right style="thin">
        <color theme="3" tint="-0.499984740745262"/>
      </right>
      <top style="thin">
        <color theme="3" tint="-0.499984740745262"/>
      </top>
      <bottom style="medium">
        <color theme="3" tint="-0.499984740745262"/>
      </bottom>
      <diagonal/>
    </border>
    <border>
      <left style="thin">
        <color theme="3" tint="-0.499984740745262"/>
      </left>
      <right style="thin">
        <color theme="3" tint="-0.499984740745262"/>
      </right>
      <top/>
      <bottom style="thin">
        <color theme="3" tint="-0.499984740745262"/>
      </bottom>
      <diagonal/>
    </border>
    <border>
      <left style="thin">
        <color theme="3" tint="-0.499984740745262"/>
      </left>
      <right style="thin">
        <color theme="3" tint="-0.499984740745262"/>
      </right>
      <top/>
      <bottom style="medium">
        <color indexed="64"/>
      </bottom>
      <diagonal/>
    </border>
    <border>
      <left style="thin">
        <color indexed="64"/>
      </left>
      <right/>
      <top style="medium">
        <color theme="4" tint="-0.249977111117893"/>
      </top>
      <bottom style="thin">
        <color indexed="64"/>
      </bottom>
      <diagonal/>
    </border>
    <border>
      <left/>
      <right style="thin">
        <color indexed="64"/>
      </right>
      <top style="medium">
        <color theme="4" tint="-0.249977111117893"/>
      </top>
      <bottom style="thin">
        <color indexed="64"/>
      </bottom>
      <diagonal/>
    </border>
    <border>
      <left style="medium">
        <color theme="4" tint="-0.249977111117893"/>
      </left>
      <right/>
      <top style="medium">
        <color indexed="64"/>
      </top>
      <bottom style="medium">
        <color theme="4" tint="-0.249977111117893"/>
      </bottom>
      <diagonal/>
    </border>
    <border>
      <left/>
      <right style="medium">
        <color theme="4" tint="-0.249977111117893"/>
      </right>
      <top style="medium">
        <color indexed="64"/>
      </top>
      <bottom style="medium">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right/>
      <top style="medium">
        <color theme="4" tint="-0.249977111117893"/>
      </top>
      <bottom style="thin">
        <color indexed="64"/>
      </bottom>
      <diagonal/>
    </border>
    <border>
      <left/>
      <right style="medium">
        <color indexed="64"/>
      </right>
      <top style="medium">
        <color theme="4" tint="-0.249977111117893"/>
      </top>
      <bottom style="thin">
        <color indexed="64"/>
      </bottom>
      <diagonal/>
    </border>
    <border>
      <left style="medium">
        <color rgb="FF95B3D7"/>
      </left>
      <right/>
      <top style="medium">
        <color rgb="FF95B3D7"/>
      </top>
      <bottom/>
      <diagonal/>
    </border>
    <border>
      <left/>
      <right style="medium">
        <color rgb="FF95B3D7"/>
      </right>
      <top style="medium">
        <color rgb="FF95B3D7"/>
      </top>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s>
  <cellStyleXfs count="31">
    <xf numFmtId="0" fontId="0" fillId="0" borderId="0"/>
    <xf numFmtId="0" fontId="82" fillId="4" borderId="0" applyNumberFormat="0" applyBorder="0" applyAlignment="0" applyProtection="0"/>
    <xf numFmtId="0" fontId="84" fillId="0" borderId="0" applyNumberFormat="0" applyFill="0" applyBorder="0" applyAlignment="0" applyProtection="0"/>
    <xf numFmtId="0" fontId="81" fillId="5" borderId="0" applyNumberFormat="0" applyBorder="0" applyAlignment="0" applyProtection="0"/>
    <xf numFmtId="0" fontId="81" fillId="6" borderId="0" applyNumberFormat="0" applyBorder="0" applyAlignment="0" applyProtection="0"/>
    <xf numFmtId="0" fontId="24" fillId="0" borderId="0"/>
    <xf numFmtId="0" fontId="13" fillId="0" borderId="0" applyNumberFormat="0" applyFill="0" applyBorder="0" applyAlignment="0" applyProtection="0">
      <alignment vertical="top"/>
      <protection locked="0"/>
    </xf>
    <xf numFmtId="43" fontId="66" fillId="0" borderId="0" applyFont="0" applyFill="0" applyBorder="0" applyAlignment="0" applyProtection="0"/>
    <xf numFmtId="165" fontId="80" fillId="0" borderId="0" applyFont="0" applyFill="0" applyBorder="0" applyAlignment="0" applyProtection="0"/>
    <xf numFmtId="164" fontId="76" fillId="0" borderId="0" applyFont="0" applyFill="0" applyBorder="0" applyAlignment="0" applyProtection="0"/>
    <xf numFmtId="164" fontId="2" fillId="0" borderId="0" applyFont="0" applyFill="0" applyBorder="0" applyAlignment="0" applyProtection="0"/>
    <xf numFmtId="0" fontId="80" fillId="0" borderId="0"/>
    <xf numFmtId="0" fontId="80" fillId="0" borderId="0"/>
    <xf numFmtId="0" fontId="8" fillId="0" borderId="0"/>
    <xf numFmtId="0" fontId="2" fillId="0" borderId="0"/>
    <xf numFmtId="0" fontId="80" fillId="0" borderId="0"/>
    <xf numFmtId="0" fontId="80" fillId="0" borderId="0"/>
    <xf numFmtId="0" fontId="80" fillId="0" borderId="0"/>
    <xf numFmtId="0" fontId="80" fillId="0" borderId="0"/>
    <xf numFmtId="0" fontId="1" fillId="0" borderId="0"/>
    <xf numFmtId="0" fontId="2"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1" fillId="0" borderId="0"/>
    <xf numFmtId="0" fontId="85" fillId="0" borderId="82" applyNumberFormat="0" applyFill="0" applyAlignment="0" applyProtection="0"/>
  </cellStyleXfs>
  <cellXfs count="1771">
    <xf numFmtId="0" fontId="0" fillId="0" borderId="0" xfId="0"/>
    <xf numFmtId="0" fontId="0" fillId="0" borderId="0" xfId="0" applyBorder="1"/>
    <xf numFmtId="0" fontId="15" fillId="0" borderId="0" xfId="0" applyFont="1" applyAlignment="1" applyProtection="1">
      <alignment horizontal="left"/>
      <protection locked="0"/>
    </xf>
    <xf numFmtId="0" fontId="17" fillId="0" borderId="0" xfId="0" applyFont="1" applyAlignment="1" applyProtection="1">
      <alignment horizontal="right"/>
      <protection locked="0"/>
    </xf>
    <xf numFmtId="0" fontId="17" fillId="0" borderId="0" xfId="0" applyFont="1" applyAlignment="1" applyProtection="1">
      <alignment horizontal="left"/>
      <protection locked="0"/>
    </xf>
    <xf numFmtId="0" fontId="18" fillId="0" borderId="0" xfId="0" applyFont="1" applyAlignment="1" applyProtection="1">
      <alignment horizontal="right"/>
      <protection locked="0"/>
    </xf>
    <xf numFmtId="0" fontId="0" fillId="0" borderId="0" xfId="0" applyProtection="1">
      <protection locked="0"/>
    </xf>
    <xf numFmtId="0" fontId="13" fillId="0" borderId="0" xfId="6" quotePrefix="1" applyAlignment="1" applyProtection="1">
      <alignment horizontal="left"/>
      <protection locked="0"/>
    </xf>
    <xf numFmtId="0" fontId="14" fillId="0" borderId="0" xfId="29" applyFont="1"/>
    <xf numFmtId="0" fontId="0" fillId="0" borderId="0" xfId="0" quotePrefix="1"/>
    <xf numFmtId="0" fontId="1" fillId="0" borderId="0" xfId="19"/>
    <xf numFmtId="0" fontId="7" fillId="0" borderId="0" xfId="19" applyFont="1" applyAlignment="1">
      <alignment horizontal="center" vertical="center" wrapText="1"/>
    </xf>
    <xf numFmtId="0" fontId="2" fillId="0" borderId="0" xfId="20"/>
    <xf numFmtId="0" fontId="10" fillId="0" borderId="0" xfId="20" applyFont="1" applyBorder="1" applyAlignment="1">
      <alignment vertical="top" wrapText="1"/>
    </xf>
    <xf numFmtId="0" fontId="10" fillId="0" borderId="0" xfId="20" applyFont="1" applyBorder="1" applyAlignment="1">
      <alignment horizontal="left" vertical="top" wrapText="1"/>
    </xf>
    <xf numFmtId="0" fontId="2" fillId="0" borderId="0" xfId="20" applyBorder="1"/>
    <xf numFmtId="0" fontId="2" fillId="7" borderId="0" xfId="20" applyFill="1" applyBorder="1"/>
    <xf numFmtId="0" fontId="87" fillId="0" borderId="0" xfId="30" applyFont="1" applyBorder="1" applyAlignment="1">
      <alignment vertical="center"/>
    </xf>
    <xf numFmtId="0" fontId="1" fillId="7" borderId="0" xfId="19" applyFill="1"/>
    <xf numFmtId="0" fontId="26" fillId="7" borderId="0" xfId="19" applyFont="1" applyFill="1" applyBorder="1" applyAlignment="1">
      <alignment horizontal="center" vertical="center" wrapText="1"/>
    </xf>
    <xf numFmtId="0" fontId="30" fillId="7" borderId="0" xfId="19" applyFont="1" applyFill="1" applyBorder="1" applyAlignment="1">
      <alignment horizontal="center" vertical="center"/>
    </xf>
    <xf numFmtId="0" fontId="1" fillId="7" borderId="0" xfId="19" applyFill="1" applyBorder="1"/>
    <xf numFmtId="0" fontId="88" fillId="0" borderId="0" xfId="0" applyFont="1" applyAlignment="1">
      <alignment vertical="center" wrapText="1"/>
    </xf>
    <xf numFmtId="0" fontId="35" fillId="0" borderId="0" xfId="6" applyFont="1" applyBorder="1" applyAlignment="1" applyProtection="1">
      <alignment horizontal="center" vertical="center"/>
    </xf>
    <xf numFmtId="0" fontId="35" fillId="0" borderId="0" xfId="6" applyFont="1" applyBorder="1" applyAlignment="1" applyProtection="1">
      <alignment horizontal="left" vertical="center"/>
    </xf>
    <xf numFmtId="0" fontId="35" fillId="0" borderId="0" xfId="6" applyFont="1" applyBorder="1" applyAlignment="1" applyProtection="1">
      <alignment vertical="center" wrapText="1"/>
    </xf>
    <xf numFmtId="0" fontId="23" fillId="0" borderId="0" xfId="30" applyFont="1" applyBorder="1" applyAlignment="1">
      <alignment horizontal="right" vertical="center"/>
    </xf>
    <xf numFmtId="0" fontId="7" fillId="0" borderId="0" xfId="19" applyFont="1" applyFill="1" applyAlignment="1">
      <alignment horizontal="center" vertical="center" wrapText="1"/>
    </xf>
    <xf numFmtId="0" fontId="1" fillId="0" borderId="0" xfId="19" applyFill="1"/>
    <xf numFmtId="0" fontId="4" fillId="0" borderId="0" xfId="19" applyFont="1" applyFill="1" applyBorder="1" applyAlignment="1">
      <alignment horizontal="center" vertical="center" wrapText="1"/>
    </xf>
    <xf numFmtId="0" fontId="89" fillId="7" borderId="0" xfId="0" applyFont="1" applyFill="1" applyBorder="1" applyAlignment="1">
      <alignment horizontal="center" vertical="center"/>
    </xf>
    <xf numFmtId="0" fontId="28" fillId="7" borderId="0" xfId="20" applyFont="1" applyFill="1" applyBorder="1" applyAlignment="1">
      <alignment horizontal="center" vertical="center"/>
    </xf>
    <xf numFmtId="0" fontId="2" fillId="0" borderId="0" xfId="0" applyFont="1"/>
    <xf numFmtId="0" fontId="42" fillId="0" borderId="0" xfId="0" applyFont="1"/>
    <xf numFmtId="0" fontId="0" fillId="0" borderId="0" xfId="0" applyFill="1"/>
    <xf numFmtId="0" fontId="90" fillId="7" borderId="0" xfId="20" applyFont="1" applyFill="1" applyBorder="1" applyAlignment="1">
      <alignment horizontal="center" vertical="center" wrapText="1"/>
    </xf>
    <xf numFmtId="0" fontId="42" fillId="0" borderId="0" xfId="20" applyFont="1"/>
    <xf numFmtId="0" fontId="34" fillId="0" borderId="0" xfId="6" applyFont="1" applyBorder="1" applyAlignment="1" applyProtection="1">
      <alignment horizontal="left" vertical="center"/>
    </xf>
    <xf numFmtId="0" fontId="36" fillId="0" borderId="0" xfId="0" applyFont="1" applyAlignment="1">
      <alignment vertical="center" wrapText="1"/>
    </xf>
    <xf numFmtId="0" fontId="91" fillId="0" borderId="0" xfId="6" applyFont="1" applyBorder="1" applyAlignment="1" applyProtection="1">
      <alignment horizontal="center" vertical="center" wrapText="1"/>
    </xf>
    <xf numFmtId="0" fontId="92" fillId="0" borderId="0" xfId="6" applyFont="1" applyBorder="1" applyAlignment="1" applyProtection="1">
      <alignment vertical="center" wrapText="1"/>
    </xf>
    <xf numFmtId="0" fontId="93" fillId="7" borderId="0" xfId="6" applyFont="1" applyFill="1" applyBorder="1" applyAlignment="1" applyProtection="1">
      <alignment horizontal="left" vertical="center"/>
    </xf>
    <xf numFmtId="0" fontId="94" fillId="0" borderId="0" xfId="0" applyFont="1" applyBorder="1"/>
    <xf numFmtId="0" fontId="2" fillId="0" borderId="0" xfId="20" applyFont="1"/>
    <xf numFmtId="0" fontId="11" fillId="2" borderId="0" xfId="20" applyFont="1" applyFill="1" applyAlignment="1">
      <alignment vertical="top" wrapText="1"/>
    </xf>
    <xf numFmtId="0" fontId="11" fillId="2" borderId="0" xfId="20" applyFont="1" applyFill="1"/>
    <xf numFmtId="0" fontId="49" fillId="7" borderId="0" xfId="20" applyFont="1" applyFill="1" applyBorder="1"/>
    <xf numFmtId="0" fontId="11" fillId="2" borderId="0" xfId="20" applyFont="1" applyFill="1" applyBorder="1"/>
    <xf numFmtId="0" fontId="95" fillId="0" borderId="0" xfId="20" applyFont="1" applyFill="1" applyBorder="1" applyAlignment="1">
      <alignment horizontal="left" wrapText="1"/>
    </xf>
    <xf numFmtId="0" fontId="2" fillId="2" borderId="0" xfId="20" applyFont="1" applyFill="1"/>
    <xf numFmtId="0" fontId="2" fillId="2" borderId="0" xfId="20" applyFont="1" applyFill="1" applyBorder="1"/>
    <xf numFmtId="0" fontId="32" fillId="7" borderId="1" xfId="20" applyFont="1" applyFill="1" applyBorder="1" applyAlignment="1">
      <alignment vertical="center" wrapText="1"/>
    </xf>
    <xf numFmtId="0" fontId="2" fillId="7" borderId="0" xfId="20" applyFont="1" applyFill="1"/>
    <xf numFmtId="0" fontId="48" fillId="7" borderId="2" xfId="20" applyFont="1" applyFill="1" applyBorder="1" applyAlignment="1">
      <alignment vertical="center" wrapText="1"/>
    </xf>
    <xf numFmtId="0" fontId="20" fillId="2" borderId="0" xfId="20" applyFont="1" applyFill="1" applyBorder="1" applyAlignment="1">
      <alignment horizontal="center"/>
    </xf>
    <xf numFmtId="0" fontId="48" fillId="7" borderId="0" xfId="20" applyFont="1" applyFill="1"/>
    <xf numFmtId="0" fontId="48" fillId="7" borderId="0" xfId="20" applyFont="1" applyFill="1" applyBorder="1" applyAlignment="1">
      <alignment vertical="center" wrapText="1"/>
    </xf>
    <xf numFmtId="0" fontId="48" fillId="7" borderId="0" xfId="20" applyFont="1" applyFill="1" applyAlignment="1">
      <alignment wrapText="1"/>
    </xf>
    <xf numFmtId="0" fontId="32" fillId="7" borderId="0" xfId="20" applyFont="1" applyFill="1" applyBorder="1" applyAlignment="1">
      <alignment horizontal="center" wrapText="1"/>
    </xf>
    <xf numFmtId="0" fontId="32" fillId="7" borderId="0" xfId="20" applyFont="1" applyFill="1" applyBorder="1" applyAlignment="1">
      <alignment horizontal="left" vertical="top" wrapText="1"/>
    </xf>
    <xf numFmtId="0" fontId="48" fillId="7" borderId="0" xfId="20" applyFont="1" applyFill="1" applyBorder="1"/>
    <xf numFmtId="0" fontId="48" fillId="7" borderId="0" xfId="20" applyFont="1" applyFill="1" applyBorder="1" applyAlignment="1">
      <alignment horizontal="left" vertical="top" wrapText="1"/>
    </xf>
    <xf numFmtId="0" fontId="49" fillId="7" borderId="0" xfId="20" applyFont="1" applyFill="1" applyBorder="1" applyAlignment="1">
      <alignment horizontal="justify" vertical="top" wrapText="1"/>
    </xf>
    <xf numFmtId="0" fontId="49" fillId="2" borderId="0" xfId="20" applyFont="1" applyFill="1" applyBorder="1" applyAlignment="1">
      <alignment horizontal="center" vertical="top" wrapText="1"/>
    </xf>
    <xf numFmtId="0" fontId="96" fillId="7" borderId="0" xfId="20" applyFont="1" applyFill="1"/>
    <xf numFmtId="0" fontId="9" fillId="0" borderId="3" xfId="20" applyFont="1" applyFill="1" applyBorder="1" applyAlignment="1">
      <alignment vertical="center" wrapText="1"/>
    </xf>
    <xf numFmtId="0" fontId="9" fillId="0" borderId="4" xfId="20" applyFont="1" applyFill="1" applyBorder="1" applyAlignment="1">
      <alignment vertical="center" wrapText="1"/>
    </xf>
    <xf numFmtId="0" fontId="2" fillId="0" borderId="4" xfId="20" applyBorder="1"/>
    <xf numFmtId="0" fontId="93" fillId="7" borderId="0" xfId="20" applyFont="1" applyFill="1" applyBorder="1" applyAlignment="1">
      <alignment horizontal="center" vertical="center" wrapText="1"/>
    </xf>
    <xf numFmtId="0" fontId="2" fillId="0" borderId="0" xfId="20" applyAlignment="1">
      <alignment horizontal="center"/>
    </xf>
    <xf numFmtId="0" fontId="12" fillId="0" borderId="0" xfId="20" applyFont="1"/>
    <xf numFmtId="0" fontId="23" fillId="7" borderId="0" xfId="30" applyFont="1" applyFill="1" applyBorder="1" applyAlignment="1">
      <alignment horizontal="right" vertical="center"/>
    </xf>
    <xf numFmtId="0" fontId="19" fillId="2" borderId="0" xfId="20" applyFont="1" applyFill="1"/>
    <xf numFmtId="0" fontId="7" fillId="2" borderId="5" xfId="20" applyFont="1" applyFill="1" applyBorder="1" applyAlignment="1">
      <alignment vertical="center" wrapText="1"/>
    </xf>
    <xf numFmtId="0" fontId="7" fillId="2" borderId="6" xfId="20" applyFont="1" applyFill="1" applyBorder="1" applyAlignment="1">
      <alignment vertical="center" wrapText="1"/>
    </xf>
    <xf numFmtId="0" fontId="7" fillId="2" borderId="7" xfId="20" applyFont="1" applyFill="1" applyBorder="1" applyAlignment="1">
      <alignment vertical="center" wrapText="1"/>
    </xf>
    <xf numFmtId="0" fontId="19" fillId="2" borderId="4" xfId="20" applyFont="1" applyFill="1" applyBorder="1" applyAlignment="1">
      <alignment vertical="center" wrapText="1"/>
    </xf>
    <xf numFmtId="0" fontId="19" fillId="2" borderId="8" xfId="20" applyFont="1" applyFill="1" applyBorder="1" applyAlignment="1">
      <alignment vertical="center" wrapText="1"/>
    </xf>
    <xf numFmtId="0" fontId="7" fillId="2" borderId="9" xfId="20" applyFont="1" applyFill="1" applyBorder="1" applyAlignment="1">
      <alignment vertical="center" wrapText="1"/>
    </xf>
    <xf numFmtId="0" fontId="19" fillId="2" borderId="4" xfId="20" applyNumberFormat="1" applyFont="1" applyFill="1" applyBorder="1" applyAlignment="1">
      <alignment vertical="center" wrapText="1"/>
    </xf>
    <xf numFmtId="9" fontId="19" fillId="2" borderId="4" xfId="20" applyNumberFormat="1" applyFont="1" applyFill="1" applyBorder="1" applyAlignment="1">
      <alignment vertical="center" wrapText="1"/>
    </xf>
    <xf numFmtId="0" fontId="19" fillId="2" borderId="10" xfId="20" applyFont="1" applyFill="1" applyBorder="1" applyAlignment="1">
      <alignment vertical="center" wrapText="1"/>
    </xf>
    <xf numFmtId="0" fontId="19" fillId="2" borderId="11" xfId="20" applyFont="1" applyFill="1" applyBorder="1" applyAlignment="1">
      <alignment vertical="center" wrapText="1"/>
    </xf>
    <xf numFmtId="0" fontId="19" fillId="2" borderId="12" xfId="20" applyFont="1" applyFill="1" applyBorder="1" applyAlignment="1">
      <alignment vertical="center" wrapText="1"/>
    </xf>
    <xf numFmtId="0" fontId="7" fillId="7" borderId="0" xfId="20" applyFont="1" applyFill="1" applyBorder="1" applyAlignment="1">
      <alignment vertical="center"/>
    </xf>
    <xf numFmtId="0" fontId="19" fillId="0" borderId="0" xfId="20" applyFont="1" applyFill="1"/>
    <xf numFmtId="0" fontId="80" fillId="0" borderId="0" xfId="17"/>
    <xf numFmtId="0" fontId="2" fillId="7" borderId="4" xfId="20" applyFill="1" applyBorder="1"/>
    <xf numFmtId="0" fontId="48" fillId="0" borderId="0" xfId="20" applyFont="1"/>
    <xf numFmtId="0" fontId="28" fillId="7" borderId="0" xfId="20" applyFont="1" applyFill="1" applyBorder="1" applyAlignment="1">
      <alignment vertical="top" wrapText="1"/>
    </xf>
    <xf numFmtId="0" fontId="36" fillId="0" borderId="0" xfId="20" applyFont="1" applyAlignment="1">
      <alignment horizontal="center" vertical="center"/>
    </xf>
    <xf numFmtId="0" fontId="42" fillId="0" borderId="0" xfId="20" applyFont="1" applyAlignment="1"/>
    <xf numFmtId="0" fontId="97" fillId="0" borderId="0" xfId="0" applyFont="1" applyAlignment="1">
      <alignment horizontal="center" vertical="center"/>
    </xf>
    <xf numFmtId="0" fontId="90" fillId="7" borderId="0" xfId="20" applyFont="1" applyFill="1" applyBorder="1" applyAlignment="1">
      <alignment horizontal="center" vertical="center" wrapText="1"/>
    </xf>
    <xf numFmtId="0" fontId="98" fillId="7" borderId="0" xfId="20" quotePrefix="1" applyFont="1" applyFill="1" applyBorder="1" applyAlignment="1">
      <alignment horizontal="center" vertical="center" wrapText="1"/>
    </xf>
    <xf numFmtId="0" fontId="37" fillId="0" borderId="0" xfId="0" applyFont="1" applyAlignment="1">
      <alignment vertical="center"/>
    </xf>
    <xf numFmtId="0" fontId="27" fillId="0" borderId="0" xfId="0" applyFont="1" applyBorder="1" applyAlignment="1">
      <alignment vertical="center" wrapText="1"/>
    </xf>
    <xf numFmtId="0" fontId="99" fillId="0" borderId="0" xfId="20" applyFont="1" applyFill="1" applyBorder="1" applyAlignment="1">
      <alignment horizontal="left" vertical="top"/>
    </xf>
    <xf numFmtId="0" fontId="100" fillId="2" borderId="0" xfId="20" applyFont="1" applyFill="1" applyBorder="1" applyAlignment="1">
      <alignment vertical="top"/>
    </xf>
    <xf numFmtId="0" fontId="101" fillId="0" borderId="0" xfId="20" applyFont="1" applyFill="1" applyBorder="1" applyAlignment="1">
      <alignment wrapText="1"/>
    </xf>
    <xf numFmtId="0" fontId="102" fillId="0" borderId="0" xfId="20" applyFont="1"/>
    <xf numFmtId="0" fontId="91" fillId="0" borderId="0" xfId="6" applyFont="1" applyBorder="1" applyAlignment="1" applyProtection="1">
      <alignment vertical="center" wrapText="1"/>
    </xf>
    <xf numFmtId="0" fontId="103" fillId="2" borderId="0" xfId="20" applyFont="1" applyFill="1" applyBorder="1" applyAlignment="1">
      <alignment wrapText="1"/>
    </xf>
    <xf numFmtId="0" fontId="104" fillId="7" borderId="83" xfId="20" applyFont="1" applyFill="1" applyBorder="1" applyAlignment="1">
      <alignment horizontal="left" vertical="center" wrapText="1"/>
    </xf>
    <xf numFmtId="0" fontId="104" fillId="7" borderId="83" xfId="20" applyFont="1" applyFill="1" applyBorder="1" applyAlignment="1">
      <alignment vertical="center" wrapText="1"/>
    </xf>
    <xf numFmtId="0" fontId="104" fillId="7" borderId="83" xfId="20" applyFont="1" applyFill="1" applyBorder="1" applyAlignment="1">
      <alignment horizontal="left"/>
    </xf>
    <xf numFmtId="0" fontId="104" fillId="7" borderId="83" xfId="20" applyFont="1" applyFill="1" applyBorder="1" applyAlignment="1"/>
    <xf numFmtId="0" fontId="105" fillId="0" borderId="0" xfId="0" applyFont="1" applyFill="1" applyBorder="1" applyAlignment="1">
      <alignment horizontal="center" vertical="center" wrapText="1"/>
    </xf>
    <xf numFmtId="0" fontId="0" fillId="0" borderId="0" xfId="0" applyAlignment="1">
      <alignment vertical="center"/>
    </xf>
    <xf numFmtId="0" fontId="6" fillId="0" borderId="84" xfId="0" applyFont="1" applyBorder="1" applyAlignment="1">
      <alignment horizontal="right" vertical="center"/>
    </xf>
    <xf numFmtId="0" fontId="6" fillId="0" borderId="0" xfId="0" applyFont="1" applyFill="1" applyAlignment="1">
      <alignment horizontal="center" vertical="center"/>
    </xf>
    <xf numFmtId="0" fontId="2" fillId="0" borderId="0" xfId="20" applyFill="1"/>
    <xf numFmtId="0" fontId="6" fillId="0" borderId="85" xfId="0" applyFont="1" applyBorder="1" applyAlignment="1">
      <alignment horizontal="center" vertical="center"/>
    </xf>
    <xf numFmtId="0" fontId="105" fillId="0" borderId="0" xfId="0" applyFont="1" applyFill="1" applyBorder="1" applyAlignment="1">
      <alignment horizontal="center" vertical="center"/>
    </xf>
    <xf numFmtId="0" fontId="105" fillId="0" borderId="86" xfId="0" applyFont="1" applyFill="1" applyBorder="1" applyAlignment="1">
      <alignment horizontal="center" vertical="center"/>
    </xf>
    <xf numFmtId="0" fontId="35" fillId="0" borderId="0" xfId="6" applyFont="1" applyFill="1" applyBorder="1" applyAlignment="1" applyProtection="1">
      <alignment vertical="center" wrapText="1"/>
    </xf>
    <xf numFmtId="0" fontId="39" fillId="0" borderId="0" xfId="2" applyFont="1" applyFill="1" applyBorder="1" applyAlignment="1">
      <alignment vertical="center" wrapText="1"/>
    </xf>
    <xf numFmtId="0" fontId="2" fillId="0" borderId="0" xfId="20" applyBorder="1" applyAlignment="1">
      <alignment horizontal="center"/>
    </xf>
    <xf numFmtId="0" fontId="6" fillId="0" borderId="87" xfId="0" applyFont="1" applyBorder="1" applyAlignment="1">
      <alignment horizontal="right" vertical="center"/>
    </xf>
    <xf numFmtId="0" fontId="106" fillId="0" borderId="0" xfId="30" applyFont="1" applyBorder="1" applyAlignment="1">
      <alignment vertical="center"/>
    </xf>
    <xf numFmtId="0" fontId="106" fillId="0" borderId="88" xfId="30" applyFont="1" applyBorder="1" applyAlignment="1">
      <alignment horizontal="center" vertical="center"/>
    </xf>
    <xf numFmtId="0" fontId="105" fillId="0" borderId="0" xfId="0" applyFont="1" applyFill="1" applyBorder="1" applyAlignment="1">
      <alignment vertical="center" wrapText="1"/>
    </xf>
    <xf numFmtId="0" fontId="2" fillId="0" borderId="0" xfId="20" applyFill="1" applyBorder="1"/>
    <xf numFmtId="0" fontId="3" fillId="0" borderId="13" xfId="0" applyFont="1" applyBorder="1" applyAlignment="1">
      <alignment vertical="center" wrapText="1"/>
    </xf>
    <xf numFmtId="0" fontId="3" fillId="0" borderId="14" xfId="0" applyFont="1" applyBorder="1" applyAlignment="1">
      <alignment horizontal="center" vertical="center" wrapText="1"/>
    </xf>
    <xf numFmtId="0" fontId="107" fillId="0" borderId="0" xfId="6" applyFont="1" applyBorder="1" applyAlignment="1" applyProtection="1">
      <alignment horizontal="center" vertical="center" wrapText="1"/>
    </xf>
    <xf numFmtId="0" fontId="38" fillId="7" borderId="15" xfId="20" applyFont="1" applyFill="1" applyBorder="1" applyAlignment="1">
      <alignment horizontal="center" vertical="center" wrapText="1"/>
    </xf>
    <xf numFmtId="0" fontId="108" fillId="0" borderId="0" xfId="20" applyFont="1" applyFill="1" applyBorder="1" applyAlignment="1">
      <alignment vertical="center" wrapText="1"/>
    </xf>
    <xf numFmtId="0" fontId="3" fillId="0" borderId="0" xfId="0" applyFont="1" applyBorder="1" applyAlignment="1">
      <alignment vertical="center" wrapText="1"/>
    </xf>
    <xf numFmtId="0" fontId="3" fillId="0" borderId="0"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48" fillId="7" borderId="0" xfId="20" applyFont="1" applyFill="1" applyBorder="1" applyAlignment="1">
      <alignment horizontal="center" vertical="center" wrapText="1"/>
    </xf>
    <xf numFmtId="0" fontId="27" fillId="2" borderId="16" xfId="20" applyFont="1" applyFill="1" applyBorder="1" applyAlignment="1">
      <alignment horizontal="center" vertical="center"/>
    </xf>
    <xf numFmtId="0" fontId="11" fillId="0" borderId="4" xfId="20" applyFont="1" applyFill="1" applyBorder="1" applyAlignment="1">
      <alignment vertical="top" wrapText="1"/>
    </xf>
    <xf numFmtId="0" fontId="109" fillId="0" borderId="0" xfId="14" applyFont="1"/>
    <xf numFmtId="0" fontId="2" fillId="0" borderId="0" xfId="14"/>
    <xf numFmtId="0" fontId="5" fillId="0" borderId="0" xfId="14" applyFont="1"/>
    <xf numFmtId="0" fontId="110" fillId="0" borderId="89" xfId="14" applyFont="1" applyBorder="1" applyAlignment="1">
      <alignment horizontal="center"/>
    </xf>
    <xf numFmtId="0" fontId="110" fillId="0" borderId="90" xfId="14" applyFont="1" applyBorder="1" applyAlignment="1">
      <alignment horizontal="center"/>
    </xf>
    <xf numFmtId="0" fontId="109" fillId="0" borderId="0" xfId="14" applyNumberFormat="1" applyFont="1"/>
    <xf numFmtId="10" fontId="109" fillId="0" borderId="0" xfId="14" applyNumberFormat="1" applyFont="1"/>
    <xf numFmtId="0" fontId="111" fillId="0" borderId="0" xfId="14" applyFont="1"/>
    <xf numFmtId="0" fontId="25" fillId="0" borderId="14" xfId="0" applyFont="1" applyFill="1" applyBorder="1" applyAlignment="1">
      <alignment horizontal="center" vertical="center" wrapText="1"/>
    </xf>
    <xf numFmtId="0" fontId="20" fillId="0" borderId="0" xfId="20" applyFont="1" applyFill="1" applyBorder="1" applyAlignment="1">
      <alignment vertical="center" wrapText="1"/>
    </xf>
    <xf numFmtId="0" fontId="57" fillId="7" borderId="17" xfId="20" applyFont="1" applyFill="1" applyBorder="1" applyAlignment="1">
      <alignment vertical="center" wrapText="1"/>
    </xf>
    <xf numFmtId="0" fontId="48" fillId="7" borderId="1" xfId="20" applyFont="1" applyFill="1" applyBorder="1" applyAlignment="1">
      <alignment horizontal="center" vertical="center" wrapText="1"/>
    </xf>
    <xf numFmtId="0" fontId="48" fillId="7" borderId="18" xfId="20" applyFont="1" applyFill="1" applyBorder="1" applyAlignment="1">
      <alignment horizontal="center" vertical="center" wrapText="1"/>
    </xf>
    <xf numFmtId="0" fontId="49" fillId="7" borderId="1" xfId="20" applyFont="1" applyFill="1" applyBorder="1" applyAlignment="1">
      <alignment horizontal="justify" vertical="center" wrapText="1"/>
    </xf>
    <xf numFmtId="0" fontId="112" fillId="7" borderId="0" xfId="20" applyFont="1" applyFill="1" applyBorder="1" applyAlignment="1">
      <alignment horizontal="center" vertical="center"/>
    </xf>
    <xf numFmtId="0" fontId="2" fillId="0" borderId="0" xfId="20" applyBorder="1" applyAlignment="1">
      <alignment vertical="center" wrapText="1"/>
    </xf>
    <xf numFmtId="0" fontId="11" fillId="0" borderId="1" xfId="20" applyFont="1" applyFill="1" applyBorder="1" applyAlignment="1">
      <alignment vertical="top" wrapText="1"/>
    </xf>
    <xf numFmtId="0" fontId="11" fillId="0" borderId="19" xfId="20" applyFont="1" applyFill="1" applyBorder="1" applyAlignment="1">
      <alignment vertical="top" wrapText="1"/>
    </xf>
    <xf numFmtId="0" fontId="11" fillId="0" borderId="18" xfId="20" applyFont="1" applyFill="1" applyBorder="1" applyAlignment="1">
      <alignment vertical="top" wrapText="1"/>
    </xf>
    <xf numFmtId="0" fontId="11" fillId="0" borderId="9" xfId="20" applyFont="1" applyFill="1" applyBorder="1" applyAlignment="1">
      <alignment vertical="top" wrapText="1"/>
    </xf>
    <xf numFmtId="0" fontId="11" fillId="0" borderId="8" xfId="20" applyFont="1" applyFill="1" applyBorder="1" applyAlignment="1">
      <alignment vertical="top" wrapText="1"/>
    </xf>
    <xf numFmtId="0" fontId="11" fillId="0" borderId="10" xfId="20" applyFont="1" applyFill="1" applyBorder="1" applyAlignment="1">
      <alignment vertical="top" wrapText="1"/>
    </xf>
    <xf numFmtId="0" fontId="11" fillId="0" borderId="11" xfId="20" applyFont="1" applyFill="1" applyBorder="1" applyAlignment="1">
      <alignment vertical="top" wrapText="1"/>
    </xf>
    <xf numFmtId="0" fontId="11" fillId="0" borderId="12" xfId="20" applyFont="1" applyFill="1" applyBorder="1" applyAlignment="1">
      <alignment vertical="top" wrapText="1"/>
    </xf>
    <xf numFmtId="0" fontId="113" fillId="8" borderId="20" xfId="20" applyFont="1" applyFill="1" applyBorder="1" applyAlignment="1">
      <alignment vertical="center" wrapText="1"/>
    </xf>
    <xf numFmtId="0" fontId="113" fillId="8" borderId="21" xfId="20" applyFont="1" applyFill="1" applyBorder="1" applyAlignment="1">
      <alignment horizontal="center" vertical="center" wrapText="1"/>
    </xf>
    <xf numFmtId="0" fontId="113" fillId="9" borderId="22" xfId="20" applyFont="1" applyFill="1" applyBorder="1" applyAlignment="1">
      <alignment horizontal="center" vertical="center" wrapText="1"/>
    </xf>
    <xf numFmtId="0" fontId="113" fillId="8" borderId="1" xfId="20" applyFont="1" applyFill="1" applyBorder="1" applyAlignment="1">
      <alignment vertical="center" wrapText="1"/>
    </xf>
    <xf numFmtId="164" fontId="113" fillId="8" borderId="18" xfId="20" applyNumberFormat="1" applyFont="1" applyFill="1" applyBorder="1" applyAlignment="1">
      <alignment vertical="center" wrapText="1"/>
    </xf>
    <xf numFmtId="0" fontId="113" fillId="9" borderId="9" xfId="20" applyFont="1" applyFill="1" applyBorder="1" applyAlignment="1">
      <alignment vertical="center" wrapText="1"/>
    </xf>
    <xf numFmtId="0" fontId="113" fillId="9" borderId="8" xfId="20" applyFont="1" applyFill="1" applyBorder="1" applyAlignment="1">
      <alignment vertical="center" wrapText="1"/>
    </xf>
    <xf numFmtId="0" fontId="113" fillId="8" borderId="9" xfId="20" applyFont="1" applyFill="1" applyBorder="1" applyAlignment="1">
      <alignment vertical="center" wrapText="1"/>
    </xf>
    <xf numFmtId="164" fontId="113" fillId="8" borderId="8" xfId="20" applyNumberFormat="1" applyFont="1" applyFill="1" applyBorder="1" applyAlignment="1">
      <alignment vertical="center" wrapText="1"/>
    </xf>
    <xf numFmtId="164" fontId="114" fillId="10" borderId="23" xfId="20" applyNumberFormat="1" applyFont="1" applyFill="1" applyBorder="1" applyAlignment="1">
      <alignment vertical="center" wrapText="1"/>
    </xf>
    <xf numFmtId="0" fontId="2" fillId="0" borderId="24" xfId="20" applyBorder="1" applyAlignment="1">
      <alignment vertical="center" wrapText="1"/>
    </xf>
    <xf numFmtId="0" fontId="2" fillId="0" borderId="25" xfId="20" applyBorder="1"/>
    <xf numFmtId="0" fontId="113" fillId="8" borderId="26" xfId="20" applyFont="1" applyFill="1" applyBorder="1" applyAlignment="1">
      <alignment vertical="center" wrapText="1"/>
    </xf>
    <xf numFmtId="0" fontId="113" fillId="9" borderId="27" xfId="20" applyFont="1" applyFill="1" applyBorder="1" applyAlignment="1">
      <alignment vertical="center" wrapText="1"/>
    </xf>
    <xf numFmtId="0" fontId="113" fillId="8" borderId="27" xfId="20" applyFont="1" applyFill="1" applyBorder="1" applyAlignment="1">
      <alignment vertical="center" wrapText="1"/>
    </xf>
    <xf numFmtId="0" fontId="2" fillId="9" borderId="27" xfId="20" applyFill="1" applyBorder="1" applyAlignment="1">
      <alignment vertical="center" wrapText="1"/>
    </xf>
    <xf numFmtId="0" fontId="113" fillId="8" borderId="28" xfId="20" applyFont="1" applyFill="1" applyBorder="1" applyAlignment="1">
      <alignment vertical="center" wrapText="1"/>
    </xf>
    <xf numFmtId="0" fontId="113" fillId="9" borderId="29" xfId="20" applyFont="1" applyFill="1" applyBorder="1" applyAlignment="1">
      <alignment vertical="center" wrapText="1"/>
    </xf>
    <xf numFmtId="0" fontId="113" fillId="8" borderId="29" xfId="20" applyFont="1" applyFill="1" applyBorder="1" applyAlignment="1">
      <alignment vertical="center" wrapText="1"/>
    </xf>
    <xf numFmtId="0" fontId="113" fillId="9" borderId="10" xfId="20" applyFont="1" applyFill="1" applyBorder="1" applyAlignment="1">
      <alignment vertical="center" wrapText="1"/>
    </xf>
    <xf numFmtId="0" fontId="113" fillId="9" borderId="12" xfId="20" applyFont="1" applyFill="1" applyBorder="1" applyAlignment="1">
      <alignment vertical="center" wrapText="1"/>
    </xf>
    <xf numFmtId="0" fontId="113" fillId="9" borderId="30" xfId="20" applyFont="1" applyFill="1" applyBorder="1" applyAlignment="1">
      <alignment vertical="center" wrapText="1"/>
    </xf>
    <xf numFmtId="0" fontId="58" fillId="0" borderId="0" xfId="2" applyFont="1" applyBorder="1" applyAlignment="1"/>
    <xf numFmtId="0" fontId="105" fillId="11" borderId="0" xfId="0" applyFont="1" applyFill="1" applyBorder="1" applyAlignment="1">
      <alignment vertical="center" wrapText="1"/>
    </xf>
    <xf numFmtId="0" fontId="2" fillId="0" borderId="31" xfId="20" applyFont="1" applyBorder="1" applyAlignment="1">
      <alignment horizontal="center" vertical="center" wrapText="1"/>
    </xf>
    <xf numFmtId="0" fontId="2" fillId="0" borderId="11" xfId="20" applyFont="1" applyBorder="1" applyAlignment="1">
      <alignment horizontal="center" vertical="center" wrapText="1"/>
    </xf>
    <xf numFmtId="0" fontId="5" fillId="12" borderId="16" xfId="20" applyFont="1" applyFill="1" applyBorder="1" applyAlignment="1">
      <alignment horizontal="center" wrapText="1"/>
    </xf>
    <xf numFmtId="0" fontId="56" fillId="7" borderId="10" xfId="20" applyFont="1" applyFill="1" applyBorder="1" applyAlignment="1">
      <alignment horizontal="center" vertical="center" wrapText="1"/>
    </xf>
    <xf numFmtId="0" fontId="25" fillId="0" borderId="32" xfId="0" applyFont="1" applyFill="1" applyBorder="1" applyAlignment="1">
      <alignment horizontal="center" vertical="center" wrapText="1"/>
    </xf>
    <xf numFmtId="0" fontId="56" fillId="7" borderId="11" xfId="20" applyFont="1" applyFill="1" applyBorder="1" applyAlignment="1">
      <alignment horizontal="center" vertical="center" wrapText="1"/>
    </xf>
    <xf numFmtId="0" fontId="42" fillId="7" borderId="10" xfId="20" applyFont="1" applyFill="1" applyBorder="1" applyAlignment="1">
      <alignment horizontal="center" vertical="center" wrapText="1"/>
    </xf>
    <xf numFmtId="0" fontId="2" fillId="12" borderId="31" xfId="20" applyFont="1" applyFill="1" applyBorder="1" applyAlignment="1">
      <alignment horizontal="center" vertical="center" wrapText="1"/>
    </xf>
    <xf numFmtId="0" fontId="2" fillId="12" borderId="12" xfId="20" applyFont="1" applyFill="1" applyBorder="1" applyAlignment="1">
      <alignment horizontal="center" vertical="center" wrapText="1"/>
    </xf>
    <xf numFmtId="0" fontId="7" fillId="2" borderId="33" xfId="20" applyFont="1" applyFill="1" applyBorder="1" applyAlignment="1">
      <alignment vertical="center" wrapText="1"/>
    </xf>
    <xf numFmtId="0" fontId="7" fillId="2" borderId="34" xfId="20" applyFont="1" applyFill="1" applyBorder="1" applyAlignment="1">
      <alignment vertical="center" wrapText="1"/>
    </xf>
    <xf numFmtId="0" fontId="19" fillId="2" borderId="29" xfId="20" applyFont="1" applyFill="1" applyBorder="1" applyAlignment="1">
      <alignment vertical="center" wrapText="1"/>
    </xf>
    <xf numFmtId="9" fontId="19" fillId="2" borderId="29" xfId="20" applyNumberFormat="1" applyFont="1" applyFill="1" applyBorder="1" applyAlignment="1">
      <alignment vertical="center" wrapText="1"/>
    </xf>
    <xf numFmtId="0" fontId="19" fillId="2" borderId="30" xfId="20" applyFont="1" applyFill="1" applyBorder="1" applyAlignment="1">
      <alignment vertical="center" wrapText="1"/>
    </xf>
    <xf numFmtId="0" fontId="7" fillId="2" borderId="1" xfId="20" applyFont="1" applyFill="1" applyBorder="1" applyAlignment="1">
      <alignment vertical="center" wrapText="1"/>
    </xf>
    <xf numFmtId="0" fontId="7" fillId="2" borderId="35" xfId="20" applyFont="1" applyFill="1" applyBorder="1" applyAlignment="1">
      <alignment vertical="center" wrapText="1"/>
    </xf>
    <xf numFmtId="0" fontId="7" fillId="2" borderId="36" xfId="20" applyFont="1" applyFill="1" applyBorder="1" applyAlignment="1">
      <alignment vertical="center" wrapText="1"/>
    </xf>
    <xf numFmtId="0" fontId="7" fillId="2" borderId="37" xfId="20" applyFont="1" applyFill="1" applyBorder="1" applyAlignment="1">
      <alignment vertical="center" wrapText="1"/>
    </xf>
    <xf numFmtId="0" fontId="19" fillId="2" borderId="9" xfId="20" applyFont="1" applyFill="1" applyBorder="1" applyAlignment="1">
      <alignment vertical="center" wrapText="1"/>
    </xf>
    <xf numFmtId="0" fontId="19" fillId="2" borderId="9" xfId="20" applyNumberFormat="1" applyFont="1" applyFill="1" applyBorder="1" applyAlignment="1">
      <alignment vertical="center" wrapText="1"/>
    </xf>
    <xf numFmtId="0" fontId="19" fillId="2" borderId="8" xfId="20" applyNumberFormat="1" applyFont="1" applyFill="1" applyBorder="1" applyAlignment="1">
      <alignment vertical="center" wrapText="1"/>
    </xf>
    <xf numFmtId="0" fontId="7" fillId="2" borderId="38" xfId="20" applyFont="1" applyFill="1" applyBorder="1" applyAlignment="1">
      <alignment vertical="center" wrapText="1"/>
    </xf>
    <xf numFmtId="0" fontId="7" fillId="2" borderId="39" xfId="20" applyFont="1" applyFill="1" applyBorder="1" applyAlignment="1">
      <alignment vertical="center" wrapText="1"/>
    </xf>
    <xf numFmtId="0" fontId="19" fillId="2" borderId="40" xfId="20" applyFont="1" applyFill="1" applyBorder="1" applyAlignment="1">
      <alignment vertical="center" wrapText="1"/>
    </xf>
    <xf numFmtId="0" fontId="19" fillId="2" borderId="41" xfId="20" applyFont="1" applyFill="1" applyBorder="1" applyAlignment="1">
      <alignment vertical="center" wrapText="1"/>
    </xf>
    <xf numFmtId="0" fontId="7" fillId="2" borderId="42" xfId="20" applyFont="1" applyFill="1" applyBorder="1" applyAlignment="1">
      <alignment vertical="center" wrapText="1"/>
    </xf>
    <xf numFmtId="0" fontId="7" fillId="2" borderId="43" xfId="20" applyFont="1" applyFill="1" applyBorder="1" applyAlignment="1">
      <alignment vertical="center" wrapText="1"/>
    </xf>
    <xf numFmtId="0" fontId="7" fillId="2" borderId="27" xfId="20" applyFont="1" applyFill="1" applyBorder="1" applyAlignment="1">
      <alignment vertical="center" wrapText="1"/>
    </xf>
    <xf numFmtId="0" fontId="7" fillId="0" borderId="27" xfId="20" applyFont="1" applyFill="1" applyBorder="1" applyAlignment="1">
      <alignment horizontal="center" vertical="center" wrapText="1"/>
    </xf>
    <xf numFmtId="0" fontId="19" fillId="2" borderId="44" xfId="20" applyFont="1" applyFill="1" applyBorder="1" applyAlignment="1">
      <alignment vertical="center" wrapText="1"/>
    </xf>
    <xf numFmtId="0" fontId="7" fillId="2" borderId="40" xfId="20" applyFont="1" applyFill="1" applyBorder="1" applyAlignment="1">
      <alignment vertical="center" wrapText="1"/>
    </xf>
    <xf numFmtId="0" fontId="7" fillId="12" borderId="45" xfId="20" applyFont="1" applyFill="1" applyBorder="1" applyAlignment="1">
      <alignment vertical="center" wrapText="1"/>
    </xf>
    <xf numFmtId="0" fontId="7" fillId="12" borderId="46" xfId="20" applyFont="1" applyFill="1" applyBorder="1" applyAlignment="1">
      <alignment vertical="center" wrapText="1"/>
    </xf>
    <xf numFmtId="0" fontId="19" fillId="12" borderId="22" xfId="20" applyFont="1" applyFill="1" applyBorder="1" applyAlignment="1">
      <alignment vertical="center" wrapText="1"/>
    </xf>
    <xf numFmtId="9" fontId="19" fillId="12" borderId="22" xfId="20" applyNumberFormat="1" applyFont="1" applyFill="1" applyBorder="1" applyAlignment="1">
      <alignment vertical="center" wrapText="1"/>
    </xf>
    <xf numFmtId="0" fontId="19" fillId="12" borderId="31" xfId="20" applyFont="1" applyFill="1" applyBorder="1" applyAlignment="1">
      <alignment vertical="center" wrapText="1"/>
    </xf>
    <xf numFmtId="0" fontId="7" fillId="2" borderId="47" xfId="20" applyFont="1" applyFill="1" applyBorder="1" applyAlignment="1">
      <alignment vertical="center" wrapText="1"/>
    </xf>
    <xf numFmtId="0" fontId="7" fillId="12" borderId="36" xfId="20" applyFont="1" applyFill="1" applyBorder="1" applyAlignment="1">
      <alignment vertical="center" wrapText="1"/>
    </xf>
    <xf numFmtId="0" fontId="7" fillId="12" borderId="37" xfId="20" applyFont="1" applyFill="1" applyBorder="1" applyAlignment="1">
      <alignment vertical="center" wrapText="1"/>
    </xf>
    <xf numFmtId="0" fontId="19" fillId="12" borderId="8" xfId="20" applyFont="1" applyFill="1" applyBorder="1" applyAlignment="1">
      <alignment vertical="center" wrapText="1"/>
    </xf>
    <xf numFmtId="9" fontId="19" fillId="2" borderId="9" xfId="20" applyNumberFormat="1" applyFont="1" applyFill="1" applyBorder="1" applyAlignment="1">
      <alignment vertical="center" wrapText="1"/>
    </xf>
    <xf numFmtId="9" fontId="19" fillId="12" borderId="8" xfId="20" applyNumberFormat="1" applyFont="1" applyFill="1" applyBorder="1" applyAlignment="1">
      <alignment vertical="center" wrapText="1"/>
    </xf>
    <xf numFmtId="0" fontId="19" fillId="12" borderId="12" xfId="20" applyFont="1" applyFill="1" applyBorder="1" applyAlignment="1">
      <alignment vertical="center" wrapText="1"/>
    </xf>
    <xf numFmtId="0" fontId="112" fillId="7" borderId="0" xfId="20" applyFont="1" applyFill="1" applyBorder="1" applyAlignment="1">
      <alignment vertical="center"/>
    </xf>
    <xf numFmtId="0" fontId="5" fillId="0" borderId="0" xfId="20" applyFont="1" applyFill="1" applyBorder="1" applyAlignment="1">
      <alignment horizontal="center" wrapText="1"/>
    </xf>
    <xf numFmtId="164" fontId="113" fillId="8" borderId="48" xfId="20" applyNumberFormat="1" applyFont="1" applyFill="1" applyBorder="1" applyAlignment="1">
      <alignment vertical="center" wrapText="1"/>
    </xf>
    <xf numFmtId="0" fontId="113" fillId="8" borderId="2" xfId="20" applyFont="1" applyFill="1" applyBorder="1" applyAlignment="1">
      <alignment vertical="center" wrapText="1"/>
    </xf>
    <xf numFmtId="0" fontId="105" fillId="7" borderId="0" xfId="0" applyFont="1" applyFill="1" applyBorder="1" applyAlignment="1">
      <alignment vertical="center" wrapText="1"/>
    </xf>
    <xf numFmtId="0" fontId="115" fillId="0" borderId="89" xfId="14" applyFont="1" applyFill="1" applyBorder="1" applyAlignment="1">
      <alignment horizontal="center" vertical="center"/>
    </xf>
    <xf numFmtId="0" fontId="16" fillId="0" borderId="0" xfId="0" applyFont="1" applyAlignment="1" applyProtection="1">
      <alignment horizontal="center" vertical="center" wrapText="1"/>
      <protection locked="0"/>
    </xf>
    <xf numFmtId="0" fontId="113" fillId="13" borderId="10" xfId="20" applyFont="1" applyFill="1" applyBorder="1" applyAlignment="1">
      <alignment horizontal="center" vertical="center" wrapText="1"/>
    </xf>
    <xf numFmtId="0" fontId="113" fillId="13" borderId="11" xfId="20" applyFont="1" applyFill="1" applyBorder="1" applyAlignment="1">
      <alignment horizontal="center" vertical="center" wrapText="1"/>
    </xf>
    <xf numFmtId="0" fontId="113" fillId="13" borderId="12" xfId="20" applyFont="1" applyFill="1" applyBorder="1" applyAlignment="1">
      <alignment horizontal="center" vertical="center" wrapText="1"/>
    </xf>
    <xf numFmtId="0" fontId="116" fillId="10" borderId="49" xfId="20" applyFont="1" applyFill="1" applyBorder="1" applyAlignment="1">
      <alignment horizontal="center" vertical="center" wrapText="1"/>
    </xf>
    <xf numFmtId="0" fontId="116" fillId="10" borderId="50" xfId="20" applyFont="1" applyFill="1" applyBorder="1" applyAlignment="1">
      <alignment horizontal="center" vertical="center" wrapText="1"/>
    </xf>
    <xf numFmtId="0" fontId="80" fillId="0" borderId="0" xfId="17" applyAlignment="1">
      <alignment horizontal="left"/>
    </xf>
    <xf numFmtId="0" fontId="51" fillId="0" borderId="42" xfId="29" applyFont="1" applyFill="1" applyBorder="1" applyAlignment="1">
      <alignment vertical="center" textRotation="90" wrapText="1"/>
    </xf>
    <xf numFmtId="0" fontId="51" fillId="0" borderId="0" xfId="29" applyFont="1" applyFill="1" applyBorder="1" applyAlignment="1">
      <alignment vertical="center" textRotation="90" wrapText="1"/>
    </xf>
    <xf numFmtId="0" fontId="113" fillId="7" borderId="51" xfId="20" applyFont="1" applyFill="1" applyBorder="1" applyAlignment="1">
      <alignment vertical="center" wrapText="1"/>
    </xf>
    <xf numFmtId="0" fontId="2" fillId="7" borderId="31" xfId="20" applyFont="1" applyFill="1" applyBorder="1" applyAlignment="1">
      <alignment horizontal="center" vertical="center" wrapText="1"/>
    </xf>
    <xf numFmtId="0" fontId="50" fillId="7" borderId="0" xfId="20" applyFont="1" applyFill="1" applyBorder="1" applyAlignment="1">
      <alignment horizontal="center" vertical="center" wrapText="1"/>
    </xf>
    <xf numFmtId="0" fontId="2" fillId="0" borderId="0" xfId="20" applyFont="1" applyFill="1"/>
    <xf numFmtId="0" fontId="5" fillId="12" borderId="52" xfId="20" applyFont="1" applyFill="1" applyBorder="1" applyAlignment="1">
      <alignment horizontal="center" wrapText="1"/>
    </xf>
    <xf numFmtId="0" fontId="7" fillId="2" borderId="10" xfId="20" applyFont="1" applyFill="1" applyBorder="1" applyAlignment="1">
      <alignment vertical="center" wrapText="1"/>
    </xf>
    <xf numFmtId="0" fontId="7" fillId="2" borderId="11" xfId="20" applyFont="1" applyFill="1" applyBorder="1" applyAlignment="1">
      <alignment vertical="center" wrapText="1"/>
    </xf>
    <xf numFmtId="0" fontId="25" fillId="0" borderId="18" xfId="0" applyFont="1" applyFill="1" applyBorder="1" applyAlignment="1">
      <alignment horizontal="center" vertical="center" wrapText="1"/>
    </xf>
    <xf numFmtId="0" fontId="9" fillId="7" borderId="9" xfId="20" applyFont="1" applyFill="1" applyBorder="1" applyAlignment="1">
      <alignment horizontal="center" vertical="center" wrapText="1"/>
    </xf>
    <xf numFmtId="0" fontId="2" fillId="0" borderId="8" xfId="20" applyBorder="1"/>
    <xf numFmtId="0" fontId="9" fillId="7" borderId="10" xfId="20" applyFont="1" applyFill="1" applyBorder="1" applyAlignment="1">
      <alignment horizontal="center" vertical="center" wrapText="1"/>
    </xf>
    <xf numFmtId="0" fontId="9" fillId="0" borderId="11" xfId="20" applyFont="1" applyFill="1" applyBorder="1" applyAlignment="1">
      <alignment vertical="center" wrapText="1"/>
    </xf>
    <xf numFmtId="0" fontId="2" fillId="0" borderId="12" xfId="20" applyBorder="1"/>
    <xf numFmtId="0" fontId="9" fillId="7" borderId="2" xfId="20" applyFont="1" applyFill="1" applyBorder="1" applyAlignment="1">
      <alignment horizontal="center" vertical="center" wrapText="1"/>
    </xf>
    <xf numFmtId="0" fontId="2" fillId="0" borderId="48" xfId="20" applyBorder="1"/>
    <xf numFmtId="0" fontId="9" fillId="0" borderId="53" xfId="20" applyFont="1" applyFill="1" applyBorder="1" applyAlignment="1">
      <alignment horizontal="center" vertical="center" wrapText="1"/>
    </xf>
    <xf numFmtId="0" fontId="9" fillId="0" borderId="50" xfId="20" applyFont="1" applyFill="1" applyBorder="1" applyAlignment="1">
      <alignment horizontal="center" vertical="center" wrapText="1"/>
    </xf>
    <xf numFmtId="0" fontId="27" fillId="7" borderId="1" xfId="20" applyFont="1" applyFill="1" applyBorder="1" applyAlignment="1">
      <alignment vertical="center" wrapText="1"/>
    </xf>
    <xf numFmtId="0" fontId="27" fillId="7" borderId="19" xfId="20" applyFont="1" applyFill="1" applyBorder="1" applyAlignment="1">
      <alignment vertical="center" wrapText="1"/>
    </xf>
    <xf numFmtId="0" fontId="2" fillId="0" borderId="18" xfId="20" applyBorder="1"/>
    <xf numFmtId="0" fontId="27" fillId="7" borderId="9" xfId="20" applyFont="1" applyFill="1" applyBorder="1" applyAlignment="1">
      <alignment vertical="center" wrapText="1"/>
    </xf>
    <xf numFmtId="0" fontId="27" fillId="7" borderId="10" xfId="20" applyFont="1" applyFill="1" applyBorder="1" applyAlignment="1">
      <alignment vertical="center" wrapText="1"/>
    </xf>
    <xf numFmtId="0" fontId="2" fillId="0" borderId="11" xfId="20" applyBorder="1"/>
    <xf numFmtId="0" fontId="27" fillId="14" borderId="49" xfId="20" applyFont="1" applyFill="1" applyBorder="1" applyAlignment="1">
      <alignment horizontal="center" vertical="center" wrapText="1"/>
    </xf>
    <xf numFmtId="0" fontId="27" fillId="14" borderId="53" xfId="20" applyFont="1" applyFill="1" applyBorder="1" applyAlignment="1">
      <alignment horizontal="center" vertical="center" wrapText="1"/>
    </xf>
    <xf numFmtId="0" fontId="27" fillId="14" borderId="11" xfId="20" applyFont="1" applyFill="1" applyBorder="1" applyAlignment="1">
      <alignment horizontal="center" vertical="center" wrapText="1"/>
    </xf>
    <xf numFmtId="0" fontId="27" fillId="14" borderId="12" xfId="20" applyFont="1" applyFill="1" applyBorder="1" applyAlignment="1">
      <alignment horizontal="center" vertical="center" wrapText="1"/>
    </xf>
    <xf numFmtId="0" fontId="117" fillId="7" borderId="1" xfId="20" applyFont="1" applyFill="1" applyBorder="1" applyAlignment="1"/>
    <xf numFmtId="0" fontId="117" fillId="7" borderId="9" xfId="20" applyFont="1" applyFill="1" applyBorder="1" applyAlignment="1">
      <alignment vertical="center" wrapText="1"/>
    </xf>
    <xf numFmtId="0" fontId="117" fillId="7" borderId="10" xfId="20" applyFont="1" applyFill="1" applyBorder="1" applyAlignment="1">
      <alignment vertical="center" wrapText="1"/>
    </xf>
    <xf numFmtId="0" fontId="118" fillId="15" borderId="91" xfId="14" applyNumberFormat="1" applyFont="1" applyFill="1" applyBorder="1" applyAlignment="1">
      <alignment horizontal="center" vertical="center"/>
    </xf>
    <xf numFmtId="2" fontId="118" fillId="15" borderId="91" xfId="14" applyNumberFormat="1" applyFont="1" applyFill="1" applyBorder="1" applyAlignment="1">
      <alignment horizontal="center" vertical="center"/>
    </xf>
    <xf numFmtId="10" fontId="110" fillId="15" borderId="91" xfId="14" applyNumberFormat="1" applyFont="1" applyFill="1" applyBorder="1" applyAlignment="1">
      <alignment horizontal="center" vertical="center"/>
    </xf>
    <xf numFmtId="0" fontId="110" fillId="0" borderId="0" xfId="14" applyNumberFormat="1" applyFont="1" applyFill="1" applyBorder="1"/>
    <xf numFmtId="1" fontId="110" fillId="0" borderId="10" xfId="14" applyNumberFormat="1" applyFont="1" applyFill="1" applyBorder="1" applyProtection="1">
      <protection locked="0"/>
    </xf>
    <xf numFmtId="1" fontId="110" fillId="0" borderId="11" xfId="14" applyNumberFormat="1" applyFont="1" applyFill="1" applyBorder="1" applyProtection="1">
      <protection locked="0"/>
    </xf>
    <xf numFmtId="1" fontId="110" fillId="0" borderId="12" xfId="14" applyNumberFormat="1" applyFont="1" applyFill="1" applyBorder="1" applyProtection="1">
      <protection locked="0"/>
    </xf>
    <xf numFmtId="0" fontId="5" fillId="0" borderId="0" xfId="14" applyNumberFormat="1" applyFont="1" applyFill="1" applyBorder="1"/>
    <xf numFmtId="1" fontId="5" fillId="0" borderId="11" xfId="14" applyNumberFormat="1" applyFont="1" applyFill="1" applyBorder="1" applyProtection="1">
      <protection locked="0"/>
    </xf>
    <xf numFmtId="1" fontId="5" fillId="0" borderId="12" xfId="14" applyNumberFormat="1" applyFont="1" applyFill="1" applyBorder="1" applyProtection="1">
      <protection locked="0"/>
    </xf>
    <xf numFmtId="0" fontId="5" fillId="0" borderId="1" xfId="14" applyFont="1" applyBorder="1"/>
    <xf numFmtId="0" fontId="5" fillId="0" borderId="18" xfId="14" applyFont="1" applyBorder="1"/>
    <xf numFmtId="0" fontId="5" fillId="0" borderId="10" xfId="14" applyFont="1" applyBorder="1"/>
    <xf numFmtId="0" fontId="5" fillId="0" borderId="12" xfId="14" applyFont="1" applyBorder="1"/>
    <xf numFmtId="0" fontId="109" fillId="0" borderId="54" xfId="26" applyFont="1" applyBorder="1" applyAlignment="1"/>
    <xf numFmtId="0" fontId="119" fillId="0" borderId="5" xfId="26" applyFont="1" applyBorder="1" applyAlignment="1">
      <alignment horizontal="center"/>
    </xf>
    <xf numFmtId="0" fontId="120" fillId="0" borderId="5" xfId="26" applyFont="1" applyFill="1" applyBorder="1" applyAlignment="1">
      <alignment horizontal="right"/>
    </xf>
    <xf numFmtId="0" fontId="109" fillId="0" borderId="5" xfId="26" applyFont="1" applyBorder="1" applyAlignment="1"/>
    <xf numFmtId="0" fontId="120" fillId="0" borderId="5" xfId="26" applyFont="1" applyBorder="1" applyAlignment="1">
      <alignment horizontal="right"/>
    </xf>
    <xf numFmtId="0" fontId="119" fillId="0" borderId="55" xfId="26" applyFont="1" applyBorder="1" applyAlignment="1">
      <alignment horizontal="center"/>
    </xf>
    <xf numFmtId="0" fontId="21" fillId="0" borderId="5" xfId="26" applyFont="1" applyBorder="1" applyAlignment="1"/>
    <xf numFmtId="0" fontId="121" fillId="0" borderId="5" xfId="26" applyFont="1" applyBorder="1" applyAlignment="1">
      <alignment horizontal="center"/>
    </xf>
    <xf numFmtId="0" fontId="122" fillId="0" borderId="5" xfId="26" applyFont="1" applyBorder="1" applyAlignment="1">
      <alignment horizontal="right"/>
    </xf>
    <xf numFmtId="0" fontId="121" fillId="0" borderId="55" xfId="26" applyFont="1" applyBorder="1" applyAlignment="1">
      <alignment horizontal="center"/>
    </xf>
    <xf numFmtId="1" fontId="110" fillId="0" borderId="1" xfId="14" applyNumberFormat="1" applyFont="1" applyFill="1" applyBorder="1" applyProtection="1">
      <protection locked="0"/>
    </xf>
    <xf numFmtId="1" fontId="110" fillId="0" borderId="19" xfId="14" applyNumberFormat="1" applyFont="1" applyFill="1" applyBorder="1" applyProtection="1">
      <protection locked="0"/>
    </xf>
    <xf numFmtId="1" fontId="110" fillId="0" borderId="18" xfId="14" applyNumberFormat="1" applyFont="1" applyFill="1" applyBorder="1" applyProtection="1">
      <protection locked="0"/>
    </xf>
    <xf numFmtId="1" fontId="5" fillId="0" borderId="19" xfId="14" applyNumberFormat="1" applyFont="1" applyFill="1" applyBorder="1" applyProtection="1">
      <protection locked="0"/>
    </xf>
    <xf numFmtId="1" fontId="5" fillId="0" borderId="18" xfId="14" applyNumberFormat="1" applyFont="1" applyFill="1" applyBorder="1" applyProtection="1">
      <protection locked="0"/>
    </xf>
    <xf numFmtId="1" fontId="110" fillId="15" borderId="19" xfId="14" applyNumberFormat="1" applyFont="1" applyFill="1" applyBorder="1" applyProtection="1">
      <protection locked="0"/>
    </xf>
    <xf numFmtId="0" fontId="15" fillId="0" borderId="0" xfId="0" applyFont="1" applyFill="1" applyBorder="1" applyAlignment="1" applyProtection="1">
      <alignment horizontal="left"/>
      <protection locked="0"/>
    </xf>
    <xf numFmtId="0" fontId="123" fillId="0" borderId="0" xfId="0" applyFont="1" applyFill="1" applyBorder="1" applyAlignment="1" applyProtection="1">
      <alignment vertical="center"/>
      <protection locked="0"/>
    </xf>
    <xf numFmtId="0" fontId="41" fillId="2" borderId="92" xfId="20" applyFont="1" applyFill="1" applyBorder="1" applyAlignment="1">
      <alignment horizontal="center"/>
    </xf>
    <xf numFmtId="0" fontId="104" fillId="7" borderId="93" xfId="20" applyFont="1" applyFill="1" applyBorder="1" applyAlignment="1">
      <alignment horizontal="left"/>
    </xf>
    <xf numFmtId="0" fontId="104" fillId="7" borderId="94" xfId="20" applyFont="1" applyFill="1" applyBorder="1" applyAlignment="1">
      <alignment horizontal="left" vertical="center" wrapText="1"/>
    </xf>
    <xf numFmtId="0" fontId="104" fillId="7" borderId="95" xfId="20" applyFont="1" applyFill="1" applyBorder="1" applyAlignment="1"/>
    <xf numFmtId="0" fontId="104" fillId="7" borderId="94" xfId="20" applyFont="1" applyFill="1" applyBorder="1" applyAlignment="1"/>
    <xf numFmtId="0" fontId="124" fillId="14" borderId="16" xfId="20" applyFont="1" applyFill="1" applyBorder="1" applyAlignment="1">
      <alignment horizontal="center"/>
    </xf>
    <xf numFmtId="0" fontId="80" fillId="0" borderId="0" xfId="23"/>
    <xf numFmtId="0" fontId="80" fillId="0" borderId="0" xfId="23" applyAlignment="1">
      <alignment horizontal="center"/>
    </xf>
    <xf numFmtId="2" fontId="80" fillId="0" borderId="0" xfId="23" applyNumberFormat="1"/>
    <xf numFmtId="0" fontId="80" fillId="0" borderId="0" xfId="23" applyFill="1" applyBorder="1"/>
    <xf numFmtId="0" fontId="80" fillId="0" borderId="0" xfId="23" applyFill="1" applyBorder="1" applyAlignment="1">
      <alignment vertical="center" wrapText="1"/>
    </xf>
    <xf numFmtId="0" fontId="80" fillId="0" borderId="0" xfId="23" applyBorder="1"/>
    <xf numFmtId="0" fontId="80" fillId="0" borderId="0" xfId="23" applyBorder="1" applyAlignment="1">
      <alignment horizontal="center"/>
    </xf>
    <xf numFmtId="0" fontId="80" fillId="0" borderId="0" xfId="23" applyFill="1" applyBorder="1" applyAlignment="1">
      <alignment vertical="center"/>
    </xf>
    <xf numFmtId="0" fontId="125" fillId="0" borderId="0" xfId="23" applyFont="1"/>
    <xf numFmtId="0" fontId="80" fillId="0" borderId="0" xfId="23" applyBorder="1" applyAlignment="1">
      <alignment vertical="center" wrapText="1"/>
    </xf>
    <xf numFmtId="0" fontId="126" fillId="0" borderId="0" xfId="23" applyFont="1" applyFill="1" applyBorder="1" applyAlignment="1">
      <alignment vertical="center" wrapText="1"/>
    </xf>
    <xf numFmtId="2" fontId="111" fillId="0" borderId="0" xfId="23" applyNumberFormat="1" applyFont="1" applyFill="1" applyBorder="1" applyAlignment="1">
      <alignment vertical="center"/>
    </xf>
    <xf numFmtId="1" fontId="111" fillId="0" borderId="0" xfId="23" applyNumberFormat="1" applyFont="1" applyFill="1" applyBorder="1" applyAlignment="1">
      <alignment horizontal="center" vertical="center"/>
    </xf>
    <xf numFmtId="2" fontId="127" fillId="0" borderId="96" xfId="23" applyNumberFormat="1" applyFont="1" applyFill="1" applyBorder="1" applyAlignment="1">
      <alignment vertical="center"/>
    </xf>
    <xf numFmtId="0" fontId="111" fillId="0" borderId="97" xfId="23" applyFont="1" applyFill="1" applyBorder="1" applyAlignment="1">
      <alignment horizontal="center" vertical="center"/>
    </xf>
    <xf numFmtId="2" fontId="127" fillId="0" borderId="98" xfId="23" applyNumberFormat="1" applyFont="1" applyFill="1" applyBorder="1" applyAlignment="1">
      <alignment vertical="center"/>
    </xf>
    <xf numFmtId="0" fontId="111" fillId="0" borderId="99" xfId="23" applyFont="1" applyFill="1" applyBorder="1" applyAlignment="1">
      <alignment horizontal="center" vertical="center"/>
    </xf>
    <xf numFmtId="0" fontId="80" fillId="0" borderId="0" xfId="23" applyFill="1"/>
    <xf numFmtId="2" fontId="111" fillId="0" borderId="96" xfId="23" applyNumberFormat="1" applyFont="1" applyFill="1" applyBorder="1" applyAlignment="1">
      <alignment vertical="center"/>
    </xf>
    <xf numFmtId="1" fontId="111" fillId="0" borderId="100" xfId="23" applyNumberFormat="1" applyFont="1" applyFill="1" applyBorder="1" applyAlignment="1">
      <alignment horizontal="center" vertical="center"/>
    </xf>
    <xf numFmtId="2" fontId="111" fillId="0" borderId="98" xfId="23" applyNumberFormat="1" applyFont="1" applyFill="1" applyBorder="1" applyAlignment="1">
      <alignment vertical="center"/>
    </xf>
    <xf numFmtId="1" fontId="111" fillId="0" borderId="101" xfId="23" applyNumberFormat="1" applyFont="1" applyFill="1" applyBorder="1" applyAlignment="1">
      <alignment horizontal="center" vertical="center"/>
    </xf>
    <xf numFmtId="0" fontId="127" fillId="0" borderId="102" xfId="23" applyFont="1" applyFill="1" applyBorder="1" applyAlignment="1">
      <alignment horizontal="left" vertical="center" wrapText="1"/>
    </xf>
    <xf numFmtId="2" fontId="111" fillId="0" borderId="103" xfId="23" applyNumberFormat="1" applyFont="1" applyFill="1" applyBorder="1" applyAlignment="1">
      <alignment vertical="center"/>
    </xf>
    <xf numFmtId="1" fontId="127" fillId="0" borderId="104" xfId="23" applyNumberFormat="1" applyFont="1" applyFill="1" applyBorder="1" applyAlignment="1">
      <alignment horizontal="center" vertical="center"/>
    </xf>
    <xf numFmtId="2" fontId="127" fillId="16" borderId="103" xfId="23" applyNumberFormat="1" applyFont="1" applyFill="1" applyBorder="1" applyAlignment="1">
      <alignment vertical="center"/>
    </xf>
    <xf numFmtId="0" fontId="127" fillId="16" borderId="105" xfId="23" applyFont="1" applyFill="1" applyBorder="1" applyAlignment="1">
      <alignment horizontal="left" vertical="center" wrapText="1"/>
    </xf>
    <xf numFmtId="0" fontId="127" fillId="16" borderId="106" xfId="23" applyFont="1" applyFill="1" applyBorder="1" applyAlignment="1">
      <alignment horizontal="center" vertical="center"/>
    </xf>
    <xf numFmtId="0" fontId="125" fillId="0" borderId="0" xfId="23" applyFont="1" applyFill="1"/>
    <xf numFmtId="0" fontId="125" fillId="0" borderId="0" xfId="23" applyFont="1" applyFill="1" applyBorder="1"/>
    <xf numFmtId="0" fontId="125" fillId="0" borderId="0" xfId="23" applyFont="1" applyFill="1" applyBorder="1" applyAlignment="1">
      <alignment vertical="center" wrapText="1"/>
    </xf>
    <xf numFmtId="0" fontId="128" fillId="0" borderId="0" xfId="23" applyFont="1" applyFill="1" applyBorder="1" applyAlignment="1">
      <alignment vertical="center" wrapText="1"/>
    </xf>
    <xf numFmtId="2" fontId="129" fillId="17" borderId="107" xfId="23" applyNumberFormat="1" applyFont="1" applyFill="1" applyBorder="1" applyAlignment="1">
      <alignment horizontal="center" vertical="center" wrapText="1"/>
    </xf>
    <xf numFmtId="2" fontId="128" fillId="17" borderId="108" xfId="23" applyNumberFormat="1" applyFont="1" applyFill="1" applyBorder="1" applyAlignment="1">
      <alignment horizontal="center" vertical="center" wrapText="1"/>
    </xf>
    <xf numFmtId="2" fontId="129" fillId="17" borderId="109" xfId="23" applyNumberFormat="1" applyFont="1" applyFill="1" applyBorder="1" applyAlignment="1">
      <alignment horizontal="center" vertical="center" wrapText="1"/>
    </xf>
    <xf numFmtId="0" fontId="128" fillId="17" borderId="110" xfId="23" applyFont="1" applyFill="1" applyBorder="1" applyAlignment="1">
      <alignment horizontal="center" vertical="center" wrapText="1"/>
    </xf>
    <xf numFmtId="0" fontId="128" fillId="17" borderId="111" xfId="23" applyFont="1" applyFill="1" applyBorder="1" applyAlignment="1">
      <alignment horizontal="center" vertical="center" wrapText="1"/>
    </xf>
    <xf numFmtId="0" fontId="125" fillId="0" borderId="0" xfId="23" applyFont="1" applyAlignment="1">
      <alignment horizontal="center"/>
    </xf>
    <xf numFmtId="0" fontId="80" fillId="0" borderId="112" xfId="23" applyBorder="1" applyAlignment="1">
      <alignment horizontal="center" vertical="center"/>
    </xf>
    <xf numFmtId="0" fontId="130" fillId="13" borderId="113" xfId="23" applyFont="1" applyFill="1" applyBorder="1" applyAlignment="1">
      <alignment horizontal="center" vertical="center" wrapText="1"/>
    </xf>
    <xf numFmtId="2" fontId="131" fillId="13" borderId="113" xfId="23" applyNumberFormat="1" applyFont="1" applyFill="1" applyBorder="1" applyAlignment="1">
      <alignment horizontal="center" vertical="center"/>
    </xf>
    <xf numFmtId="2" fontId="132" fillId="8" borderId="114" xfId="23" applyNumberFormat="1" applyFont="1" applyFill="1" applyBorder="1" applyAlignment="1">
      <alignment horizontal="center" vertical="center"/>
    </xf>
    <xf numFmtId="166" fontId="125" fillId="0" borderId="115" xfId="23" applyNumberFormat="1" applyFont="1" applyBorder="1" applyAlignment="1" applyProtection="1">
      <alignment horizontal="center" vertical="center"/>
      <protection locked="0"/>
    </xf>
    <xf numFmtId="166" fontId="125" fillId="0" borderId="116" xfId="23" applyNumberFormat="1" applyFont="1" applyBorder="1" applyAlignment="1" applyProtection="1">
      <alignment horizontal="center" vertical="center"/>
      <protection locked="0"/>
    </xf>
    <xf numFmtId="166" fontId="125" fillId="0" borderId="117" xfId="23" applyNumberFormat="1" applyFont="1" applyBorder="1" applyAlignment="1" applyProtection="1">
      <alignment horizontal="center" vertical="center"/>
      <protection locked="0"/>
    </xf>
    <xf numFmtId="166" fontId="132" fillId="18" borderId="118" xfId="23" applyNumberFormat="1" applyFont="1" applyFill="1" applyBorder="1" applyAlignment="1">
      <alignment horizontal="center" vertical="center"/>
    </xf>
    <xf numFmtId="166" fontId="125" fillId="0" borderId="119" xfId="23" applyNumberFormat="1" applyFont="1" applyBorder="1" applyAlignment="1" applyProtection="1">
      <alignment horizontal="center" vertical="center"/>
      <protection locked="0"/>
    </xf>
    <xf numFmtId="166" fontId="125" fillId="0" borderId="120" xfId="23" applyNumberFormat="1" applyFont="1" applyBorder="1" applyAlignment="1" applyProtection="1">
      <alignment horizontal="center" vertical="center"/>
      <protection locked="0"/>
    </xf>
    <xf numFmtId="166" fontId="132" fillId="19" borderId="114" xfId="23" applyNumberFormat="1" applyFont="1" applyFill="1" applyBorder="1" applyAlignment="1">
      <alignment horizontal="center" vertical="center"/>
    </xf>
    <xf numFmtId="0" fontId="80" fillId="0" borderId="97" xfId="23" applyBorder="1" applyAlignment="1">
      <alignment horizontal="left" vertical="center"/>
    </xf>
    <xf numFmtId="0" fontId="80" fillId="0" borderId="121" xfId="23" applyBorder="1" applyAlignment="1">
      <alignment horizontal="center" vertical="center"/>
    </xf>
    <xf numFmtId="0" fontId="130" fillId="13" borderId="122" xfId="23" applyFont="1" applyFill="1" applyBorder="1" applyAlignment="1">
      <alignment horizontal="center" vertical="center" wrapText="1"/>
    </xf>
    <xf numFmtId="2" fontId="131" fillId="13" borderId="122" xfId="23" applyNumberFormat="1" applyFont="1" applyFill="1" applyBorder="1" applyAlignment="1">
      <alignment horizontal="center" vertical="center"/>
    </xf>
    <xf numFmtId="2" fontId="132" fillId="8" borderId="123" xfId="23" applyNumberFormat="1" applyFont="1" applyFill="1" applyBorder="1" applyAlignment="1">
      <alignment horizontal="center" vertical="center"/>
    </xf>
    <xf numFmtId="166" fontId="125" fillId="0" borderId="124" xfId="23" applyNumberFormat="1" applyFont="1" applyBorder="1" applyAlignment="1" applyProtection="1">
      <alignment horizontal="center" vertical="center"/>
      <protection locked="0"/>
    </xf>
    <xf numFmtId="166" fontId="125" fillId="0" borderId="125" xfId="23" applyNumberFormat="1" applyFont="1" applyBorder="1" applyAlignment="1" applyProtection="1">
      <alignment horizontal="center" vertical="center"/>
      <protection locked="0"/>
    </xf>
    <xf numFmtId="166" fontId="125" fillId="0" borderId="126" xfId="23" applyNumberFormat="1" applyFont="1" applyBorder="1" applyAlignment="1" applyProtection="1">
      <alignment horizontal="center" vertical="center"/>
      <protection locked="0"/>
    </xf>
    <xf numFmtId="166" fontId="132" fillId="18" borderId="127" xfId="23" applyNumberFormat="1" applyFont="1" applyFill="1" applyBorder="1" applyAlignment="1">
      <alignment horizontal="center" vertical="center"/>
    </xf>
    <xf numFmtId="166" fontId="125" fillId="0" borderId="128" xfId="23" applyNumberFormat="1" applyFont="1" applyBorder="1" applyAlignment="1" applyProtection="1">
      <alignment horizontal="center" vertical="center"/>
      <protection locked="0"/>
    </xf>
    <xf numFmtId="166" fontId="125" fillId="0" borderId="102" xfId="23" applyNumberFormat="1" applyFont="1" applyBorder="1" applyAlignment="1" applyProtection="1">
      <alignment horizontal="center" vertical="center"/>
      <protection locked="0"/>
    </xf>
    <xf numFmtId="166" fontId="132" fillId="19" borderId="123" xfId="23" applyNumberFormat="1" applyFont="1" applyFill="1" applyBorder="1" applyAlignment="1">
      <alignment horizontal="center" vertical="center"/>
    </xf>
    <xf numFmtId="0" fontId="80" fillId="0" borderId="99" xfId="23" applyBorder="1" applyAlignment="1">
      <alignment horizontal="left" vertical="center"/>
    </xf>
    <xf numFmtId="0" fontId="80" fillId="0" borderId="129" xfId="23" applyBorder="1" applyAlignment="1">
      <alignment horizontal="center" vertical="center"/>
    </xf>
    <xf numFmtId="0" fontId="130" fillId="13" borderId="130" xfId="23" applyFont="1" applyFill="1" applyBorder="1" applyAlignment="1">
      <alignment horizontal="center" vertical="center" wrapText="1"/>
    </xf>
    <xf numFmtId="2" fontId="131" fillId="13" borderId="130" xfId="23" applyNumberFormat="1" applyFont="1" applyFill="1" applyBorder="1" applyAlignment="1">
      <alignment horizontal="center" vertical="center"/>
    </xf>
    <xf numFmtId="2" fontId="132" fillId="8" borderId="131" xfId="23" applyNumberFormat="1" applyFont="1" applyFill="1" applyBorder="1" applyAlignment="1">
      <alignment horizontal="center" vertical="center"/>
    </xf>
    <xf numFmtId="166" fontId="125" fillId="0" borderId="132" xfId="23" applyNumberFormat="1" applyFont="1" applyBorder="1" applyAlignment="1" applyProtection="1">
      <alignment horizontal="center" vertical="center"/>
      <protection locked="0"/>
    </xf>
    <xf numFmtId="166" fontId="125" fillId="0" borderId="133" xfId="23" applyNumberFormat="1" applyFont="1" applyBorder="1" applyAlignment="1" applyProtection="1">
      <alignment horizontal="center" vertical="center"/>
      <protection locked="0"/>
    </xf>
    <xf numFmtId="166" fontId="125" fillId="0" borderId="134" xfId="23" applyNumberFormat="1" applyFont="1" applyBorder="1" applyAlignment="1" applyProtection="1">
      <alignment horizontal="center" vertical="center"/>
      <protection locked="0"/>
    </xf>
    <xf numFmtId="166" fontId="132" fillId="18" borderId="135" xfId="23" applyNumberFormat="1" applyFont="1" applyFill="1" applyBorder="1" applyAlignment="1">
      <alignment horizontal="center" vertical="center"/>
    </xf>
    <xf numFmtId="166" fontId="125" fillId="0" borderId="136" xfId="23" applyNumberFormat="1" applyFont="1" applyBorder="1" applyAlignment="1" applyProtection="1">
      <alignment horizontal="center" vertical="center"/>
      <protection locked="0"/>
    </xf>
    <xf numFmtId="166" fontId="125" fillId="0" borderId="105" xfId="23" applyNumberFormat="1" applyFont="1" applyBorder="1" applyAlignment="1" applyProtection="1">
      <alignment horizontal="center" vertical="center"/>
      <protection locked="0"/>
    </xf>
    <xf numFmtId="166" fontId="132" fillId="19" borderId="131" xfId="23" applyNumberFormat="1" applyFont="1" applyFill="1" applyBorder="1" applyAlignment="1">
      <alignment horizontal="center" vertical="center"/>
    </xf>
    <xf numFmtId="0" fontId="80" fillId="0" borderId="106" xfId="23" applyBorder="1" applyAlignment="1">
      <alignment horizontal="left" vertical="center"/>
    </xf>
    <xf numFmtId="0" fontId="80" fillId="0" borderId="0" xfId="23" applyAlignment="1">
      <alignment vertical="center"/>
    </xf>
    <xf numFmtId="0" fontId="133" fillId="17" borderId="137" xfId="23" applyFont="1" applyFill="1" applyBorder="1" applyAlignment="1">
      <alignment horizontal="center" vertical="center" textRotation="90" wrapText="1"/>
    </xf>
    <xf numFmtId="0" fontId="133" fillId="17" borderId="138" xfId="23" applyFont="1" applyFill="1" applyBorder="1" applyAlignment="1">
      <alignment horizontal="center" vertical="center" textRotation="90" wrapText="1"/>
    </xf>
    <xf numFmtId="0" fontId="134" fillId="8" borderId="139" xfId="23" applyFont="1" applyFill="1" applyBorder="1" applyAlignment="1">
      <alignment horizontal="center" vertical="center" textRotation="90" wrapText="1"/>
    </xf>
    <xf numFmtId="0" fontId="135" fillId="8" borderId="140" xfId="23" applyFont="1" applyFill="1" applyBorder="1" applyAlignment="1">
      <alignment horizontal="left" vertical="center" wrapText="1"/>
    </xf>
    <xf numFmtId="0" fontId="135" fillId="8" borderId="141" xfId="23" applyFont="1" applyFill="1" applyBorder="1" applyAlignment="1">
      <alignment horizontal="left" vertical="center" wrapText="1"/>
    </xf>
    <xf numFmtId="0" fontId="135" fillId="8" borderId="142" xfId="23" applyFont="1" applyFill="1" applyBorder="1" applyAlignment="1">
      <alignment horizontal="left" vertical="center" wrapText="1"/>
    </xf>
    <xf numFmtId="0" fontId="134" fillId="18" borderId="139" xfId="23" applyFont="1" applyFill="1" applyBorder="1" applyAlignment="1">
      <alignment horizontal="center" vertical="center" textRotation="90" wrapText="1"/>
    </xf>
    <xf numFmtId="0" fontId="135" fillId="18" borderId="143" xfId="23" applyFont="1" applyFill="1" applyBorder="1" applyAlignment="1">
      <alignment horizontal="left" vertical="center" wrapText="1"/>
    </xf>
    <xf numFmtId="0" fontId="54" fillId="18" borderId="143" xfId="23" applyFont="1" applyFill="1" applyBorder="1" applyAlignment="1">
      <alignment horizontal="left" vertical="center" wrapText="1"/>
    </xf>
    <xf numFmtId="0" fontId="135" fillId="18" borderId="142" xfId="23" applyFont="1" applyFill="1" applyBorder="1" applyAlignment="1">
      <alignment horizontal="left" vertical="center" wrapText="1"/>
    </xf>
    <xf numFmtId="0" fontId="134" fillId="19" borderId="144" xfId="23" applyFont="1" applyFill="1" applyBorder="1" applyAlignment="1">
      <alignment horizontal="center" vertical="center" textRotation="90" wrapText="1"/>
    </xf>
    <xf numFmtId="0" fontId="136" fillId="19" borderId="143" xfId="23" applyFont="1" applyFill="1" applyBorder="1" applyAlignment="1">
      <alignment vertical="center" wrapText="1"/>
    </xf>
    <xf numFmtId="0" fontId="137" fillId="19" borderId="143" xfId="23" applyFont="1" applyFill="1" applyBorder="1" applyAlignment="1">
      <alignment vertical="center" wrapText="1"/>
    </xf>
    <xf numFmtId="0" fontId="80" fillId="9" borderId="145" xfId="23" applyFill="1" applyBorder="1" applyAlignment="1">
      <alignment horizontal="center" vertical="center"/>
    </xf>
    <xf numFmtId="0" fontId="83" fillId="0" borderId="0" xfId="23" applyFont="1" applyFill="1" applyBorder="1" applyAlignment="1"/>
    <xf numFmtId="0" fontId="113" fillId="9" borderId="4" xfId="20" applyFont="1" applyFill="1" applyBorder="1" applyAlignment="1">
      <alignment horizontal="center" vertical="center" wrapText="1"/>
    </xf>
    <xf numFmtId="0" fontId="113" fillId="9" borderId="11" xfId="20" applyFont="1" applyFill="1" applyBorder="1" applyAlignment="1">
      <alignment horizontal="center" vertical="center" wrapText="1"/>
    </xf>
    <xf numFmtId="0" fontId="80" fillId="0" borderId="0" xfId="27"/>
    <xf numFmtId="0" fontId="80" fillId="0" borderId="3" xfId="27" applyBorder="1"/>
    <xf numFmtId="0" fontId="80" fillId="0" borderId="4" xfId="27" applyBorder="1"/>
    <xf numFmtId="0" fontId="138" fillId="0" borderId="0" xfId="27" applyFont="1"/>
    <xf numFmtId="0" fontId="138" fillId="7" borderId="0" xfId="27" applyFont="1" applyFill="1"/>
    <xf numFmtId="0" fontId="139" fillId="7" borderId="0" xfId="27" applyFont="1" applyFill="1"/>
    <xf numFmtId="0" fontId="28" fillId="0" borderId="0" xfId="0" applyFont="1" applyBorder="1" applyAlignment="1">
      <alignment vertical="center"/>
    </xf>
    <xf numFmtId="0" fontId="27" fillId="0" borderId="4"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8" fillId="0" borderId="146" xfId="0" applyFont="1" applyFill="1" applyBorder="1" applyAlignment="1">
      <alignment horizontal="center" vertical="center" wrapText="1"/>
    </xf>
    <xf numFmtId="0" fontId="27" fillId="0" borderId="147" xfId="0" applyFont="1" applyFill="1" applyBorder="1" applyAlignment="1">
      <alignment horizontal="center" vertical="center" wrapText="1"/>
    </xf>
    <xf numFmtId="0" fontId="28" fillId="0" borderId="148" xfId="0" applyFont="1" applyFill="1" applyBorder="1" applyAlignment="1">
      <alignment horizontal="center" vertical="center" wrapText="1"/>
    </xf>
    <xf numFmtId="0" fontId="27" fillId="0" borderId="149" xfId="0" applyFont="1" applyFill="1" applyBorder="1" applyAlignment="1">
      <alignment horizontal="center" vertical="center" wrapText="1"/>
    </xf>
    <xf numFmtId="0" fontId="28" fillId="0" borderId="150" xfId="0" applyFont="1" applyFill="1" applyBorder="1" applyAlignment="1">
      <alignment horizontal="center" vertical="center" wrapText="1"/>
    </xf>
    <xf numFmtId="0" fontId="27" fillId="0" borderId="151" xfId="0" applyFont="1" applyFill="1" applyBorder="1" applyAlignment="1">
      <alignment horizontal="center" vertical="center" wrapText="1"/>
    </xf>
    <xf numFmtId="0" fontId="113" fillId="8" borderId="56" xfId="20" applyFont="1" applyFill="1" applyBorder="1" applyAlignment="1">
      <alignment horizontal="center" vertical="center" wrapText="1"/>
    </xf>
    <xf numFmtId="0" fontId="113" fillId="9" borderId="57" xfId="20" applyFont="1" applyFill="1" applyBorder="1" applyAlignment="1">
      <alignment horizontal="center" vertical="center" wrapText="1"/>
    </xf>
    <xf numFmtId="0" fontId="113" fillId="8" borderId="3" xfId="20" applyFont="1" applyFill="1" applyBorder="1" applyAlignment="1">
      <alignment horizontal="center" vertical="center" wrapText="1"/>
    </xf>
    <xf numFmtId="0" fontId="113" fillId="8" borderId="19" xfId="20" applyFont="1" applyFill="1" applyBorder="1" applyAlignment="1">
      <alignment horizontal="center" vertical="center" wrapText="1"/>
    </xf>
    <xf numFmtId="0" fontId="13" fillId="0" borderId="0" xfId="6" applyFill="1" applyAlignment="1" applyProtection="1">
      <alignment horizontal="center"/>
    </xf>
    <xf numFmtId="0" fontId="3" fillId="0" borderId="0" xfId="14" applyFont="1" applyFill="1" applyAlignment="1"/>
    <xf numFmtId="0" fontId="3" fillId="7" borderId="0" xfId="14" applyFont="1" applyFill="1"/>
    <xf numFmtId="0" fontId="2" fillId="7" borderId="0" xfId="14" applyFill="1"/>
    <xf numFmtId="0" fontId="83" fillId="0" borderId="0" xfId="28" applyFont="1" applyFill="1" applyBorder="1" applyAlignment="1">
      <alignment vertical="center" wrapText="1"/>
    </xf>
    <xf numFmtId="0" fontId="80" fillId="0" borderId="0" xfId="28" applyFont="1" applyFill="1" applyBorder="1" applyAlignment="1">
      <alignment vertical="center" wrapText="1"/>
    </xf>
    <xf numFmtId="0" fontId="80" fillId="0" borderId="0" xfId="28" applyFill="1" applyBorder="1" applyAlignment="1">
      <alignment vertical="center" wrapText="1"/>
    </xf>
    <xf numFmtId="167" fontId="140" fillId="7" borderId="4" xfId="7" applyNumberFormat="1" applyFont="1" applyFill="1" applyBorder="1" applyAlignment="1">
      <alignment horizontal="center" vertical="center" textRotation="90" wrapText="1"/>
    </xf>
    <xf numFmtId="0" fontId="80" fillId="0" borderId="7" xfId="17" applyBorder="1"/>
    <xf numFmtId="0" fontId="44" fillId="20" borderId="58" xfId="27" applyFont="1" applyFill="1" applyBorder="1" applyAlignment="1">
      <alignment vertical="center" wrapText="1"/>
    </xf>
    <xf numFmtId="0" fontId="106" fillId="0" borderId="0" xfId="30" applyFont="1" applyBorder="1" applyAlignment="1">
      <alignment horizontal="center" vertical="center"/>
    </xf>
    <xf numFmtId="0" fontId="106" fillId="0" borderId="16" xfId="30" applyFont="1" applyBorder="1" applyAlignment="1">
      <alignment horizontal="center" vertical="center"/>
    </xf>
    <xf numFmtId="0" fontId="28" fillId="0" borderId="85" xfId="0" applyFont="1" applyBorder="1" applyAlignment="1">
      <alignment horizontal="center" vertical="center"/>
    </xf>
    <xf numFmtId="0" fontId="141" fillId="0" borderId="0" xfId="0" applyFont="1" applyBorder="1"/>
    <xf numFmtId="0" fontId="42" fillId="0" borderId="0" xfId="0" applyFont="1" applyBorder="1"/>
    <xf numFmtId="0" fontId="44" fillId="0" borderId="4" xfId="0" applyFont="1" applyBorder="1" applyAlignment="1">
      <alignment horizontal="left" vertical="center" wrapText="1"/>
    </xf>
    <xf numFmtId="0" fontId="44" fillId="0" borderId="4" xfId="0" applyFont="1" applyBorder="1" applyAlignment="1">
      <alignment horizontal="center" vertical="center" wrapText="1"/>
    </xf>
    <xf numFmtId="0" fontId="42" fillId="0" borderId="4" xfId="0" applyFont="1" applyBorder="1" applyAlignment="1">
      <alignment horizontal="center" vertical="center" wrapText="1"/>
    </xf>
    <xf numFmtId="0" fontId="40" fillId="21" borderId="152" xfId="20" applyFont="1" applyFill="1" applyBorder="1" applyAlignment="1">
      <alignment horizontal="center" vertical="center" wrapText="1"/>
    </xf>
    <xf numFmtId="0" fontId="142" fillId="22" borderId="153" xfId="20" applyFont="1" applyFill="1" applyBorder="1" applyAlignment="1">
      <alignment horizontal="center" vertical="center" wrapText="1"/>
    </xf>
    <xf numFmtId="0" fontId="104" fillId="7" borderId="154" xfId="20" applyFont="1" applyFill="1" applyBorder="1" applyAlignment="1">
      <alignment horizontal="left" vertical="center" wrapText="1"/>
    </xf>
    <xf numFmtId="0" fontId="104" fillId="7" borderId="154" xfId="20" applyFont="1" applyFill="1" applyBorder="1" applyAlignment="1"/>
    <xf numFmtId="0" fontId="104" fillId="7" borderId="155" xfId="20" applyFont="1" applyFill="1" applyBorder="1" applyAlignment="1"/>
    <xf numFmtId="0" fontId="104" fillId="7" borderId="156" xfId="20" applyFont="1" applyFill="1" applyBorder="1" applyAlignment="1">
      <alignment horizontal="left" vertical="center" wrapText="1"/>
    </xf>
    <xf numFmtId="0" fontId="104" fillId="7" borderId="4" xfId="20" applyFont="1" applyFill="1" applyBorder="1" applyAlignment="1">
      <alignment horizontal="left" vertical="center" wrapText="1"/>
    </xf>
    <xf numFmtId="0" fontId="104" fillId="7" borderId="19" xfId="20" applyFont="1" applyFill="1" applyBorder="1" applyAlignment="1">
      <alignment horizontal="left" vertical="center" wrapText="1"/>
    </xf>
    <xf numFmtId="0" fontId="104" fillId="7" borderId="11" xfId="20" applyFont="1" applyFill="1" applyBorder="1" applyAlignment="1">
      <alignment horizontal="left" vertical="center" wrapText="1"/>
    </xf>
    <xf numFmtId="0" fontId="143" fillId="7" borderId="0" xfId="0" applyFont="1" applyFill="1" applyAlignment="1" applyProtection="1">
      <alignment horizontal="right"/>
      <protection locked="0"/>
    </xf>
    <xf numFmtId="0" fontId="143" fillId="7" borderId="0" xfId="0" applyFont="1" applyFill="1" applyAlignment="1" applyProtection="1">
      <alignment horizontal="center"/>
      <protection locked="0"/>
    </xf>
    <xf numFmtId="0" fontId="105" fillId="23" borderId="0" xfId="0" applyFont="1" applyFill="1" applyBorder="1" applyAlignment="1">
      <alignment horizontal="center" vertical="center" wrapText="1"/>
    </xf>
    <xf numFmtId="0" fontId="25" fillId="20" borderId="157" xfId="0" applyFont="1" applyFill="1" applyBorder="1" applyAlignment="1">
      <alignment horizontal="center" vertical="center"/>
    </xf>
    <xf numFmtId="0" fontId="144" fillId="23" borderId="157" xfId="0" applyFont="1" applyFill="1" applyBorder="1" applyAlignment="1">
      <alignment vertical="center" wrapText="1"/>
    </xf>
    <xf numFmtId="0" fontId="145" fillId="7" borderId="158" xfId="0" applyFont="1" applyFill="1" applyBorder="1" applyAlignment="1">
      <alignment horizontal="center" vertical="center" wrapText="1" readingOrder="1"/>
    </xf>
    <xf numFmtId="0" fontId="145" fillId="7" borderId="159" xfId="0" applyFont="1" applyFill="1" applyBorder="1" applyAlignment="1">
      <alignment horizontal="center" vertical="center" wrapText="1" readingOrder="1"/>
    </xf>
    <xf numFmtId="0" fontId="145" fillId="7" borderId="85" xfId="0" applyFont="1" applyFill="1" applyBorder="1" applyAlignment="1">
      <alignment horizontal="center" vertical="center" wrapText="1" readingOrder="1"/>
    </xf>
    <xf numFmtId="0" fontId="137" fillId="7" borderId="154" xfId="0" applyFont="1" applyFill="1" applyBorder="1" applyAlignment="1">
      <alignment horizontal="left" vertical="center" wrapText="1" readingOrder="1"/>
    </xf>
    <xf numFmtId="0" fontId="137" fillId="7" borderId="154" xfId="0" applyFont="1" applyFill="1" applyBorder="1" applyAlignment="1">
      <alignment horizontal="center" vertical="center" wrapText="1" readingOrder="1"/>
    </xf>
    <xf numFmtId="0" fontId="137" fillId="7" borderId="160" xfId="0" applyFont="1" applyFill="1" applyBorder="1" applyAlignment="1">
      <alignment horizontal="center" vertical="center" wrapText="1" readingOrder="1"/>
    </xf>
    <xf numFmtId="0" fontId="137" fillId="7" borderId="156" xfId="0" applyFont="1" applyFill="1" applyBorder="1" applyAlignment="1">
      <alignment horizontal="left" vertical="center" wrapText="1" readingOrder="1"/>
    </xf>
    <xf numFmtId="0" fontId="137" fillId="7" borderId="156" xfId="0" applyFont="1" applyFill="1" applyBorder="1" applyAlignment="1">
      <alignment horizontal="center" vertical="center" wrapText="1" readingOrder="1"/>
    </xf>
    <xf numFmtId="0" fontId="137" fillId="7" borderId="161" xfId="0" applyFont="1" applyFill="1" applyBorder="1" applyAlignment="1">
      <alignment horizontal="center" vertical="center" wrapText="1" readingOrder="1"/>
    </xf>
    <xf numFmtId="0" fontId="97" fillId="7" borderId="162" xfId="0" applyFont="1" applyFill="1" applyBorder="1" applyAlignment="1">
      <alignment horizontal="left" vertical="center" wrapText="1" readingOrder="1"/>
    </xf>
    <xf numFmtId="0" fontId="97" fillId="7" borderId="83" xfId="0" applyFont="1" applyFill="1" applyBorder="1" applyAlignment="1">
      <alignment horizontal="left" vertical="center" wrapText="1" readingOrder="1"/>
    </xf>
    <xf numFmtId="0" fontId="137" fillId="7" borderId="83" xfId="0" applyFont="1" applyFill="1" applyBorder="1" applyAlignment="1">
      <alignment horizontal="center" vertical="center" wrapText="1" readingOrder="1"/>
    </xf>
    <xf numFmtId="0" fontId="137" fillId="7" borderId="83" xfId="0" applyFont="1" applyFill="1" applyBorder="1" applyAlignment="1">
      <alignment horizontal="left" vertical="center" wrapText="1" readingOrder="1"/>
    </xf>
    <xf numFmtId="0" fontId="42" fillId="7" borderId="83" xfId="0" applyFont="1" applyFill="1" applyBorder="1" applyAlignment="1">
      <alignment horizontal="center" vertical="center" wrapText="1"/>
    </xf>
    <xf numFmtId="0" fontId="97" fillId="7" borderId="162" xfId="0" applyFont="1" applyFill="1" applyBorder="1" applyAlignment="1">
      <alignment horizontal="center" vertical="center" wrapText="1" readingOrder="1"/>
    </xf>
    <xf numFmtId="0" fontId="97" fillId="7" borderId="83" xfId="0" applyFont="1" applyFill="1" applyBorder="1" applyAlignment="1">
      <alignment horizontal="center" vertical="center" wrapText="1" readingOrder="1"/>
    </xf>
    <xf numFmtId="0" fontId="97" fillId="7" borderId="163" xfId="0" applyFont="1" applyFill="1" applyBorder="1" applyAlignment="1">
      <alignment horizontal="center" vertical="center" wrapText="1" readingOrder="1"/>
    </xf>
    <xf numFmtId="0" fontId="97" fillId="7" borderId="156" xfId="0" applyFont="1" applyFill="1" applyBorder="1" applyAlignment="1">
      <alignment horizontal="left" vertical="center" wrapText="1" readingOrder="1"/>
    </xf>
    <xf numFmtId="0" fontId="97" fillId="7" borderId="156" xfId="0" applyFont="1" applyFill="1" applyBorder="1" applyAlignment="1">
      <alignment horizontal="center" vertical="center" wrapText="1" readingOrder="1"/>
    </xf>
    <xf numFmtId="0" fontId="97" fillId="7" borderId="161" xfId="0" applyFont="1" applyFill="1" applyBorder="1" applyAlignment="1">
      <alignment horizontal="center" vertical="center" wrapText="1" readingOrder="1"/>
    </xf>
    <xf numFmtId="0" fontId="137" fillId="7" borderId="162" xfId="0" applyFont="1" applyFill="1" applyBorder="1" applyAlignment="1">
      <alignment horizontal="left" vertical="center" wrapText="1" readingOrder="1"/>
    </xf>
    <xf numFmtId="0" fontId="137" fillId="7" borderId="162" xfId="0" applyFont="1" applyFill="1" applyBorder="1" applyAlignment="1">
      <alignment horizontal="center" vertical="center" wrapText="1" readingOrder="1"/>
    </xf>
    <xf numFmtId="0" fontId="137" fillId="7" borderId="84" xfId="0" applyFont="1" applyFill="1" applyBorder="1" applyAlignment="1">
      <alignment horizontal="center" vertical="center" wrapText="1" readingOrder="1"/>
    </xf>
    <xf numFmtId="0" fontId="137" fillId="7" borderId="163" xfId="0" applyFont="1" applyFill="1" applyBorder="1" applyAlignment="1">
      <alignment horizontal="center" vertical="center" wrapText="1" readingOrder="1"/>
    </xf>
    <xf numFmtId="0" fontId="28" fillId="24" borderId="4" xfId="0" applyFont="1" applyFill="1" applyBorder="1" applyAlignment="1">
      <alignment horizontal="center" vertical="center"/>
    </xf>
    <xf numFmtId="0" fontId="28" fillId="24" borderId="4" xfId="0" applyFont="1" applyFill="1" applyBorder="1" applyAlignment="1">
      <alignment horizontal="center" vertical="center" wrapText="1"/>
    </xf>
    <xf numFmtId="0" fontId="27" fillId="25" borderId="158" xfId="20" applyFont="1" applyFill="1" applyBorder="1" applyAlignment="1">
      <alignment horizontal="center" vertical="center" wrapText="1"/>
    </xf>
    <xf numFmtId="0" fontId="98" fillId="25" borderId="159" xfId="20" applyFont="1" applyFill="1" applyBorder="1" applyAlignment="1">
      <alignment horizontal="center" vertical="center" wrapText="1"/>
    </xf>
    <xf numFmtId="0" fontId="98" fillId="25" borderId="85" xfId="20" applyFont="1" applyFill="1" applyBorder="1" applyAlignment="1">
      <alignment horizontal="center" vertical="center" wrapText="1"/>
    </xf>
    <xf numFmtId="0" fontId="2" fillId="23" borderId="158" xfId="20" applyFill="1" applyBorder="1" applyAlignment="1">
      <alignment horizontal="center" vertical="center"/>
    </xf>
    <xf numFmtId="0" fontId="89" fillId="23" borderId="85" xfId="0" applyFont="1" applyFill="1" applyBorder="1" applyAlignment="1">
      <alignment horizontal="center" vertical="center"/>
    </xf>
    <xf numFmtId="0" fontId="98" fillId="20" borderId="164" xfId="0" applyFont="1" applyFill="1" applyBorder="1" applyAlignment="1">
      <alignment horizontal="center" vertical="center" wrapText="1"/>
    </xf>
    <xf numFmtId="0" fontId="98" fillId="20" borderId="159" xfId="0" applyFont="1" applyFill="1" applyBorder="1" applyAlignment="1">
      <alignment horizontal="center" vertical="center"/>
    </xf>
    <xf numFmtId="0" fontId="98" fillId="20" borderId="159" xfId="0" applyFont="1" applyFill="1" applyBorder="1" applyAlignment="1">
      <alignment horizontal="center" vertical="center" wrapText="1"/>
    </xf>
    <xf numFmtId="0" fontId="27" fillId="20" borderId="159" xfId="20" applyFont="1" applyFill="1" applyBorder="1" applyAlignment="1">
      <alignment horizontal="center" vertical="center"/>
    </xf>
    <xf numFmtId="0" fontId="27" fillId="20" borderId="85" xfId="20" applyFont="1" applyFill="1" applyBorder="1" applyAlignment="1">
      <alignment horizontal="center" vertical="center" wrapText="1"/>
    </xf>
    <xf numFmtId="0" fontId="80" fillId="20" borderId="58" xfId="27" applyFill="1" applyBorder="1"/>
    <xf numFmtId="0" fontId="80" fillId="20" borderId="59" xfId="27" applyFill="1" applyBorder="1"/>
    <xf numFmtId="0" fontId="146" fillId="0" borderId="13" xfId="2" applyFont="1" applyBorder="1" applyAlignment="1">
      <alignment horizontal="left" vertical="center" wrapText="1"/>
    </xf>
    <xf numFmtId="0" fontId="27" fillId="0" borderId="32" xfId="0" applyFont="1" applyBorder="1"/>
    <xf numFmtId="0" fontId="28" fillId="18" borderId="6" xfId="0" applyFont="1" applyFill="1" applyBorder="1" applyAlignment="1">
      <alignment horizontal="center" vertical="center" wrapText="1"/>
    </xf>
    <xf numFmtId="0" fontId="28" fillId="18" borderId="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0" borderId="60" xfId="0" applyFont="1" applyBorder="1"/>
    <xf numFmtId="0" fontId="28" fillId="26" borderId="61" xfId="0" applyFont="1" applyFill="1" applyBorder="1" applyAlignment="1">
      <alignment horizontal="center" vertical="center" wrapText="1"/>
    </xf>
    <xf numFmtId="0" fontId="27" fillId="0" borderId="0" xfId="0" applyFont="1" applyBorder="1" applyAlignment="1">
      <alignment horizontal="justify" vertical="top" wrapText="1"/>
    </xf>
    <xf numFmtId="0" fontId="28" fillId="27" borderId="7" xfId="0" applyFont="1" applyFill="1" applyBorder="1" applyAlignment="1">
      <alignment horizontal="center" vertical="center" wrapText="1"/>
    </xf>
    <xf numFmtId="0" fontId="28" fillId="28" borderId="9" xfId="0" applyFont="1" applyFill="1" applyBorder="1" applyAlignment="1">
      <alignment horizontal="center" vertical="center" wrapText="1"/>
    </xf>
    <xf numFmtId="0" fontId="27" fillId="28" borderId="4" xfId="0" applyFont="1" applyFill="1" applyBorder="1" applyAlignment="1">
      <alignment horizontal="center" vertical="center" wrapText="1"/>
    </xf>
    <xf numFmtId="0" fontId="28" fillId="0" borderId="42" xfId="0" applyFont="1" applyFill="1" applyBorder="1" applyAlignment="1">
      <alignment horizontal="center" vertical="center" wrapText="1"/>
    </xf>
    <xf numFmtId="0" fontId="27" fillId="0" borderId="0" xfId="0" applyFont="1" applyBorder="1" applyAlignment="1">
      <alignment horizontal="center"/>
    </xf>
    <xf numFmtId="0" fontId="27" fillId="0" borderId="0" xfId="0" applyFont="1" applyFill="1" applyBorder="1" applyAlignment="1">
      <alignment horizontal="center" vertical="center" wrapText="1"/>
    </xf>
    <xf numFmtId="0" fontId="27" fillId="0" borderId="0" xfId="0" applyFont="1" applyBorder="1"/>
    <xf numFmtId="0" fontId="27" fillId="29" borderId="4" xfId="0" applyFont="1" applyFill="1" applyBorder="1" applyAlignment="1">
      <alignment vertical="center" wrapText="1"/>
    </xf>
    <xf numFmtId="3" fontId="28" fillId="29" borderId="4" xfId="7" applyNumberFormat="1" applyFont="1" applyFill="1" applyBorder="1" applyAlignment="1">
      <alignment horizontal="center" vertical="center" wrapText="1"/>
    </xf>
    <xf numFmtId="0" fontId="27" fillId="7" borderId="0" xfId="0" applyFont="1" applyFill="1" applyBorder="1" applyAlignment="1">
      <alignment vertical="center" wrapText="1"/>
    </xf>
    <xf numFmtId="0" fontId="27" fillId="7" borderId="0" xfId="0" applyFont="1" applyFill="1" applyBorder="1"/>
    <xf numFmtId="0" fontId="27" fillId="7" borderId="0" xfId="0" applyFont="1" applyFill="1" applyBorder="1" applyAlignment="1">
      <alignment horizontal="left" vertical="top" wrapText="1"/>
    </xf>
    <xf numFmtId="0" fontId="27" fillId="30" borderId="4" xfId="0" applyFont="1" applyFill="1" applyBorder="1" applyAlignment="1">
      <alignment vertical="center" wrapText="1"/>
    </xf>
    <xf numFmtId="3" fontId="28" fillId="30" borderId="4" xfId="0" applyNumberFormat="1" applyFont="1" applyFill="1" applyBorder="1" applyAlignment="1">
      <alignment horizontal="center" vertical="center" wrapText="1"/>
    </xf>
    <xf numFmtId="0" fontId="28" fillId="30" borderId="4" xfId="0" applyFont="1" applyFill="1" applyBorder="1" applyAlignment="1">
      <alignment horizontal="center" vertical="center" wrapText="1"/>
    </xf>
    <xf numFmtId="0" fontId="27" fillId="0" borderId="59" xfId="0" applyFont="1" applyBorder="1"/>
    <xf numFmtId="0" fontId="147" fillId="0" borderId="0" xfId="19" applyFont="1" applyFill="1" applyBorder="1" applyAlignment="1">
      <alignment vertical="center" wrapText="1"/>
    </xf>
    <xf numFmtId="0" fontId="52" fillId="31" borderId="165" xfId="0" applyFont="1" applyFill="1" applyBorder="1" applyAlignment="1">
      <alignment horizontal="center" vertical="center" textRotation="90" wrapText="1"/>
    </xf>
    <xf numFmtId="0" fontId="52" fillId="31" borderId="166" xfId="0" applyFont="1" applyFill="1" applyBorder="1" applyAlignment="1">
      <alignment horizontal="center" vertical="center" textRotation="90" wrapText="1"/>
    </xf>
    <xf numFmtId="0" fontId="44" fillId="31" borderId="167" xfId="0" applyFont="1" applyFill="1" applyBorder="1" applyAlignment="1">
      <alignment horizontal="center" vertical="center" wrapText="1"/>
    </xf>
    <xf numFmtId="0" fontId="44" fillId="31" borderId="165" xfId="0" applyFont="1" applyFill="1" applyBorder="1" applyAlignment="1">
      <alignment horizontal="center" vertical="center" textRotation="90" wrapText="1"/>
    </xf>
    <xf numFmtId="0" fontId="44" fillId="31" borderId="166" xfId="0" applyFont="1" applyFill="1" applyBorder="1" applyAlignment="1">
      <alignment horizontal="center" vertical="center" textRotation="90" wrapText="1"/>
    </xf>
    <xf numFmtId="0" fontId="44" fillId="31" borderId="167" xfId="0" applyFont="1" applyFill="1" applyBorder="1" applyAlignment="1">
      <alignment horizontal="center" vertical="center" textRotation="90" wrapText="1"/>
    </xf>
    <xf numFmtId="0" fontId="89" fillId="21" borderId="1" xfId="6" applyFont="1" applyFill="1" applyBorder="1" applyAlignment="1" applyProtection="1">
      <alignment horizontal="center" vertical="center" wrapText="1"/>
    </xf>
    <xf numFmtId="0" fontId="89" fillId="21" borderId="19" xfId="6" applyFont="1" applyFill="1" applyBorder="1" applyAlignment="1" applyProtection="1">
      <alignment horizontal="center" vertical="center" wrapText="1"/>
    </xf>
    <xf numFmtId="0" fontId="89" fillId="21" borderId="19" xfId="6" applyFont="1" applyFill="1" applyBorder="1" applyAlignment="1" applyProtection="1">
      <alignment horizontal="center" vertical="center"/>
    </xf>
    <xf numFmtId="0" fontId="148" fillId="21" borderId="19" xfId="6" applyFont="1" applyFill="1" applyBorder="1" applyAlignment="1" applyProtection="1">
      <alignment horizontal="center" vertical="center" wrapText="1"/>
    </xf>
    <xf numFmtId="0" fontId="89" fillId="21" borderId="18" xfId="6" applyFont="1" applyFill="1" applyBorder="1" applyAlignment="1" applyProtection="1">
      <alignment horizontal="center" vertical="center"/>
    </xf>
    <xf numFmtId="0" fontId="89" fillId="16" borderId="1" xfId="6" applyFont="1" applyFill="1" applyBorder="1" applyAlignment="1" applyProtection="1">
      <alignment horizontal="center" vertical="center" wrapText="1"/>
    </xf>
    <xf numFmtId="0" fontId="89" fillId="16" borderId="19" xfId="6" applyFont="1" applyFill="1" applyBorder="1" applyAlignment="1" applyProtection="1">
      <alignment horizontal="center" vertical="center" wrapText="1"/>
    </xf>
    <xf numFmtId="0" fontId="89" fillId="16" borderId="19" xfId="6" applyFont="1" applyFill="1" applyBorder="1" applyAlignment="1" applyProtection="1">
      <alignment horizontal="center" vertical="center"/>
    </xf>
    <xf numFmtId="0" fontId="89" fillId="16" borderId="18" xfId="6" applyFont="1" applyFill="1" applyBorder="1" applyAlignment="1" applyProtection="1">
      <alignment horizontal="center" vertical="center" wrapText="1"/>
    </xf>
    <xf numFmtId="0" fontId="28" fillId="32" borderId="10" xfId="20" applyFont="1" applyFill="1" applyBorder="1" applyAlignment="1">
      <alignment horizontal="center" vertical="center" wrapText="1"/>
    </xf>
    <xf numFmtId="0" fontId="149" fillId="23" borderId="16" xfId="20" applyFont="1" applyFill="1" applyBorder="1" applyAlignment="1">
      <alignment horizontal="center" vertical="center" wrapText="1"/>
    </xf>
    <xf numFmtId="0" fontId="150" fillId="32" borderId="24" xfId="20" applyFont="1" applyFill="1" applyBorder="1" applyAlignment="1">
      <alignment horizontal="center" vertical="center" wrapText="1"/>
    </xf>
    <xf numFmtId="0" fontId="151" fillId="33" borderId="62" xfId="20" applyFont="1" applyFill="1" applyBorder="1" applyAlignment="1">
      <alignment horizontal="center" vertical="center" wrapText="1"/>
    </xf>
    <xf numFmtId="0" fontId="151" fillId="33" borderId="17" xfId="20" applyFont="1" applyFill="1" applyBorder="1" applyAlignment="1">
      <alignment horizontal="center" vertical="center" wrapText="1"/>
    </xf>
    <xf numFmtId="0" fontId="151" fillId="33" borderId="63" xfId="20" applyFont="1" applyFill="1" applyBorder="1" applyAlignment="1">
      <alignment horizontal="center" vertical="center" wrapText="1"/>
    </xf>
    <xf numFmtId="0" fontId="113" fillId="7" borderId="0" xfId="28" applyFont="1" applyFill="1"/>
    <xf numFmtId="0" fontId="93" fillId="7" borderId="0" xfId="28" applyFont="1" applyFill="1"/>
    <xf numFmtId="0" fontId="113" fillId="7" borderId="0" xfId="28" applyFont="1" applyFill="1" applyBorder="1"/>
    <xf numFmtId="0" fontId="93" fillId="7" borderId="0" xfId="28" applyFont="1" applyFill="1" applyBorder="1" applyAlignment="1">
      <alignment horizontal="left" vertical="top" wrapText="1"/>
    </xf>
    <xf numFmtId="0" fontId="93" fillId="7" borderId="56" xfId="28" applyFont="1" applyFill="1" applyBorder="1" applyAlignment="1">
      <alignment horizontal="left" vertical="top" wrapText="1"/>
    </xf>
    <xf numFmtId="0" fontId="113" fillId="7" borderId="4" xfId="28" applyFont="1" applyFill="1" applyBorder="1" applyAlignment="1">
      <alignment horizontal="center" vertical="center"/>
    </xf>
    <xf numFmtId="0" fontId="113" fillId="7" borderId="4" xfId="28" applyFont="1" applyFill="1" applyBorder="1" applyAlignment="1">
      <alignment horizontal="left" vertical="top" wrapText="1"/>
    </xf>
    <xf numFmtId="0" fontId="113" fillId="7" borderId="4" xfId="28" applyFont="1" applyFill="1" applyBorder="1" applyAlignment="1">
      <alignment vertical="center"/>
    </xf>
    <xf numFmtId="0" fontId="113" fillId="7" borderId="4" xfId="28" applyFont="1" applyFill="1" applyBorder="1" applyAlignment="1">
      <alignment vertical="center" wrapText="1"/>
    </xf>
    <xf numFmtId="0" fontId="113" fillId="7" borderId="4" xfId="28" applyFont="1" applyFill="1" applyBorder="1" applyAlignment="1">
      <alignment horizontal="left" wrapText="1"/>
    </xf>
    <xf numFmtId="0" fontId="98" fillId="34" borderId="0" xfId="28" applyFont="1" applyFill="1" applyAlignment="1">
      <alignment wrapText="1"/>
    </xf>
    <xf numFmtId="0" fontId="98" fillId="34" borderId="0" xfId="28" applyFont="1" applyFill="1" applyAlignment="1">
      <alignment horizontal="left" vertical="top" wrapText="1"/>
    </xf>
    <xf numFmtId="0" fontId="98" fillId="15" borderId="0" xfId="28" applyFont="1" applyFill="1" applyAlignment="1">
      <alignment horizontal="left" vertical="top" wrapText="1"/>
    </xf>
    <xf numFmtId="49" fontId="89" fillId="21" borderId="4" xfId="0" applyNumberFormat="1" applyFont="1" applyFill="1" applyBorder="1" applyAlignment="1">
      <alignment horizontal="center" vertical="center" wrapText="1"/>
    </xf>
    <xf numFmtId="0" fontId="89" fillId="21" borderId="4" xfId="0" applyFont="1" applyFill="1" applyBorder="1" applyAlignment="1">
      <alignment horizontal="center" vertical="center" wrapText="1"/>
    </xf>
    <xf numFmtId="0" fontId="56" fillId="0" borderId="0" xfId="20" applyFont="1" applyAlignment="1">
      <alignment horizontal="left" vertical="center"/>
    </xf>
    <xf numFmtId="0" fontId="42" fillId="0" borderId="0" xfId="20" applyFont="1" applyFill="1" applyBorder="1"/>
    <xf numFmtId="0" fontId="42" fillId="0" borderId="60" xfId="20" applyFont="1" applyFill="1" applyBorder="1"/>
    <xf numFmtId="0" fontId="42" fillId="0" borderId="58" xfId="20" applyFont="1" applyFill="1" applyBorder="1"/>
    <xf numFmtId="0" fontId="42" fillId="0" borderId="59" xfId="20" applyFont="1" applyFill="1" applyBorder="1"/>
    <xf numFmtId="0" fontId="28" fillId="35" borderId="6" xfId="20" applyFont="1" applyFill="1" applyBorder="1" applyAlignment="1">
      <alignment horizontal="center" vertical="center" wrapText="1"/>
    </xf>
    <xf numFmtId="0" fontId="28" fillId="35" borderId="7" xfId="20" applyFont="1" applyFill="1" applyBorder="1" applyAlignment="1">
      <alignment horizontal="center" vertical="center" wrapText="1"/>
    </xf>
    <xf numFmtId="0" fontId="65" fillId="35" borderId="7" xfId="20" applyFont="1" applyFill="1" applyBorder="1" applyAlignment="1">
      <alignment horizontal="center" vertical="center" textRotation="90" wrapText="1"/>
    </xf>
    <xf numFmtId="0" fontId="65" fillId="35" borderId="46" xfId="20" applyFont="1" applyFill="1" applyBorder="1" applyAlignment="1">
      <alignment horizontal="center" vertical="center" textRotation="90" wrapText="1"/>
    </xf>
    <xf numFmtId="0" fontId="113" fillId="21" borderId="10" xfId="20" applyFont="1" applyFill="1" applyBorder="1" applyAlignment="1">
      <alignment horizontal="center" vertical="center" wrapText="1"/>
    </xf>
    <xf numFmtId="0" fontId="113" fillId="21" borderId="12" xfId="20" applyFont="1" applyFill="1" applyBorder="1" applyAlignment="1">
      <alignment horizontal="center" vertical="center" wrapText="1"/>
    </xf>
    <xf numFmtId="0" fontId="39" fillId="36" borderId="1" xfId="2" applyFont="1" applyFill="1" applyBorder="1" applyAlignment="1">
      <alignment vertical="center" wrapText="1"/>
    </xf>
    <xf numFmtId="0" fontId="152" fillId="21" borderId="16" xfId="20" applyFont="1" applyFill="1" applyBorder="1" applyAlignment="1">
      <alignment horizontal="center" vertical="center"/>
    </xf>
    <xf numFmtId="0" fontId="152" fillId="21" borderId="14" xfId="20" applyFont="1" applyFill="1" applyBorder="1" applyAlignment="1">
      <alignment horizontal="center" vertical="center"/>
    </xf>
    <xf numFmtId="0" fontId="51" fillId="16" borderId="23" xfId="29" applyFont="1" applyFill="1" applyBorder="1" applyAlignment="1">
      <alignment vertical="center" textRotation="90" wrapText="1"/>
    </xf>
    <xf numFmtId="0" fontId="51" fillId="16" borderId="24" xfId="29" applyFont="1" applyFill="1" applyBorder="1" applyAlignment="1">
      <alignment vertical="center" textRotation="90" wrapText="1"/>
    </xf>
    <xf numFmtId="0" fontId="51" fillId="16" borderId="15" xfId="29" applyFont="1" applyFill="1" applyBorder="1" applyAlignment="1">
      <alignment vertical="center" textRotation="90" wrapText="1"/>
    </xf>
    <xf numFmtId="0" fontId="153" fillId="37" borderId="23" xfId="26" applyFont="1" applyFill="1" applyBorder="1" applyAlignment="1">
      <alignment horizontal="center"/>
    </xf>
    <xf numFmtId="0" fontId="153" fillId="37" borderId="24" xfId="26" applyFont="1" applyFill="1" applyBorder="1" applyAlignment="1">
      <alignment horizontal="center"/>
    </xf>
    <xf numFmtId="0" fontId="153" fillId="37" borderId="15" xfId="26" applyFont="1" applyFill="1" applyBorder="1" applyAlignment="1">
      <alignment horizontal="center"/>
    </xf>
    <xf numFmtId="0" fontId="154" fillId="37" borderId="24" xfId="26" applyFont="1" applyFill="1" applyBorder="1" applyAlignment="1">
      <alignment horizontal="center"/>
    </xf>
    <xf numFmtId="0" fontId="154" fillId="37" borderId="15" xfId="26" applyFont="1" applyFill="1" applyBorder="1" applyAlignment="1">
      <alignment horizontal="center"/>
    </xf>
    <xf numFmtId="0" fontId="155" fillId="7" borderId="16" xfId="0" applyFont="1" applyFill="1" applyBorder="1" applyAlignment="1">
      <alignment vertical="center" wrapText="1"/>
    </xf>
    <xf numFmtId="0" fontId="7" fillId="0" borderId="168" xfId="0" applyFont="1" applyBorder="1" applyAlignment="1">
      <alignment horizontal="center" vertical="center"/>
    </xf>
    <xf numFmtId="0" fontId="13" fillId="0" borderId="169" xfId="6" applyBorder="1" applyAlignment="1" applyProtection="1">
      <alignment horizontal="center" vertical="center"/>
    </xf>
    <xf numFmtId="0" fontId="13" fillId="0" borderId="170" xfId="6" applyBorder="1" applyAlignment="1" applyProtection="1">
      <alignment horizontal="center" vertical="center"/>
    </xf>
    <xf numFmtId="0" fontId="13" fillId="0" borderId="171" xfId="6" applyBorder="1" applyAlignment="1" applyProtection="1">
      <alignment horizontal="center" vertical="center"/>
    </xf>
    <xf numFmtId="0" fontId="13" fillId="0" borderId="172" xfId="6" applyBorder="1" applyAlignment="1" applyProtection="1">
      <alignment horizontal="center" vertical="center"/>
    </xf>
    <xf numFmtId="0" fontId="13" fillId="0" borderId="173" xfId="6" applyBorder="1" applyAlignment="1" applyProtection="1">
      <alignment horizontal="center" vertical="center"/>
    </xf>
    <xf numFmtId="0" fontId="13" fillId="0" borderId="174" xfId="6" applyBorder="1" applyAlignment="1" applyProtection="1">
      <alignment horizontal="center" vertical="center"/>
    </xf>
    <xf numFmtId="0" fontId="13" fillId="0" borderId="18" xfId="6" applyBorder="1" applyAlignment="1" applyProtection="1">
      <alignment horizontal="center" vertical="center"/>
    </xf>
    <xf numFmtId="0" fontId="13" fillId="0" borderId="8" xfId="6" applyBorder="1" applyAlignment="1" applyProtection="1">
      <alignment horizontal="center" vertical="center"/>
    </xf>
    <xf numFmtId="0" fontId="13" fillId="0" borderId="12" xfId="6" applyBorder="1" applyAlignment="1" applyProtection="1">
      <alignment horizontal="center" vertical="center"/>
    </xf>
    <xf numFmtId="0" fontId="80" fillId="0" borderId="0" xfId="24"/>
    <xf numFmtId="0" fontId="80" fillId="0" borderId="0" xfId="24" applyAlignment="1">
      <alignment horizontal="center" wrapText="1"/>
    </xf>
    <xf numFmtId="2" fontId="80" fillId="0" borderId="0" xfId="24" applyNumberFormat="1"/>
    <xf numFmtId="0" fontId="80" fillId="0" borderId="0" xfId="24" applyFill="1" applyBorder="1"/>
    <xf numFmtId="0" fontId="110" fillId="0" borderId="0" xfId="24" applyFont="1" applyFill="1" applyBorder="1" applyAlignment="1">
      <alignment vertical="center" wrapText="1"/>
    </xf>
    <xf numFmtId="0" fontId="70" fillId="0" borderId="175" xfId="20" applyFont="1" applyBorder="1" applyAlignment="1">
      <alignment horizontal="center" vertical="center" wrapText="1"/>
    </xf>
    <xf numFmtId="0" fontId="70" fillId="0" borderId="176" xfId="20" applyFont="1" applyBorder="1" applyAlignment="1">
      <alignment horizontal="center" vertical="center" wrapText="1"/>
    </xf>
    <xf numFmtId="0" fontId="80" fillId="0" borderId="0" xfId="24" applyFill="1"/>
    <xf numFmtId="0" fontId="80" fillId="0" borderId="0" xfId="24" applyFill="1" applyBorder="1" applyAlignment="1">
      <alignment horizontal="center" vertical="center"/>
    </xf>
    <xf numFmtId="0" fontId="125" fillId="0" borderId="0" xfId="24" applyFont="1" applyFill="1" applyBorder="1" applyAlignment="1">
      <alignment horizontal="center" vertical="center"/>
    </xf>
    <xf numFmtId="0" fontId="127" fillId="7" borderId="0" xfId="24" applyFont="1" applyFill="1" applyBorder="1" applyAlignment="1">
      <alignment horizontal="center" vertical="center" wrapText="1"/>
    </xf>
    <xf numFmtId="2" fontId="127" fillId="7" borderId="0" xfId="24" applyNumberFormat="1" applyFont="1" applyFill="1" applyBorder="1" applyAlignment="1">
      <alignment horizontal="center" vertical="center"/>
    </xf>
    <xf numFmtId="0" fontId="125" fillId="0" borderId="0" xfId="24" applyFont="1" applyFill="1" applyBorder="1" applyAlignment="1" applyProtection="1">
      <alignment horizontal="center" vertical="center"/>
      <protection locked="0"/>
    </xf>
    <xf numFmtId="0" fontId="125" fillId="0" borderId="0" xfId="24" applyNumberFormat="1" applyFont="1" applyFill="1" applyBorder="1" applyAlignment="1" applyProtection="1">
      <alignment horizontal="center" vertical="center"/>
      <protection locked="0"/>
    </xf>
    <xf numFmtId="0" fontId="156" fillId="0" borderId="0" xfId="24" applyFont="1" applyFill="1" applyBorder="1" applyAlignment="1" applyProtection="1">
      <alignment horizontal="center" vertical="center" wrapText="1"/>
      <protection locked="0"/>
    </xf>
    <xf numFmtId="0" fontId="125" fillId="0" borderId="0" xfId="24" applyFont="1" applyFill="1" applyBorder="1" applyAlignment="1" applyProtection="1">
      <alignment horizontal="center" vertical="center"/>
    </xf>
    <xf numFmtId="0" fontId="125" fillId="0" borderId="177" xfId="24" applyFont="1" applyBorder="1" applyAlignment="1">
      <alignment horizontal="center" vertical="center"/>
    </xf>
    <xf numFmtId="0" fontId="127" fillId="13" borderId="178" xfId="24" applyFont="1" applyFill="1" applyBorder="1" applyAlignment="1">
      <alignment horizontal="center" vertical="center" wrapText="1"/>
    </xf>
    <xf numFmtId="2" fontId="127" fillId="13" borderId="179" xfId="24" applyNumberFormat="1" applyFont="1" applyFill="1" applyBorder="1" applyAlignment="1">
      <alignment horizontal="center" vertical="center"/>
    </xf>
    <xf numFmtId="0" fontId="125" fillId="0" borderId="180" xfId="24" applyFont="1" applyBorder="1" applyAlignment="1">
      <alignment horizontal="center" vertical="center"/>
    </xf>
    <xf numFmtId="0" fontId="127" fillId="13" borderId="181" xfId="24" applyFont="1" applyFill="1" applyBorder="1" applyAlignment="1">
      <alignment horizontal="center" vertical="center" wrapText="1"/>
    </xf>
    <xf numFmtId="2" fontId="127" fillId="13" borderId="182" xfId="24" applyNumberFormat="1" applyFont="1" applyFill="1" applyBorder="1" applyAlignment="1">
      <alignment horizontal="center" vertical="center"/>
    </xf>
    <xf numFmtId="0" fontId="128" fillId="17" borderId="183" xfId="24" applyFont="1" applyFill="1" applyBorder="1" applyAlignment="1">
      <alignment horizontal="center" vertical="center" wrapText="1"/>
    </xf>
    <xf numFmtId="0" fontId="128" fillId="17" borderId="183" xfId="24" applyFont="1" applyFill="1" applyBorder="1" applyAlignment="1">
      <alignment horizontal="center" vertical="center" textRotation="90" wrapText="1"/>
    </xf>
    <xf numFmtId="0" fontId="86" fillId="38" borderId="184" xfId="24" applyFont="1" applyFill="1" applyBorder="1" applyAlignment="1">
      <alignment horizontal="center" vertical="center" textRotation="90"/>
    </xf>
    <xf numFmtId="0" fontId="86" fillId="18" borderId="185" xfId="24" applyFont="1" applyFill="1" applyBorder="1" applyAlignment="1">
      <alignment horizontal="center" vertical="center" textRotation="90" wrapText="1"/>
    </xf>
    <xf numFmtId="0" fontId="86" fillId="19" borderId="186" xfId="24" applyFont="1" applyFill="1" applyBorder="1" applyAlignment="1">
      <alignment horizontal="center" vertical="center" textRotation="90" wrapText="1"/>
    </xf>
    <xf numFmtId="0" fontId="80" fillId="9" borderId="187" xfId="24" applyFill="1" applyBorder="1" applyAlignment="1">
      <alignment horizontal="center" vertical="center"/>
    </xf>
    <xf numFmtId="0" fontId="80" fillId="0" borderId="0" xfId="24" applyAlignment="1">
      <alignment vertical="center"/>
    </xf>
    <xf numFmtId="0" fontId="2" fillId="0" borderId="0" xfId="20" applyProtection="1"/>
    <xf numFmtId="2" fontId="83" fillId="17" borderId="188" xfId="24" applyNumberFormat="1" applyFont="1" applyFill="1" applyBorder="1" applyAlignment="1" applyProtection="1">
      <alignment horizontal="center" vertical="center" wrapText="1"/>
    </xf>
    <xf numFmtId="0" fontId="83" fillId="17" borderId="189" xfId="24" applyFont="1" applyFill="1" applyBorder="1" applyAlignment="1" applyProtection="1">
      <alignment horizontal="center" vertical="center" wrapText="1"/>
    </xf>
    <xf numFmtId="0" fontId="83" fillId="17" borderId="190" xfId="24" applyFont="1" applyFill="1" applyBorder="1" applyAlignment="1" applyProtection="1">
      <alignment horizontal="center" vertical="center" wrapText="1"/>
    </xf>
    <xf numFmtId="0" fontId="7" fillId="0" borderId="191" xfId="0" applyFont="1" applyFill="1" applyBorder="1" applyAlignment="1">
      <alignment vertical="center"/>
    </xf>
    <xf numFmtId="0" fontId="7" fillId="0" borderId="192" xfId="0" applyFont="1" applyFill="1" applyBorder="1" applyAlignment="1">
      <alignment vertical="center"/>
    </xf>
    <xf numFmtId="0" fontId="105" fillId="0" borderId="192" xfId="0" applyFont="1" applyFill="1" applyBorder="1" applyAlignment="1">
      <alignment horizontal="center" vertical="center" wrapText="1"/>
    </xf>
    <xf numFmtId="0" fontId="105" fillId="0" borderId="193" xfId="0" applyFont="1" applyFill="1" applyBorder="1" applyAlignment="1">
      <alignment horizontal="center" vertical="center" wrapText="1"/>
    </xf>
    <xf numFmtId="0" fontId="7" fillId="0" borderId="1" xfId="20" applyFont="1" applyFill="1" applyBorder="1" applyAlignment="1">
      <alignment vertical="center" wrapText="1"/>
    </xf>
    <xf numFmtId="0" fontId="42" fillId="0" borderId="0" xfId="20" applyFont="1" applyFill="1"/>
    <xf numFmtId="0" fontId="113" fillId="0" borderId="4" xfId="28" applyFont="1" applyFill="1" applyBorder="1" applyAlignment="1">
      <alignment horizontal="left" wrapText="1"/>
    </xf>
    <xf numFmtId="0" fontId="11" fillId="0" borderId="0" xfId="20" applyFont="1" applyFill="1" applyAlignment="1">
      <alignment vertical="top" wrapText="1"/>
    </xf>
    <xf numFmtId="0" fontId="42" fillId="0" borderId="0" xfId="0" applyFont="1" applyFill="1"/>
    <xf numFmtId="0" fontId="97" fillId="0" borderId="156" xfId="0" applyFont="1" applyFill="1" applyBorder="1" applyAlignment="1">
      <alignment horizontal="left" vertical="center" wrapText="1" readingOrder="1"/>
    </xf>
    <xf numFmtId="0" fontId="0" fillId="0" borderId="0" xfId="0" applyFill="1" applyProtection="1">
      <protection locked="0"/>
    </xf>
    <xf numFmtId="0" fontId="157" fillId="7" borderId="4" xfId="20" applyFont="1" applyFill="1" applyBorder="1" applyAlignment="1">
      <alignment horizontal="left" vertical="top" wrapText="1"/>
    </xf>
    <xf numFmtId="0" fontId="2" fillId="0" borderId="4" xfId="20" applyFont="1" applyFill="1" applyBorder="1" applyAlignment="1">
      <alignment vertical="top" wrapText="1"/>
    </xf>
    <xf numFmtId="0" fontId="2" fillId="0" borderId="4" xfId="20" applyFont="1" applyFill="1" applyBorder="1" applyAlignment="1">
      <alignment horizontal="left" vertical="top" wrapText="1"/>
    </xf>
    <xf numFmtId="0" fontId="2" fillId="0" borderId="4" xfId="20" applyFont="1" applyBorder="1" applyAlignment="1">
      <alignment vertical="top" wrapText="1"/>
    </xf>
    <xf numFmtId="0" fontId="2" fillId="0" borderId="4" xfId="20" applyFont="1" applyBorder="1" applyAlignment="1">
      <alignment horizontal="left" vertical="top" wrapText="1"/>
    </xf>
    <xf numFmtId="0" fontId="2" fillId="0" borderId="4" xfId="20" applyFont="1" applyBorder="1" applyAlignment="1">
      <alignment vertical="top"/>
    </xf>
    <xf numFmtId="0" fontId="157" fillId="7" borderId="4" xfId="20" applyFont="1" applyFill="1" applyBorder="1" applyAlignment="1">
      <alignment vertical="top" wrapText="1"/>
    </xf>
    <xf numFmtId="0" fontId="157" fillId="7" borderId="4" xfId="14" applyFont="1" applyFill="1" applyBorder="1" applyAlignment="1">
      <alignment horizontal="center" vertical="top" wrapText="1"/>
    </xf>
    <xf numFmtId="0" fontId="157" fillId="7" borderId="4" xfId="20" applyFont="1" applyFill="1" applyBorder="1" applyAlignment="1">
      <alignment horizontal="justify" vertical="top"/>
    </xf>
    <xf numFmtId="0" fontId="157" fillId="7" borderId="4" xfId="0" applyFont="1" applyFill="1" applyBorder="1" applyAlignment="1">
      <alignment horizontal="center" vertical="top" wrapText="1"/>
    </xf>
    <xf numFmtId="0" fontId="157" fillId="7" borderId="4" xfId="0" applyFont="1" applyFill="1" applyBorder="1" applyAlignment="1">
      <alignment vertical="top" wrapText="1"/>
    </xf>
    <xf numFmtId="0" fontId="157" fillId="0" borderId="4" xfId="20" applyFont="1" applyBorder="1" applyAlignment="1">
      <alignment horizontal="left" vertical="top" wrapText="1"/>
    </xf>
    <xf numFmtId="0" fontId="157" fillId="0" borderId="4" xfId="20" applyFont="1" applyBorder="1" applyAlignment="1">
      <alignment horizontal="center" vertical="top" wrapText="1"/>
    </xf>
    <xf numFmtId="0" fontId="157" fillId="0" borderId="4" xfId="20" applyFont="1" applyBorder="1" applyAlignment="1">
      <alignment vertical="top" wrapText="1"/>
    </xf>
    <xf numFmtId="0" fontId="2" fillId="7" borderId="4" xfId="20" applyFont="1" applyFill="1" applyBorder="1" applyAlignment="1">
      <alignment vertical="top" wrapText="1"/>
    </xf>
    <xf numFmtId="0" fontId="2" fillId="7" borderId="4" xfId="20" applyFont="1" applyFill="1" applyBorder="1" applyAlignment="1">
      <alignment horizontal="left" vertical="top" wrapText="1"/>
    </xf>
    <xf numFmtId="0" fontId="2" fillId="7" borderId="0" xfId="20" applyFill="1"/>
    <xf numFmtId="0" fontId="111" fillId="0" borderId="102" xfId="23" applyFont="1" applyFill="1" applyBorder="1" applyAlignment="1">
      <alignment horizontal="left" vertical="center" wrapText="1"/>
    </xf>
    <xf numFmtId="0" fontId="111" fillId="0" borderId="120" xfId="23" applyFont="1" applyFill="1" applyBorder="1" applyAlignment="1">
      <alignment horizontal="left" vertical="center" wrapText="1"/>
    </xf>
    <xf numFmtId="0" fontId="147" fillId="7" borderId="0" xfId="19" applyFont="1" applyFill="1" applyBorder="1" applyAlignment="1">
      <alignment horizontal="center" vertical="center" wrapText="1"/>
    </xf>
    <xf numFmtId="0" fontId="2" fillId="0" borderId="4" xfId="20" applyBorder="1" applyAlignment="1">
      <alignment wrapText="1"/>
    </xf>
    <xf numFmtId="0" fontId="2" fillId="0" borderId="4" xfId="0" applyFont="1" applyBorder="1" applyAlignment="1">
      <alignment horizontal="left" vertical="center" wrapText="1"/>
    </xf>
    <xf numFmtId="0" fontId="11" fillId="0" borderId="0" xfId="0" applyFont="1"/>
    <xf numFmtId="0" fontId="46" fillId="28" borderId="4" xfId="0" applyFont="1" applyFill="1" applyBorder="1" applyAlignment="1">
      <alignment horizontal="center" vertical="center" wrapText="1"/>
    </xf>
    <xf numFmtId="4" fontId="28" fillId="28" borderId="4" xfId="7" applyNumberFormat="1" applyFont="1" applyFill="1" applyBorder="1" applyAlignment="1">
      <alignment horizontal="center" vertical="center" wrapText="1"/>
    </xf>
    <xf numFmtId="0" fontId="80" fillId="0" borderId="4" xfId="27" applyFont="1" applyBorder="1" applyAlignment="1">
      <alignment wrapText="1"/>
    </xf>
    <xf numFmtId="0" fontId="39" fillId="0" borderId="62" xfId="2" applyFont="1" applyBorder="1" applyAlignment="1">
      <alignment horizontal="center" vertical="center" wrapText="1"/>
    </xf>
    <xf numFmtId="0" fontId="28" fillId="29" borderId="9" xfId="0" applyFont="1" applyFill="1" applyBorder="1" applyAlignment="1">
      <alignment horizontal="center" vertical="center" wrapText="1"/>
    </xf>
    <xf numFmtId="0" fontId="28" fillId="7" borderId="42" xfId="0" applyFont="1" applyFill="1" applyBorder="1" applyAlignment="1">
      <alignment horizontal="center" vertical="center" wrapText="1"/>
    </xf>
    <xf numFmtId="0" fontId="28" fillId="30" borderId="9" xfId="0" applyFont="1" applyFill="1" applyBorder="1" applyAlignment="1">
      <alignment horizontal="center" vertical="center" wrapText="1"/>
    </xf>
    <xf numFmtId="0" fontId="80" fillId="0" borderId="0" xfId="27" applyAlignment="1">
      <alignment horizontal="center"/>
    </xf>
    <xf numFmtId="0" fontId="80" fillId="0" borderId="3" xfId="27" applyFont="1" applyBorder="1" applyAlignment="1">
      <alignment horizontal="center" wrapText="1"/>
    </xf>
    <xf numFmtId="0" fontId="0" fillId="0" borderId="0" xfId="0" applyAlignment="1">
      <alignment horizontal="center"/>
    </xf>
    <xf numFmtId="0" fontId="2" fillId="0" borderId="0" xfId="0" applyFont="1" applyAlignment="1">
      <alignment horizontal="center"/>
    </xf>
    <xf numFmtId="0" fontId="44" fillId="20" borderId="58" xfId="27" applyFont="1" applyFill="1" applyBorder="1" applyAlignment="1">
      <alignment horizontal="center" vertical="center" wrapText="1"/>
    </xf>
    <xf numFmtId="0" fontId="80" fillId="0" borderId="4" xfId="27" applyFont="1" applyBorder="1" applyAlignment="1">
      <alignment horizontal="center"/>
    </xf>
    <xf numFmtId="0" fontId="145" fillId="19" borderId="194" xfId="27" applyFont="1" applyFill="1" applyBorder="1" applyAlignment="1">
      <alignment horizontal="center" vertical="center"/>
    </xf>
    <xf numFmtId="0" fontId="145" fillId="19" borderId="195" xfId="27" applyFont="1" applyFill="1" applyBorder="1" applyAlignment="1">
      <alignment horizontal="center" vertical="center"/>
    </xf>
    <xf numFmtId="2" fontId="80" fillId="0" borderId="4" xfId="27" applyNumberFormat="1" applyFont="1" applyBorder="1" applyAlignment="1">
      <alignment horizontal="center" vertical="center" wrapText="1"/>
    </xf>
    <xf numFmtId="2" fontId="80" fillId="0" borderId="3" xfId="27" applyNumberFormat="1" applyFont="1" applyBorder="1" applyAlignment="1">
      <alignment horizontal="center" vertical="center" wrapText="1"/>
    </xf>
    <xf numFmtId="2" fontId="80" fillId="0" borderId="3" xfId="27" applyNumberFormat="1" applyFont="1" applyBorder="1" applyAlignment="1">
      <alignment vertical="center" wrapText="1"/>
    </xf>
    <xf numFmtId="2" fontId="80" fillId="0" borderId="3" xfId="27" applyNumberFormat="1" applyBorder="1" applyAlignment="1">
      <alignment vertical="center"/>
    </xf>
    <xf numFmtId="2" fontId="80" fillId="0" borderId="3" xfId="27" applyNumberFormat="1" applyFont="1" applyBorder="1" applyAlignment="1">
      <alignment horizontal="center" vertical="center"/>
    </xf>
    <xf numFmtId="2" fontId="80" fillId="0" borderId="0" xfId="27" applyNumberFormat="1" applyAlignment="1">
      <alignment vertical="center"/>
    </xf>
    <xf numFmtId="2" fontId="80" fillId="0" borderId="4" xfId="27" applyNumberFormat="1" applyFont="1" applyBorder="1" applyAlignment="1">
      <alignment vertical="center" wrapText="1"/>
    </xf>
    <xf numFmtId="2" fontId="80" fillId="0" borderId="4" xfId="27" applyNumberFormat="1" applyBorder="1" applyAlignment="1">
      <alignment vertical="center"/>
    </xf>
    <xf numFmtId="2" fontId="80" fillId="0" borderId="4" xfId="27" applyNumberFormat="1" applyFont="1" applyBorder="1" applyAlignment="1">
      <alignment horizontal="center" vertical="center"/>
    </xf>
    <xf numFmtId="3" fontId="28" fillId="7" borderId="4" xfId="0" applyNumberFormat="1" applyFont="1" applyFill="1" applyBorder="1" applyAlignment="1">
      <alignment horizontal="center" vertical="center" wrapText="1"/>
    </xf>
    <xf numFmtId="0" fontId="22" fillId="7" borderId="0" xfId="19" applyFont="1" applyFill="1" applyBorder="1" applyAlignment="1">
      <alignment vertical="center"/>
    </xf>
    <xf numFmtId="0" fontId="55" fillId="0" borderId="4" xfId="0" applyFont="1" applyBorder="1" applyAlignment="1">
      <alignment vertical="center" wrapText="1"/>
    </xf>
    <xf numFmtId="0" fontId="158" fillId="0" borderId="4" xfId="0" applyFont="1" applyBorder="1" applyAlignment="1">
      <alignment vertical="center" wrapText="1"/>
    </xf>
    <xf numFmtId="0" fontId="2" fillId="0" borderId="4" xfId="0" applyFont="1" applyBorder="1" applyAlignment="1">
      <alignment horizontal="center" vertical="center" wrapText="1"/>
    </xf>
    <xf numFmtId="0" fontId="2" fillId="0" borderId="4" xfId="0" applyFont="1" applyBorder="1" applyAlignment="1">
      <alignment vertical="center" wrapText="1"/>
    </xf>
    <xf numFmtId="0" fontId="158" fillId="0" borderId="4" xfId="0" applyFont="1" applyBorder="1" applyAlignment="1">
      <alignment horizontal="justify" vertical="center" wrapText="1"/>
    </xf>
    <xf numFmtId="0" fontId="55" fillId="0" borderId="4" xfId="0" applyFont="1" applyBorder="1" applyAlignment="1">
      <alignment horizontal="center" vertical="center" wrapText="1"/>
    </xf>
    <xf numFmtId="0" fontId="2" fillId="0" borderId="4" xfId="0" applyFont="1" applyBorder="1"/>
    <xf numFmtId="0" fontId="2" fillId="0" borderId="4" xfId="0" applyFont="1" applyBorder="1" applyAlignment="1">
      <alignment wrapText="1"/>
    </xf>
    <xf numFmtId="0" fontId="44" fillId="7" borderId="0" xfId="0" applyFont="1" applyFill="1" applyBorder="1" applyAlignment="1">
      <alignment horizontal="center" vertical="center" textRotation="90" wrapText="1"/>
    </xf>
    <xf numFmtId="0" fontId="52" fillId="7" borderId="4" xfId="0" applyFont="1" applyFill="1" applyBorder="1" applyAlignment="1">
      <alignment horizontal="center" vertical="center" textRotation="90" wrapText="1"/>
    </xf>
    <xf numFmtId="0" fontId="44" fillId="7" borderId="4" xfId="0" applyFont="1" applyFill="1" applyBorder="1" applyAlignment="1">
      <alignment horizontal="center" vertical="center" wrapText="1"/>
    </xf>
    <xf numFmtId="0" fontId="44" fillId="7" borderId="4" xfId="0" applyFont="1" applyFill="1" applyBorder="1" applyAlignment="1">
      <alignment horizontal="center" vertical="center" textRotation="90" wrapText="1"/>
    </xf>
    <xf numFmtId="0" fontId="55" fillId="7" borderId="4" xfId="0" applyFont="1" applyFill="1" applyBorder="1" applyAlignment="1">
      <alignment vertical="center" wrapText="1"/>
    </xf>
    <xf numFmtId="0" fontId="158" fillId="7" borderId="4" xfId="0" applyFont="1" applyFill="1" applyBorder="1" applyAlignment="1">
      <alignment vertical="center" wrapText="1"/>
    </xf>
    <xf numFmtId="0" fontId="2" fillId="7" borderId="4" xfId="0" applyFont="1" applyFill="1" applyBorder="1" applyAlignment="1">
      <alignment horizontal="center" vertical="center" wrapText="1"/>
    </xf>
    <xf numFmtId="0" fontId="158" fillId="7" borderId="4" xfId="0" applyFont="1" applyFill="1" applyBorder="1" applyAlignment="1">
      <alignment horizontal="justify" vertical="center" wrapText="1"/>
    </xf>
    <xf numFmtId="0" fontId="55" fillId="7" borderId="4" xfId="0" applyFont="1" applyFill="1" applyBorder="1" applyAlignment="1">
      <alignment horizontal="center" vertical="center" wrapText="1"/>
    </xf>
    <xf numFmtId="0" fontId="2" fillId="7" borderId="4" xfId="0" applyFont="1" applyFill="1" applyBorder="1"/>
    <xf numFmtId="0" fontId="2" fillId="7" borderId="4" xfId="0" applyFont="1" applyFill="1" applyBorder="1" applyAlignment="1">
      <alignment vertical="center" wrapText="1"/>
    </xf>
    <xf numFmtId="0" fontId="158" fillId="7" borderId="4" xfId="0" applyFont="1" applyFill="1" applyBorder="1" applyAlignment="1">
      <alignment horizontal="left" vertical="center" wrapText="1"/>
    </xf>
    <xf numFmtId="0" fontId="2" fillId="7" borderId="4" xfId="0" applyFont="1" applyFill="1" applyBorder="1" applyAlignment="1">
      <alignment horizontal="left" vertical="center" wrapText="1"/>
    </xf>
    <xf numFmtId="0" fontId="2" fillId="7" borderId="4" xfId="0" applyFont="1" applyFill="1" applyBorder="1" applyAlignment="1">
      <alignment wrapText="1"/>
    </xf>
    <xf numFmtId="0" fontId="80" fillId="7" borderId="0" xfId="27" applyFill="1" applyBorder="1"/>
    <xf numFmtId="2" fontId="80" fillId="7" borderId="0" xfId="27" applyNumberFormat="1" applyFont="1" applyFill="1" applyBorder="1" applyAlignment="1">
      <alignment horizontal="center" vertical="center" wrapText="1"/>
    </xf>
    <xf numFmtId="1" fontId="80" fillId="7" borderId="0" xfId="11" applyNumberFormat="1" applyFill="1" applyBorder="1" applyAlignment="1">
      <alignment horizontal="center" vertical="center"/>
    </xf>
    <xf numFmtId="2" fontId="80" fillId="7" borderId="0" xfId="27" applyNumberFormat="1" applyFill="1" applyBorder="1" applyAlignment="1">
      <alignment vertical="center"/>
    </xf>
    <xf numFmtId="0" fontId="125" fillId="0" borderId="196" xfId="22" applyFont="1" applyBorder="1" applyAlignment="1" applyProtection="1">
      <alignment horizontal="center" vertical="center"/>
    </xf>
    <xf numFmtId="0" fontId="125" fillId="0" borderId="197" xfId="22" applyNumberFormat="1" applyFont="1" applyBorder="1" applyAlignment="1" applyProtection="1">
      <alignment horizontal="center" vertical="center"/>
      <protection locked="0"/>
    </xf>
    <xf numFmtId="0" fontId="125" fillId="0" borderId="198" xfId="22" applyFont="1" applyBorder="1" applyAlignment="1" applyProtection="1">
      <alignment horizontal="center" vertical="center"/>
      <protection locked="0"/>
    </xf>
    <xf numFmtId="0" fontId="125" fillId="0" borderId="199" xfId="22" applyFont="1" applyBorder="1" applyAlignment="1" applyProtection="1">
      <alignment horizontal="center" vertical="center"/>
      <protection locked="0"/>
    </xf>
    <xf numFmtId="0" fontId="125" fillId="0" borderId="200" xfId="22" applyFont="1" applyBorder="1" applyAlignment="1" applyProtection="1">
      <alignment horizontal="center" vertical="center"/>
    </xf>
    <xf numFmtId="0" fontId="125" fillId="0" borderId="101" xfId="22" applyNumberFormat="1" applyFont="1" applyBorder="1" applyAlignment="1" applyProtection="1">
      <alignment horizontal="center" vertical="center"/>
      <protection locked="0"/>
    </xf>
    <xf numFmtId="0" fontId="125" fillId="0" borderId="102" xfId="22" applyFont="1" applyBorder="1" applyAlignment="1" applyProtection="1">
      <alignment horizontal="center" vertical="center"/>
      <protection locked="0"/>
    </xf>
    <xf numFmtId="0" fontId="125" fillId="0" borderId="128" xfId="22" applyFont="1" applyBorder="1" applyAlignment="1" applyProtection="1">
      <alignment horizontal="center" vertical="center"/>
      <protection locked="0"/>
    </xf>
    <xf numFmtId="0" fontId="80" fillId="0" borderId="0" xfId="24" applyFont="1"/>
    <xf numFmtId="0" fontId="110" fillId="0" borderId="4" xfId="22" applyFont="1" applyFill="1" applyBorder="1" applyAlignment="1" applyProtection="1">
      <alignment horizontal="left" vertical="center" wrapText="1"/>
    </xf>
    <xf numFmtId="0" fontId="110" fillId="0" borderId="201" xfId="22" applyFont="1" applyFill="1" applyBorder="1" applyAlignment="1" applyProtection="1">
      <alignment horizontal="left" vertical="center" wrapText="1"/>
    </xf>
    <xf numFmtId="0" fontId="111" fillId="0" borderId="1" xfId="22" applyFont="1" applyFill="1" applyBorder="1" applyAlignment="1" applyProtection="1">
      <alignment vertical="center"/>
    </xf>
    <xf numFmtId="0" fontId="110" fillId="0" borderId="19" xfId="22" applyFont="1" applyFill="1" applyBorder="1" applyAlignment="1" applyProtection="1">
      <alignment horizontal="left" vertical="center" wrapText="1"/>
    </xf>
    <xf numFmtId="2" fontId="111" fillId="16" borderId="18" xfId="22" applyNumberFormat="1" applyFont="1" applyFill="1" applyBorder="1" applyAlignment="1" applyProtection="1">
      <alignment horizontal="center" vertical="center"/>
    </xf>
    <xf numFmtId="0" fontId="111" fillId="0" borderId="9" xfId="22" applyFont="1" applyFill="1" applyBorder="1" applyAlignment="1" applyProtection="1">
      <alignment vertical="center"/>
    </xf>
    <xf numFmtId="2" fontId="111" fillId="16" borderId="8" xfId="22" applyNumberFormat="1" applyFont="1" applyFill="1" applyBorder="1" applyAlignment="1" applyProtection="1">
      <alignment horizontal="center" vertical="center"/>
    </xf>
    <xf numFmtId="0" fontId="111" fillId="0" borderId="10" xfId="22" applyFont="1" applyFill="1" applyBorder="1" applyAlignment="1" applyProtection="1">
      <alignment vertical="center"/>
    </xf>
    <xf numFmtId="0" fontId="110" fillId="0" borderId="11" xfId="22" applyFont="1" applyFill="1" applyBorder="1" applyAlignment="1" applyProtection="1">
      <alignment horizontal="left" vertical="center" wrapText="1"/>
    </xf>
    <xf numFmtId="2" fontId="111" fillId="16" borderId="12" xfId="22" applyNumberFormat="1" applyFont="1" applyFill="1" applyBorder="1" applyAlignment="1" applyProtection="1">
      <alignment horizontal="center" vertical="center"/>
    </xf>
    <xf numFmtId="0" fontId="111" fillId="0" borderId="202" xfId="22" applyFont="1" applyFill="1" applyBorder="1" applyAlignment="1" applyProtection="1">
      <alignment vertical="center"/>
    </xf>
    <xf numFmtId="0" fontId="110" fillId="0" borderId="203" xfId="22" applyFont="1" applyFill="1" applyBorder="1" applyAlignment="1" applyProtection="1">
      <alignment horizontal="left" vertical="center" wrapText="1"/>
    </xf>
    <xf numFmtId="2" fontId="111" fillId="16" borderId="204" xfId="22" applyNumberFormat="1" applyFont="1" applyFill="1" applyBorder="1" applyAlignment="1" applyProtection="1">
      <alignment horizontal="center" vertical="center"/>
    </xf>
    <xf numFmtId="0" fontId="111" fillId="0" borderId="205" xfId="22" applyFont="1" applyFill="1" applyBorder="1" applyAlignment="1" applyProtection="1">
      <alignment vertical="center"/>
    </xf>
    <xf numFmtId="2" fontId="111" fillId="0" borderId="206" xfId="22" applyNumberFormat="1" applyFont="1" applyFill="1" applyBorder="1" applyAlignment="1" applyProtection="1">
      <alignment horizontal="center" vertical="center"/>
    </xf>
    <xf numFmtId="0" fontId="111" fillId="0" borderId="207" xfId="22" applyFont="1" applyFill="1" applyBorder="1" applyAlignment="1" applyProtection="1">
      <alignment vertical="center"/>
    </xf>
    <xf numFmtId="0" fontId="110" fillId="0" borderId="208" xfId="22" applyFont="1" applyFill="1" applyBorder="1" applyAlignment="1" applyProtection="1">
      <alignment horizontal="left" vertical="center" wrapText="1"/>
    </xf>
    <xf numFmtId="2" fontId="111" fillId="0" borderId="209" xfId="22" applyNumberFormat="1" applyFont="1" applyFill="1" applyBorder="1" applyAlignment="1" applyProtection="1">
      <alignment horizontal="center" vertical="center"/>
    </xf>
    <xf numFmtId="0" fontId="111" fillId="0" borderId="202" xfId="24" applyFont="1" applyFill="1" applyBorder="1" applyAlignment="1" applyProtection="1">
      <alignment vertical="center"/>
    </xf>
    <xf numFmtId="2" fontId="111" fillId="0" borderId="204" xfId="24" applyNumberFormat="1" applyFont="1" applyFill="1" applyBorder="1" applyAlignment="1" applyProtection="1">
      <alignment horizontal="center" vertical="center"/>
    </xf>
    <xf numFmtId="0" fontId="111" fillId="0" borderId="205" xfId="24" applyFont="1" applyFill="1" applyBorder="1" applyAlignment="1" applyProtection="1">
      <alignment vertical="center"/>
    </xf>
    <xf numFmtId="2" fontId="111" fillId="0" borderId="206" xfId="24" applyNumberFormat="1" applyFont="1" applyFill="1" applyBorder="1" applyAlignment="1" applyProtection="1">
      <alignment horizontal="center" vertical="center"/>
    </xf>
    <xf numFmtId="0" fontId="111" fillId="0" borderId="210" xfId="24" applyFont="1" applyFill="1" applyBorder="1" applyAlignment="1" applyProtection="1">
      <alignment vertical="center"/>
    </xf>
    <xf numFmtId="2" fontId="111" fillId="0" borderId="211" xfId="24" applyNumberFormat="1" applyFont="1" applyFill="1" applyBorder="1" applyAlignment="1" applyProtection="1">
      <alignment horizontal="center" vertical="center"/>
    </xf>
    <xf numFmtId="0" fontId="111" fillId="0" borderId="207" xfId="24" applyFont="1" applyFill="1" applyBorder="1" applyAlignment="1" applyProtection="1">
      <alignment vertical="center"/>
    </xf>
    <xf numFmtId="2" fontId="111" fillId="0" borderId="209" xfId="24" applyNumberFormat="1" applyFont="1" applyFill="1" applyBorder="1" applyAlignment="1" applyProtection="1">
      <alignment horizontal="center" vertical="center"/>
    </xf>
    <xf numFmtId="0" fontId="150" fillId="39" borderId="62" xfId="20" applyFont="1" applyFill="1" applyBorder="1" applyAlignment="1">
      <alignment horizontal="center" vertical="center" wrapText="1"/>
    </xf>
    <xf numFmtId="0" fontId="113" fillId="7" borderId="4" xfId="28" applyFont="1" applyFill="1" applyBorder="1" applyAlignment="1">
      <alignment horizontal="left" wrapText="1"/>
    </xf>
    <xf numFmtId="0" fontId="46" fillId="7" borderId="0" xfId="2" applyFont="1" applyFill="1" applyBorder="1" applyAlignment="1">
      <alignment vertical="top" wrapText="1"/>
    </xf>
    <xf numFmtId="0" fontId="27" fillId="0" borderId="0" xfId="20" applyFont="1" applyBorder="1" applyAlignment="1">
      <alignment vertical="center" wrapText="1"/>
    </xf>
    <xf numFmtId="0" fontId="36" fillId="0" borderId="0" xfId="20" applyFont="1" applyBorder="1" applyAlignment="1">
      <alignment vertical="center" wrapText="1"/>
    </xf>
    <xf numFmtId="0" fontId="36" fillId="0" borderId="0" xfId="20" applyFont="1" applyBorder="1" applyAlignment="1">
      <alignment horizontal="center" vertical="center"/>
    </xf>
    <xf numFmtId="0" fontId="25" fillId="0" borderId="0" xfId="20" applyFont="1" applyBorder="1" applyAlignment="1">
      <alignment horizontal="center" vertical="center" wrapText="1"/>
    </xf>
    <xf numFmtId="0" fontId="42" fillId="0" borderId="0" xfId="20" applyFont="1" applyBorder="1"/>
    <xf numFmtId="0" fontId="3" fillId="0" borderId="13" xfId="28" applyFont="1" applyBorder="1" applyAlignment="1">
      <alignment vertical="center" wrapText="1"/>
    </xf>
    <xf numFmtId="0" fontId="3" fillId="0" borderId="32" xfId="28" applyFont="1" applyBorder="1" applyAlignment="1">
      <alignment vertical="center" wrapText="1"/>
    </xf>
    <xf numFmtId="0" fontId="36" fillId="7" borderId="0" xfId="20" applyFont="1" applyFill="1" applyAlignment="1">
      <alignment horizontal="center" vertical="center"/>
    </xf>
    <xf numFmtId="0" fontId="42" fillId="7" borderId="0" xfId="20" applyFont="1" applyFill="1"/>
    <xf numFmtId="0" fontId="83" fillId="7" borderId="0" xfId="0" applyFont="1" applyFill="1" applyBorder="1" applyAlignment="1">
      <alignment vertical="center" wrapText="1"/>
    </xf>
    <xf numFmtId="0" fontId="0" fillId="7" borderId="0" xfId="0" applyFont="1" applyFill="1" applyBorder="1" applyAlignment="1">
      <alignment vertical="center" wrapText="1"/>
    </xf>
    <xf numFmtId="0" fontId="0" fillId="7" borderId="0" xfId="0" applyFill="1" applyBorder="1" applyAlignment="1">
      <alignment vertical="center" wrapText="1"/>
    </xf>
    <xf numFmtId="0" fontId="36" fillId="7" borderId="0" xfId="20" applyFont="1" applyFill="1" applyBorder="1" applyAlignment="1">
      <alignment horizontal="center" vertical="center"/>
    </xf>
    <xf numFmtId="0" fontId="42" fillId="7" borderId="0" xfId="20" applyFont="1" applyFill="1" applyBorder="1"/>
    <xf numFmtId="0" fontId="133" fillId="7" borderId="0" xfId="0" applyFont="1" applyFill="1" applyBorder="1" applyAlignment="1">
      <alignment vertical="center" wrapText="1"/>
    </xf>
    <xf numFmtId="0" fontId="159" fillId="7" borderId="0" xfId="20" applyFont="1" applyFill="1" applyBorder="1"/>
    <xf numFmtId="0" fontId="159" fillId="7" borderId="0" xfId="0" applyFont="1" applyFill="1" applyBorder="1" applyAlignment="1">
      <alignment vertical="center" wrapText="1"/>
    </xf>
    <xf numFmtId="0" fontId="160" fillId="7" borderId="0" xfId="20" applyFont="1" applyFill="1" applyBorder="1" applyAlignment="1"/>
    <xf numFmtId="0" fontId="3" fillId="0" borderId="62" xfId="0" applyFont="1" applyBorder="1" applyAlignment="1">
      <alignment vertical="center" wrapText="1"/>
    </xf>
    <xf numFmtId="0" fontId="3" fillId="0" borderId="32" xfId="0" applyFont="1" applyBorder="1" applyAlignment="1">
      <alignment vertical="center" wrapText="1"/>
    </xf>
    <xf numFmtId="0" fontId="161" fillId="0" borderId="10" xfId="6" applyFont="1" applyBorder="1" applyAlignment="1" applyProtection="1">
      <alignment horizontal="center" vertical="center"/>
    </xf>
    <xf numFmtId="0" fontId="161" fillId="0" borderId="11" xfId="6" applyFont="1" applyBorder="1" applyAlignment="1" applyProtection="1">
      <alignment horizontal="center" vertical="center" wrapText="1"/>
    </xf>
    <xf numFmtId="0" fontId="161" fillId="0" borderId="11" xfId="6" applyFont="1" applyBorder="1" applyAlignment="1" applyProtection="1">
      <alignment horizontal="center" vertical="center"/>
    </xf>
    <xf numFmtId="9" fontId="161" fillId="0" borderId="12" xfId="6" applyNumberFormat="1" applyFont="1" applyBorder="1" applyAlignment="1" applyProtection="1">
      <alignment horizontal="center" vertical="center" wrapText="1"/>
    </xf>
    <xf numFmtId="0" fontId="38" fillId="7" borderId="24" xfId="20" applyFont="1" applyFill="1" applyBorder="1" applyAlignment="1">
      <alignment horizontal="center" vertical="center" wrapText="1"/>
    </xf>
    <xf numFmtId="0" fontId="38" fillId="40" borderId="23" xfId="20" applyFont="1" applyFill="1" applyBorder="1" applyAlignment="1">
      <alignment horizontal="center" vertical="center" wrapText="1"/>
    </xf>
    <xf numFmtId="0" fontId="98" fillId="0" borderId="4" xfId="6" applyFont="1" applyBorder="1" applyAlignment="1" applyProtection="1">
      <alignment horizontal="center" vertical="center"/>
    </xf>
    <xf numFmtId="9" fontId="98" fillId="0" borderId="4" xfId="6" applyNumberFormat="1" applyFont="1" applyBorder="1" applyAlignment="1" applyProtection="1">
      <alignment horizontal="center" vertical="center" wrapText="1"/>
    </xf>
    <xf numFmtId="0" fontId="98" fillId="0" borderId="9" xfId="6" applyFont="1" applyBorder="1" applyAlignment="1" applyProtection="1">
      <alignment horizontal="center" vertical="center"/>
    </xf>
    <xf numFmtId="9" fontId="161" fillId="0" borderId="8" xfId="6" applyNumberFormat="1" applyFont="1" applyBorder="1" applyAlignment="1" applyProtection="1">
      <alignment horizontal="center" vertical="center"/>
    </xf>
    <xf numFmtId="0" fontId="11" fillId="2" borderId="4" xfId="20" applyFont="1" applyFill="1" applyBorder="1" applyAlignment="1">
      <alignment wrapText="1"/>
    </xf>
    <xf numFmtId="10" fontId="98" fillId="0" borderId="4" xfId="6" applyNumberFormat="1" applyFont="1" applyBorder="1" applyAlignment="1" applyProtection="1">
      <alignment horizontal="center" vertical="center"/>
    </xf>
    <xf numFmtId="9" fontId="98" fillId="0" borderId="4" xfId="6" applyNumberFormat="1" applyFont="1" applyBorder="1" applyAlignment="1" applyProtection="1">
      <alignment horizontal="center" vertical="center"/>
    </xf>
    <xf numFmtId="9" fontId="98" fillId="0" borderId="8" xfId="6" applyNumberFormat="1" applyFont="1" applyBorder="1" applyAlignment="1" applyProtection="1">
      <alignment horizontal="center" vertical="center"/>
    </xf>
    <xf numFmtId="0" fontId="25" fillId="0" borderId="17" xfId="0" applyFont="1" applyFill="1" applyBorder="1" applyAlignment="1">
      <alignment horizontal="center" vertical="center" wrapText="1"/>
    </xf>
    <xf numFmtId="0" fontId="37" fillId="7" borderId="0" xfId="2" applyFont="1" applyFill="1" applyBorder="1" applyAlignment="1">
      <alignment vertical="top" wrapText="1"/>
    </xf>
    <xf numFmtId="0" fontId="150" fillId="32" borderId="64" xfId="20" applyFont="1" applyFill="1" applyBorder="1" applyAlignment="1">
      <alignment vertical="center" wrapText="1"/>
    </xf>
    <xf numFmtId="0" fontId="150" fillId="39" borderId="65" xfId="20" applyFont="1" applyFill="1" applyBorder="1" applyAlignment="1">
      <alignment vertical="center" wrapText="1"/>
    </xf>
    <xf numFmtId="0" fontId="109" fillId="0" borderId="4" xfId="0" applyFont="1" applyFill="1" applyBorder="1" applyAlignment="1">
      <alignment horizontal="justify" vertical="center" wrapText="1"/>
    </xf>
    <xf numFmtId="0" fontId="109" fillId="0" borderId="4" xfId="0" applyFont="1" applyFill="1" applyBorder="1" applyAlignment="1">
      <alignment horizontal="justify" vertical="center" wrapText="1"/>
    </xf>
    <xf numFmtId="0" fontId="27" fillId="7" borderId="4" xfId="0" applyFont="1" applyFill="1" applyBorder="1" applyAlignment="1">
      <alignment horizontal="justify" vertical="center" wrapText="1"/>
    </xf>
    <xf numFmtId="0" fontId="109" fillId="7" borderId="4" xfId="0" applyFont="1" applyFill="1" applyBorder="1" applyAlignment="1">
      <alignment horizontal="justify" vertical="center" wrapText="1"/>
    </xf>
    <xf numFmtId="0" fontId="109" fillId="7" borderId="4" xfId="0" applyFont="1" applyFill="1" applyBorder="1" applyAlignment="1">
      <alignment horizontal="center" vertical="center" wrapText="1"/>
    </xf>
    <xf numFmtId="0" fontId="25" fillId="0" borderId="14" xfId="12" applyFont="1" applyFill="1" applyBorder="1" applyAlignment="1">
      <alignment horizontal="center" vertical="center" wrapText="1"/>
    </xf>
    <xf numFmtId="0" fontId="32" fillId="7" borderId="19" xfId="20" applyFont="1" applyFill="1" applyBorder="1" applyAlignment="1">
      <alignment vertical="center" wrapText="1"/>
    </xf>
    <xf numFmtId="0" fontId="48" fillId="7" borderId="22" xfId="20" applyFont="1" applyFill="1" applyBorder="1" applyAlignment="1">
      <alignment vertical="center" wrapText="1"/>
    </xf>
    <xf numFmtId="0" fontId="36" fillId="7" borderId="46" xfId="20" applyFont="1" applyFill="1" applyBorder="1" applyAlignment="1">
      <alignment vertical="center"/>
    </xf>
    <xf numFmtId="0" fontId="71" fillId="7" borderId="34" xfId="20" applyFont="1" applyFill="1" applyBorder="1"/>
    <xf numFmtId="0" fontId="48" fillId="7" borderId="21" xfId="20" applyFont="1" applyFill="1" applyBorder="1" applyAlignment="1">
      <alignment vertical="center" wrapText="1"/>
    </xf>
    <xf numFmtId="0" fontId="48" fillId="7" borderId="44" xfId="20" applyFont="1" applyFill="1" applyBorder="1" applyAlignment="1">
      <alignment vertical="center" wrapText="1"/>
    </xf>
    <xf numFmtId="0" fontId="32" fillId="41" borderId="1" xfId="20" applyFont="1" applyFill="1" applyBorder="1" applyAlignment="1">
      <alignment vertical="center" wrapText="1"/>
    </xf>
    <xf numFmtId="0" fontId="48" fillId="41" borderId="19" xfId="20" applyFont="1" applyFill="1" applyBorder="1" applyAlignment="1">
      <alignment horizontal="center" vertical="center"/>
    </xf>
    <xf numFmtId="0" fontId="48" fillId="41" borderId="18" xfId="20" applyFont="1" applyFill="1" applyBorder="1" applyAlignment="1">
      <alignment horizontal="center" vertical="center"/>
    </xf>
    <xf numFmtId="0" fontId="32" fillId="7" borderId="9" xfId="20" applyFont="1" applyFill="1" applyBorder="1" applyAlignment="1">
      <alignment vertical="center" wrapText="1"/>
    </xf>
    <xf numFmtId="0" fontId="48" fillId="7" borderId="4" xfId="20" applyFont="1" applyFill="1" applyBorder="1" applyAlignment="1">
      <alignment horizontal="center" vertical="center"/>
    </xf>
    <xf numFmtId="0" fontId="48" fillId="7" borderId="8" xfId="20" applyFont="1" applyFill="1" applyBorder="1" applyAlignment="1">
      <alignment horizontal="center" vertical="center"/>
    </xf>
    <xf numFmtId="0" fontId="32" fillId="41" borderId="9" xfId="20" applyFont="1" applyFill="1" applyBorder="1" applyAlignment="1">
      <alignment vertical="center" wrapText="1"/>
    </xf>
    <xf numFmtId="0" fontId="48" fillId="41" borderId="4" xfId="20" applyFont="1" applyFill="1" applyBorder="1" applyAlignment="1">
      <alignment horizontal="center" vertical="center"/>
    </xf>
    <xf numFmtId="0" fontId="48" fillId="41" borderId="8" xfId="20" applyFont="1" applyFill="1" applyBorder="1" applyAlignment="1">
      <alignment horizontal="center" vertical="center"/>
    </xf>
    <xf numFmtId="0" fontId="48" fillId="7" borderId="11" xfId="20" applyFont="1" applyFill="1" applyBorder="1" applyAlignment="1">
      <alignment horizontal="center" vertical="center"/>
    </xf>
    <xf numFmtId="0" fontId="48" fillId="7" borderId="12" xfId="20" applyFont="1" applyFill="1" applyBorder="1" applyAlignment="1">
      <alignment wrapText="1"/>
    </xf>
    <xf numFmtId="0" fontId="48" fillId="41" borderId="9" xfId="20" applyFont="1" applyFill="1" applyBorder="1" applyAlignment="1">
      <alignment vertical="center" wrapText="1"/>
    </xf>
    <xf numFmtId="2" fontId="12" fillId="0" borderId="4" xfId="12" applyNumberFormat="1" applyFont="1" applyBorder="1" applyAlignment="1">
      <alignment horizontal="center"/>
    </xf>
    <xf numFmtId="0" fontId="12" fillId="2" borderId="4" xfId="12" applyFont="1" applyFill="1" applyBorder="1" applyAlignment="1">
      <alignment horizontal="center" vertical="center" wrapText="1"/>
    </xf>
    <xf numFmtId="0" fontId="11" fillId="7" borderId="0" xfId="20" applyFont="1" applyFill="1" applyBorder="1" applyAlignment="1">
      <alignment horizontal="center" vertical="center" wrapText="1"/>
    </xf>
    <xf numFmtId="0" fontId="72" fillId="7" borderId="0" xfId="20" applyFont="1" applyFill="1" applyBorder="1" applyAlignment="1">
      <alignment horizontal="center" vertical="center" wrapText="1"/>
    </xf>
    <xf numFmtId="0" fontId="19" fillId="7" borderId="0" xfId="20" applyFont="1" applyFill="1" applyBorder="1" applyAlignment="1">
      <alignment horizontal="left" vertical="top" wrapText="1"/>
    </xf>
    <xf numFmtId="9" fontId="12" fillId="2" borderId="4" xfId="12" applyNumberFormat="1" applyFont="1" applyFill="1" applyBorder="1" applyAlignment="1">
      <alignment horizontal="center" vertical="center"/>
    </xf>
    <xf numFmtId="0" fontId="49" fillId="7" borderId="9" xfId="20" applyFont="1" applyFill="1" applyBorder="1" applyAlignment="1">
      <alignment horizontal="left" vertical="center" wrapText="1"/>
    </xf>
    <xf numFmtId="0" fontId="46" fillId="7" borderId="22" xfId="20" applyFont="1" applyFill="1" applyBorder="1" applyAlignment="1">
      <alignment horizontal="left" vertical="center" wrapText="1"/>
    </xf>
    <xf numFmtId="0" fontId="46" fillId="7" borderId="57" xfId="20" applyFont="1" applyFill="1" applyBorder="1" applyAlignment="1">
      <alignment horizontal="left" vertical="center" wrapText="1"/>
    </xf>
    <xf numFmtId="0" fontId="46" fillId="7" borderId="57" xfId="20" applyFont="1" applyFill="1" applyBorder="1" applyAlignment="1">
      <alignment horizontal="justify" vertical="center" wrapText="1"/>
    </xf>
    <xf numFmtId="0" fontId="46" fillId="7" borderId="29" xfId="20" applyFont="1" applyFill="1" applyBorder="1" applyAlignment="1">
      <alignment horizontal="justify" vertical="center" wrapText="1"/>
    </xf>
    <xf numFmtId="0" fontId="29" fillId="3" borderId="2" xfId="20" applyFont="1" applyFill="1" applyBorder="1" applyAlignment="1">
      <alignment horizontal="center" vertical="center" wrapText="1"/>
    </xf>
    <xf numFmtId="0" fontId="162" fillId="7" borderId="4" xfId="20" applyFont="1" applyFill="1" applyBorder="1" applyAlignment="1">
      <alignment horizontal="left" vertical="center" wrapText="1"/>
    </xf>
    <xf numFmtId="0" fontId="163" fillId="7" borderId="57" xfId="20" applyFont="1" applyFill="1" applyBorder="1" applyAlignment="1">
      <alignment horizontal="center" vertical="center" wrapText="1"/>
    </xf>
    <xf numFmtId="0" fontId="25" fillId="33" borderId="14" xfId="12" applyFont="1" applyFill="1" applyBorder="1" applyAlignment="1">
      <alignment horizontal="center" vertical="center" wrapText="1"/>
    </xf>
    <xf numFmtId="0" fontId="2" fillId="33" borderId="0" xfId="20" applyFont="1" applyFill="1"/>
    <xf numFmtId="0" fontId="12" fillId="0" borderId="4" xfId="12" applyFont="1" applyFill="1" applyBorder="1" applyAlignment="1">
      <alignment horizontal="center"/>
    </xf>
    <xf numFmtId="0" fontId="27" fillId="7" borderId="0" xfId="20" applyFont="1" applyFill="1" applyBorder="1" applyAlignment="1">
      <alignment horizontal="left" vertical="top" wrapText="1"/>
    </xf>
    <xf numFmtId="0" fontId="163" fillId="7" borderId="66" xfId="20" applyFont="1" applyFill="1" applyBorder="1" applyAlignment="1">
      <alignment horizontal="center" vertical="center" wrapText="1"/>
    </xf>
    <xf numFmtId="0" fontId="11" fillId="7" borderId="7" xfId="12" applyNumberFormat="1" applyFont="1" applyFill="1" applyBorder="1" applyAlignment="1">
      <alignment horizontal="center" vertical="top" wrapText="1"/>
    </xf>
    <xf numFmtId="0" fontId="27" fillId="7" borderId="0" xfId="20" applyFont="1" applyFill="1" applyBorder="1" applyAlignment="1">
      <alignment horizontal="center" vertical="center" wrapText="1"/>
    </xf>
    <xf numFmtId="0" fontId="12" fillId="2" borderId="4" xfId="12" applyNumberFormat="1" applyFont="1" applyFill="1" applyBorder="1" applyAlignment="1">
      <alignment horizontal="center" vertical="center"/>
    </xf>
    <xf numFmtId="0" fontId="109" fillId="0" borderId="4" xfId="0" applyFont="1" applyFill="1" applyBorder="1" applyAlignment="1">
      <alignment horizontal="center" vertical="center" wrapText="1"/>
    </xf>
    <xf numFmtId="0" fontId="109" fillId="0" borderId="4" xfId="0" applyFont="1" applyFill="1" applyBorder="1" applyAlignment="1">
      <alignment horizontal="center" vertical="center" wrapText="1"/>
    </xf>
    <xf numFmtId="0" fontId="25" fillId="0" borderId="16" xfId="14" applyFont="1" applyFill="1" applyBorder="1" applyAlignment="1">
      <alignment horizontal="left" vertical="center" wrapText="1"/>
    </xf>
    <xf numFmtId="0" fontId="11" fillId="2" borderId="0" xfId="14" applyFont="1" applyFill="1"/>
    <xf numFmtId="0" fontId="11" fillId="2" borderId="0" xfId="14" applyFont="1" applyFill="1" applyBorder="1" applyAlignment="1">
      <alignment vertical="top" wrapText="1"/>
    </xf>
    <xf numFmtId="0" fontId="109" fillId="7" borderId="24" xfId="14" applyFont="1" applyFill="1" applyBorder="1" applyAlignment="1">
      <alignment horizontal="center" vertical="center" wrapText="1"/>
    </xf>
    <xf numFmtId="0" fontId="109" fillId="7" borderId="64" xfId="14" applyFont="1" applyFill="1" applyBorder="1" applyAlignment="1">
      <alignment vertical="center" wrapText="1"/>
    </xf>
    <xf numFmtId="0" fontId="11" fillId="2" borderId="0" xfId="14" applyFont="1" applyFill="1" applyAlignment="1">
      <alignment vertical="top" wrapText="1"/>
    </xf>
    <xf numFmtId="0" fontId="27" fillId="2" borderId="0" xfId="14" applyFont="1" applyFill="1" applyBorder="1"/>
    <xf numFmtId="0" fontId="27" fillId="7" borderId="0" xfId="14" applyFont="1" applyFill="1" applyBorder="1" applyAlignment="1">
      <alignment horizontal="center" vertical="center" wrapText="1"/>
    </xf>
    <xf numFmtId="0" fontId="42" fillId="7" borderId="0" xfId="14" applyFont="1" applyFill="1" applyBorder="1" applyAlignment="1">
      <alignment horizontal="center" vertical="center" wrapText="1"/>
    </xf>
    <xf numFmtId="0" fontId="151" fillId="33" borderId="65" xfId="20" applyFont="1" applyFill="1" applyBorder="1" applyAlignment="1">
      <alignment horizontal="center" vertical="center" wrapText="1"/>
    </xf>
    <xf numFmtId="0" fontId="109" fillId="7" borderId="15" xfId="14" applyFont="1" applyFill="1" applyBorder="1" applyAlignment="1">
      <alignment vertical="center" wrapText="1"/>
    </xf>
    <xf numFmtId="0" fontId="164" fillId="0" borderId="0" xfId="14" applyFont="1" applyFill="1" applyBorder="1" applyAlignment="1">
      <alignment vertical="center" textRotation="90" wrapText="1"/>
    </xf>
    <xf numFmtId="0" fontId="11" fillId="7" borderId="0" xfId="14" applyFont="1" applyFill="1" applyBorder="1" applyAlignment="1">
      <alignment vertical="top" wrapText="1"/>
    </xf>
    <xf numFmtId="0" fontId="109" fillId="0" borderId="1" xfId="14" applyFont="1" applyFill="1" applyBorder="1"/>
    <xf numFmtId="0" fontId="109" fillId="7" borderId="19" xfId="14" applyFont="1" applyFill="1" applyBorder="1" applyAlignment="1">
      <alignment vertical="center" wrapText="1"/>
    </xf>
    <xf numFmtId="0" fontId="109" fillId="7" borderId="26" xfId="14" applyFont="1" applyFill="1" applyBorder="1" applyAlignment="1">
      <alignment horizontal="center" vertical="center" wrapText="1"/>
    </xf>
    <xf numFmtId="0" fontId="109" fillId="2" borderId="9" xfId="14" applyFont="1" applyFill="1" applyBorder="1"/>
    <xf numFmtId="0" fontId="109" fillId="7" borderId="4" xfId="14" applyFont="1" applyFill="1" applyBorder="1" applyAlignment="1">
      <alignment vertical="center" wrapText="1"/>
    </xf>
    <xf numFmtId="0" fontId="109" fillId="0" borderId="27" xfId="14" applyFont="1" applyFill="1" applyBorder="1" applyAlignment="1">
      <alignment horizontal="center" wrapText="1"/>
    </xf>
    <xf numFmtId="0" fontId="109" fillId="7" borderId="4" xfId="14" applyFont="1" applyFill="1" applyBorder="1" applyAlignment="1">
      <alignment vertical="top" wrapText="1"/>
    </xf>
    <xf numFmtId="0" fontId="109" fillId="0" borderId="27" xfId="14" applyFont="1" applyFill="1" applyBorder="1" applyAlignment="1">
      <alignment horizontal="center" vertical="top" wrapText="1"/>
    </xf>
    <xf numFmtId="0" fontId="109" fillId="2" borderId="0" xfId="14" applyFont="1" applyFill="1" applyAlignment="1">
      <alignment vertical="top" wrapText="1"/>
    </xf>
    <xf numFmtId="0" fontId="11" fillId="0" borderId="0" xfId="14" applyFont="1" applyFill="1" applyAlignment="1">
      <alignment vertical="top" wrapText="1"/>
    </xf>
    <xf numFmtId="0" fontId="113" fillId="7" borderId="4" xfId="28" applyFont="1" applyFill="1" applyBorder="1" applyAlignment="1">
      <alignment horizontal="left" vertical="top" wrapText="1"/>
    </xf>
    <xf numFmtId="0" fontId="113" fillId="7" borderId="4" xfId="28" applyFont="1" applyFill="1" applyBorder="1"/>
    <xf numFmtId="0" fontId="165" fillId="0" borderId="0" xfId="0" applyFont="1" applyBorder="1" applyAlignment="1">
      <alignment horizontal="left" vertical="center" wrapText="1"/>
    </xf>
    <xf numFmtId="1" fontId="80" fillId="0" borderId="4" xfId="27" applyNumberFormat="1" applyBorder="1" applyAlignment="1">
      <alignment vertical="center"/>
    </xf>
    <xf numFmtId="0" fontId="166" fillId="0" borderId="168" xfId="0" applyFont="1" applyBorder="1" applyAlignment="1">
      <alignment horizontal="center" vertical="center"/>
    </xf>
    <xf numFmtId="0" fontId="94" fillId="0" borderId="0" xfId="14" applyFont="1"/>
    <xf numFmtId="0" fontId="167" fillId="0" borderId="0" xfId="6" applyFont="1" applyFill="1" applyAlignment="1" applyProtection="1">
      <alignment horizontal="center"/>
    </xf>
    <xf numFmtId="0" fontId="168" fillId="7" borderId="0" xfId="14" applyFont="1" applyFill="1"/>
    <xf numFmtId="0" fontId="94" fillId="7" borderId="0" xfId="14" applyFont="1" applyFill="1"/>
    <xf numFmtId="0" fontId="6" fillId="0" borderId="62" xfId="0" applyFont="1" applyBorder="1" applyAlignment="1">
      <alignment vertical="center" wrapText="1"/>
    </xf>
    <xf numFmtId="0" fontId="6" fillId="0" borderId="32" xfId="0" applyFont="1" applyBorder="1" applyAlignment="1">
      <alignment vertical="center" wrapText="1"/>
    </xf>
    <xf numFmtId="0" fontId="144" fillId="7" borderId="0" xfId="20" applyFont="1" applyFill="1" applyBorder="1" applyAlignment="1"/>
    <xf numFmtId="0" fontId="11" fillId="7" borderId="0" xfId="20" applyFont="1" applyFill="1" applyBorder="1"/>
    <xf numFmtId="0" fontId="28" fillId="32" borderId="11" xfId="20" applyFont="1" applyFill="1" applyBorder="1" applyAlignment="1">
      <alignment horizontal="center" vertical="center" wrapText="1"/>
    </xf>
    <xf numFmtId="0" fontId="65" fillId="32" borderId="11" xfId="20" applyFont="1" applyFill="1" applyBorder="1" applyAlignment="1">
      <alignment horizontal="center" vertical="center" wrapText="1"/>
    </xf>
    <xf numFmtId="0" fontId="28" fillId="32" borderId="12" xfId="20" applyFont="1" applyFill="1" applyBorder="1" applyAlignment="1">
      <alignment horizontal="center" vertical="center" wrapText="1"/>
    </xf>
    <xf numFmtId="0" fontId="80" fillId="0" borderId="3" xfId="20" applyFont="1" applyFill="1" applyBorder="1" applyAlignment="1">
      <alignment horizontal="center" vertical="center" wrapText="1"/>
    </xf>
    <xf numFmtId="0" fontId="162" fillId="7" borderId="4" xfId="20" applyFont="1" applyFill="1" applyBorder="1" applyAlignment="1">
      <alignment horizontal="center" vertical="center" wrapText="1"/>
    </xf>
    <xf numFmtId="0" fontId="80" fillId="0" borderId="4" xfId="20" applyFont="1" applyFill="1" applyBorder="1" applyAlignment="1">
      <alignment horizontal="center" vertical="center" wrapText="1"/>
    </xf>
    <xf numFmtId="0" fontId="86" fillId="7" borderId="4" xfId="20" applyFont="1" applyFill="1" applyBorder="1" applyAlignment="1">
      <alignment horizontal="center" vertical="center" wrapText="1"/>
    </xf>
    <xf numFmtId="9" fontId="80" fillId="0" borderId="4" xfId="20" applyNumberFormat="1" applyFont="1" applyFill="1" applyBorder="1" applyAlignment="1">
      <alignment horizontal="center" vertical="center" wrapText="1"/>
    </xf>
    <xf numFmtId="0" fontId="48" fillId="7" borderId="10" xfId="20" applyFont="1" applyFill="1" applyBorder="1" applyAlignment="1">
      <alignment vertical="center" wrapText="1"/>
    </xf>
    <xf numFmtId="0" fontId="49" fillId="7" borderId="10" xfId="20" applyFont="1" applyFill="1" applyBorder="1" applyAlignment="1">
      <alignment horizontal="left" vertical="center" wrapText="1"/>
    </xf>
    <xf numFmtId="0" fontId="11" fillId="7" borderId="4" xfId="12" applyNumberFormat="1" applyFont="1" applyFill="1" applyBorder="1" applyAlignment="1">
      <alignment horizontal="center" vertical="center" wrapText="1"/>
    </xf>
    <xf numFmtId="0" fontId="11" fillId="7" borderId="4" xfId="12" applyFont="1" applyFill="1" applyBorder="1" applyAlignment="1">
      <alignment horizontal="center" vertical="center" wrapText="1"/>
    </xf>
    <xf numFmtId="0" fontId="163" fillId="7" borderId="4" xfId="20" applyFont="1" applyFill="1" applyBorder="1" applyAlignment="1">
      <alignment horizontal="center" vertical="center" wrapText="1"/>
    </xf>
    <xf numFmtId="0" fontId="11" fillId="7" borderId="0" xfId="12" applyNumberFormat="1" applyFont="1" applyFill="1" applyBorder="1" applyAlignment="1">
      <alignment horizontal="center" vertical="center" wrapText="1"/>
    </xf>
    <xf numFmtId="0" fontId="11" fillId="7" borderId="0" xfId="12" applyFont="1" applyFill="1" applyBorder="1" applyAlignment="1">
      <alignment horizontal="center" vertical="center" wrapText="1"/>
    </xf>
    <xf numFmtId="0" fontId="162" fillId="7" borderId="0" xfId="20" applyFont="1" applyFill="1" applyBorder="1" applyAlignment="1">
      <alignment horizontal="left" vertical="center" wrapText="1"/>
    </xf>
    <xf numFmtId="0" fontId="163" fillId="7" borderId="0" xfId="20" applyFont="1" applyFill="1" applyBorder="1" applyAlignment="1">
      <alignment horizontal="center" vertical="center" wrapText="1"/>
    </xf>
    <xf numFmtId="0" fontId="2" fillId="0" borderId="0" xfId="20" applyFont="1" applyBorder="1"/>
    <xf numFmtId="0" fontId="25" fillId="33" borderId="59" xfId="12" applyFont="1" applyFill="1" applyBorder="1" applyAlignment="1">
      <alignment horizontal="center" vertical="center" wrapText="1"/>
    </xf>
    <xf numFmtId="0" fontId="46" fillId="7" borderId="0" xfId="20" applyFont="1" applyFill="1" applyBorder="1" applyAlignment="1">
      <alignment horizontal="justify" vertical="center" wrapText="1"/>
    </xf>
    <xf numFmtId="0" fontId="80" fillId="0" borderId="0" xfId="12" applyFont="1"/>
    <xf numFmtId="0" fontId="11" fillId="2" borderId="0" xfId="20" applyFont="1" applyFill="1" applyAlignment="1">
      <alignment wrapText="1"/>
    </xf>
    <xf numFmtId="0" fontId="169" fillId="0" borderId="0" xfId="14" applyFont="1"/>
    <xf numFmtId="0" fontId="74" fillId="3" borderId="13" xfId="14" applyFont="1" applyFill="1" applyBorder="1" applyAlignment="1">
      <alignment horizontal="center" vertical="center" wrapText="1"/>
    </xf>
    <xf numFmtId="0" fontId="170" fillId="42" borderId="4" xfId="14" applyFont="1" applyFill="1" applyBorder="1" applyAlignment="1">
      <alignment horizontal="center" vertical="center" wrapText="1"/>
    </xf>
    <xf numFmtId="0" fontId="170" fillId="42" borderId="19" xfId="14" applyFont="1" applyFill="1" applyBorder="1" applyAlignment="1">
      <alignment horizontal="center" vertical="center" wrapText="1"/>
    </xf>
    <xf numFmtId="0" fontId="2" fillId="27" borderId="4" xfId="14" applyFont="1" applyFill="1" applyBorder="1" applyAlignment="1">
      <alignment horizontal="left" vertical="center" wrapText="1"/>
    </xf>
    <xf numFmtId="0" fontId="2" fillId="27" borderId="22" xfId="14" applyFill="1" applyBorder="1" applyAlignment="1">
      <alignment horizontal="left" vertical="center"/>
    </xf>
    <xf numFmtId="0" fontId="2" fillId="27" borderId="22" xfId="14" applyFill="1" applyBorder="1"/>
    <xf numFmtId="0" fontId="2" fillId="27" borderId="29" xfId="14" applyFill="1" applyBorder="1"/>
    <xf numFmtId="0" fontId="9" fillId="0" borderId="0" xfId="14" applyFont="1"/>
    <xf numFmtId="0" fontId="3" fillId="0" borderId="0" xfId="14" applyFont="1"/>
    <xf numFmtId="0" fontId="74" fillId="7" borderId="4" xfId="14" applyFont="1" applyFill="1" applyBorder="1" applyAlignment="1">
      <alignment vertical="top" wrapText="1"/>
    </xf>
    <xf numFmtId="0" fontId="75" fillId="0" borderId="4" xfId="14" applyFont="1" applyBorder="1" applyAlignment="1">
      <alignment vertical="top" wrapText="1"/>
    </xf>
    <xf numFmtId="0" fontId="75" fillId="0" borderId="0" xfId="14" applyFont="1" applyBorder="1" applyAlignment="1">
      <alignment vertical="top" wrapText="1"/>
    </xf>
    <xf numFmtId="0" fontId="171" fillId="7" borderId="0" xfId="14" applyFont="1" applyFill="1" applyBorder="1"/>
    <xf numFmtId="0" fontId="21" fillId="0" borderId="3" xfId="14" applyFont="1" applyBorder="1" applyAlignment="1">
      <alignment vertical="top" wrapText="1"/>
    </xf>
    <xf numFmtId="0" fontId="21" fillId="0" borderId="0" xfId="14" applyFont="1" applyBorder="1" applyAlignment="1">
      <alignment vertical="top" wrapText="1"/>
    </xf>
    <xf numFmtId="0" fontId="172" fillId="0" borderId="4" xfId="14" applyFont="1" applyBorder="1" applyAlignment="1">
      <alignment vertical="top" wrapText="1"/>
    </xf>
    <xf numFmtId="0" fontId="157" fillId="0" borderId="4" xfId="14" applyFont="1" applyBorder="1" applyAlignment="1">
      <alignment vertical="top" wrapText="1"/>
    </xf>
    <xf numFmtId="0" fontId="157" fillId="0" borderId="0" xfId="14" applyFont="1" applyBorder="1" applyAlignment="1">
      <alignment vertical="top" wrapText="1"/>
    </xf>
    <xf numFmtId="0" fontId="21" fillId="0" borderId="4" xfId="14" applyFont="1" applyBorder="1" applyAlignment="1">
      <alignment vertical="top" wrapText="1"/>
    </xf>
    <xf numFmtId="0" fontId="2" fillId="0" borderId="4" xfId="14" applyFont="1" applyBorder="1" applyAlignment="1">
      <alignment vertical="top" wrapText="1"/>
    </xf>
    <xf numFmtId="0" fontId="2" fillId="0" borderId="0" xfId="14" applyFont="1" applyBorder="1" applyAlignment="1">
      <alignment vertical="top" wrapText="1"/>
    </xf>
    <xf numFmtId="0" fontId="21" fillId="7" borderId="4" xfId="14" quotePrefix="1" applyFont="1" applyFill="1" applyBorder="1" applyAlignment="1">
      <alignment vertical="top" wrapText="1"/>
    </xf>
    <xf numFmtId="0" fontId="21" fillId="7" borderId="0" xfId="14" applyFont="1" applyFill="1" applyBorder="1" applyAlignment="1">
      <alignment vertical="top" wrapText="1"/>
    </xf>
    <xf numFmtId="0" fontId="2" fillId="0" borderId="0" xfId="14" applyBorder="1"/>
    <xf numFmtId="0" fontId="21" fillId="0" borderId="4" xfId="14" applyFont="1" applyBorder="1" applyAlignment="1">
      <alignment vertical="justify"/>
    </xf>
    <xf numFmtId="0" fontId="21" fillId="0" borderId="0" xfId="14" applyFont="1" applyBorder="1" applyAlignment="1">
      <alignment vertical="justify"/>
    </xf>
    <xf numFmtId="0" fontId="113" fillId="9" borderId="27" xfId="20" applyFont="1" applyFill="1" applyBorder="1" applyAlignment="1">
      <alignment vertical="center" wrapText="1"/>
    </xf>
    <xf numFmtId="0" fontId="113" fillId="9" borderId="22" xfId="20" applyFont="1" applyFill="1" applyBorder="1" applyAlignment="1">
      <alignment horizontal="left" vertical="center" wrapText="1"/>
    </xf>
    <xf numFmtId="1" fontId="113" fillId="9" borderId="27" xfId="20" applyNumberFormat="1" applyFont="1" applyFill="1" applyBorder="1" applyAlignment="1">
      <alignment vertical="center" wrapText="1"/>
    </xf>
    <xf numFmtId="1" fontId="2" fillId="9" borderId="27" xfId="20" applyNumberFormat="1" applyFill="1" applyBorder="1" applyAlignment="1">
      <alignment vertical="center" wrapText="1"/>
    </xf>
    <xf numFmtId="0" fontId="113" fillId="8" borderId="21" xfId="20" applyFont="1" applyFill="1" applyBorder="1" applyAlignment="1">
      <alignment horizontal="left" vertical="center" wrapText="1"/>
    </xf>
    <xf numFmtId="0" fontId="11" fillId="0" borderId="9" xfId="20" applyFont="1" applyFill="1" applyBorder="1" applyAlignment="1">
      <alignment horizontal="left" vertical="top" wrapText="1"/>
    </xf>
    <xf numFmtId="0" fontId="11" fillId="0" borderId="4" xfId="20" applyFont="1" applyFill="1" applyBorder="1" applyAlignment="1">
      <alignment horizontal="left" vertical="top" wrapText="1"/>
    </xf>
    <xf numFmtId="0" fontId="11" fillId="0" borderId="8" xfId="20" applyFont="1" applyFill="1" applyBorder="1" applyAlignment="1">
      <alignment horizontal="left" vertical="top" wrapText="1"/>
    </xf>
    <xf numFmtId="0" fontId="113" fillId="8" borderId="20" xfId="20" applyFont="1" applyFill="1" applyBorder="1" applyAlignment="1">
      <alignment horizontal="left" vertical="center" wrapText="1"/>
    </xf>
    <xf numFmtId="0" fontId="113" fillId="8" borderId="27" xfId="20" applyFont="1" applyFill="1" applyBorder="1" applyAlignment="1">
      <alignment horizontal="left" vertical="center" wrapText="1"/>
    </xf>
    <xf numFmtId="0" fontId="113" fillId="8" borderId="9" xfId="20" applyFont="1" applyFill="1" applyBorder="1" applyAlignment="1">
      <alignment horizontal="left" vertical="center" wrapText="1"/>
    </xf>
    <xf numFmtId="164" fontId="113" fillId="8" borderId="8" xfId="20" applyNumberFormat="1" applyFont="1" applyFill="1" applyBorder="1" applyAlignment="1">
      <alignment horizontal="left" vertical="center" wrapText="1"/>
    </xf>
    <xf numFmtId="0" fontId="113" fillId="8" borderId="29" xfId="20" applyFont="1" applyFill="1" applyBorder="1" applyAlignment="1">
      <alignment horizontal="left" vertical="center" wrapText="1"/>
    </xf>
    <xf numFmtId="0" fontId="2" fillId="0" borderId="0" xfId="20" applyAlignment="1">
      <alignment horizontal="left"/>
    </xf>
    <xf numFmtId="0" fontId="113" fillId="9" borderId="21" xfId="20" applyFont="1" applyFill="1" applyBorder="1" applyAlignment="1">
      <alignment horizontal="left" vertical="center" wrapText="1"/>
    </xf>
    <xf numFmtId="0" fontId="78" fillId="0" borderId="212" xfId="0" applyFont="1" applyFill="1" applyBorder="1" applyAlignment="1">
      <alignment horizontal="left" vertical="top" wrapText="1"/>
    </xf>
    <xf numFmtId="0" fontId="113" fillId="7" borderId="4" xfId="20" applyFont="1" applyFill="1" applyBorder="1" applyAlignment="1">
      <alignment horizontal="center" vertical="center" wrapText="1"/>
    </xf>
    <xf numFmtId="0" fontId="113" fillId="7" borderId="43" xfId="20" applyFont="1" applyFill="1" applyBorder="1" applyAlignment="1">
      <alignment vertical="center" wrapText="1"/>
    </xf>
    <xf numFmtId="0" fontId="113" fillId="7" borderId="213" xfId="20" applyFont="1" applyFill="1" applyBorder="1" applyAlignment="1">
      <alignment vertical="center" wrapText="1"/>
    </xf>
    <xf numFmtId="0" fontId="113" fillId="7" borderId="56" xfId="20" applyFont="1" applyFill="1" applyBorder="1" applyAlignment="1">
      <alignment vertical="center" wrapText="1"/>
    </xf>
    <xf numFmtId="0" fontId="113" fillId="9" borderId="22" xfId="20" applyFont="1" applyFill="1" applyBorder="1" applyAlignment="1">
      <alignment horizontal="left" vertical="center" wrapText="1"/>
    </xf>
    <xf numFmtId="0" fontId="113" fillId="8" borderId="56" xfId="20" applyFont="1" applyFill="1" applyBorder="1" applyAlignment="1">
      <alignment vertical="center" wrapText="1"/>
    </xf>
    <xf numFmtId="0" fontId="113" fillId="8" borderId="56" xfId="20" applyFont="1" applyFill="1" applyBorder="1" applyAlignment="1">
      <alignment horizontal="left" vertical="center" wrapText="1"/>
    </xf>
    <xf numFmtId="1" fontId="113" fillId="8" borderId="9" xfId="20" applyNumberFormat="1" applyFont="1" applyFill="1" applyBorder="1" applyAlignment="1">
      <alignment vertical="center" wrapText="1"/>
    </xf>
    <xf numFmtId="1" fontId="113" fillId="8" borderId="9" xfId="20" applyNumberFormat="1" applyFont="1" applyFill="1" applyBorder="1" applyAlignment="1">
      <alignment horizontal="left" vertical="center" wrapText="1"/>
    </xf>
    <xf numFmtId="164" fontId="113" fillId="9" borderId="8" xfId="9" applyFont="1" applyFill="1" applyBorder="1" applyAlignment="1">
      <alignment vertical="center" wrapText="1"/>
    </xf>
    <xf numFmtId="0" fontId="152" fillId="32" borderId="67" xfId="20" applyFont="1" applyFill="1" applyBorder="1" applyAlignment="1">
      <alignment horizontal="center" vertical="center" wrapText="1"/>
    </xf>
    <xf numFmtId="0" fontId="152" fillId="32" borderId="68" xfId="20" applyFont="1" applyFill="1" applyBorder="1" applyAlignment="1">
      <alignment horizontal="center" vertical="center" wrapText="1"/>
    </xf>
    <xf numFmtId="0" fontId="11" fillId="0" borderId="22" xfId="20" applyFont="1" applyFill="1" applyBorder="1" applyAlignment="1">
      <alignment vertical="top" wrapText="1"/>
    </xf>
    <xf numFmtId="0" fontId="113" fillId="9" borderId="57" xfId="20" applyFont="1" applyFill="1" applyBorder="1" applyAlignment="1">
      <alignment vertical="center" wrapText="1"/>
    </xf>
    <xf numFmtId="0" fontId="113" fillId="7" borderId="4" xfId="20" applyFont="1" applyFill="1" applyBorder="1" applyAlignment="1">
      <alignment vertical="center" wrapText="1"/>
    </xf>
    <xf numFmtId="0" fontId="78" fillId="0" borderId="4" xfId="0" applyFont="1" applyFill="1" applyBorder="1" applyAlignment="1">
      <alignment horizontal="left" vertical="top" wrapText="1"/>
    </xf>
    <xf numFmtId="0" fontId="113" fillId="9" borderId="4" xfId="20" applyFont="1" applyFill="1" applyBorder="1" applyAlignment="1">
      <alignment horizontal="left" vertical="center" wrapText="1"/>
    </xf>
    <xf numFmtId="0" fontId="113" fillId="21" borderId="62" xfId="20" applyFont="1" applyFill="1" applyBorder="1" applyAlignment="1">
      <alignment vertical="center" wrapText="1"/>
    </xf>
    <xf numFmtId="0" fontId="113" fillId="21" borderId="69" xfId="20" applyFont="1" applyFill="1" applyBorder="1" applyAlignment="1">
      <alignment vertical="center" wrapText="1"/>
    </xf>
    <xf numFmtId="0" fontId="152" fillId="32" borderId="62" xfId="20" applyFont="1" applyFill="1" applyBorder="1" applyAlignment="1">
      <alignment vertical="center" wrapText="1"/>
    </xf>
    <xf numFmtId="0" fontId="152" fillId="32" borderId="51" xfId="20" applyFont="1" applyFill="1" applyBorder="1" applyAlignment="1">
      <alignment vertical="center" wrapText="1"/>
    </xf>
    <xf numFmtId="0" fontId="113" fillId="0" borderId="4" xfId="20" applyFont="1" applyFill="1" applyBorder="1" applyAlignment="1">
      <alignment vertical="center" wrapText="1"/>
    </xf>
    <xf numFmtId="0" fontId="113" fillId="21" borderId="36" xfId="20" applyFont="1" applyFill="1" applyBorder="1" applyAlignment="1">
      <alignment horizontal="center" vertical="center" wrapText="1"/>
    </xf>
    <xf numFmtId="0" fontId="113" fillId="0" borderId="4" xfId="20" applyFont="1" applyFill="1" applyBorder="1" applyAlignment="1">
      <alignment horizontal="left" vertical="center" wrapText="1"/>
    </xf>
    <xf numFmtId="0" fontId="113" fillId="0" borderId="4" xfId="20" applyFont="1" applyFill="1" applyBorder="1" applyAlignment="1">
      <alignment horizontal="center" vertical="center" wrapText="1"/>
    </xf>
    <xf numFmtId="0" fontId="113" fillId="0" borderId="0" xfId="17" applyFont="1"/>
    <xf numFmtId="164" fontId="113" fillId="43" borderId="51" xfId="17" applyNumberFormat="1" applyFont="1" applyFill="1" applyBorder="1"/>
    <xf numFmtId="0" fontId="113" fillId="0" borderId="0" xfId="17" applyFont="1" applyAlignment="1">
      <alignment horizontal="left"/>
    </xf>
    <xf numFmtId="0" fontId="79" fillId="0" borderId="0" xfId="29" applyFont="1"/>
    <xf numFmtId="0" fontId="113" fillId="21" borderId="35" xfId="20" applyFont="1" applyFill="1" applyBorder="1" applyAlignment="1">
      <alignment horizontal="left" vertical="center" wrapText="1"/>
    </xf>
    <xf numFmtId="0" fontId="51" fillId="31" borderId="62" xfId="29" applyFont="1" applyFill="1" applyBorder="1" applyAlignment="1">
      <alignment vertical="center" textRotation="90" wrapText="1"/>
    </xf>
    <xf numFmtId="0" fontId="51" fillId="31" borderId="13" xfId="29" applyFont="1" applyFill="1" applyBorder="1" applyAlignment="1">
      <alignment vertical="center" textRotation="90" wrapText="1"/>
    </xf>
    <xf numFmtId="0" fontId="113" fillId="31" borderId="4" xfId="20" applyFont="1" applyFill="1" applyBorder="1" applyAlignment="1">
      <alignment vertical="center" wrapText="1"/>
    </xf>
    <xf numFmtId="0" fontId="113" fillId="31" borderId="4" xfId="20" applyFont="1" applyFill="1" applyBorder="1" applyAlignment="1">
      <alignment horizontal="left" vertical="center" wrapText="1"/>
    </xf>
    <xf numFmtId="0" fontId="113" fillId="31" borderId="4" xfId="20" applyFont="1" applyFill="1" applyBorder="1" applyAlignment="1">
      <alignment horizontal="center" vertical="center" wrapText="1"/>
    </xf>
    <xf numFmtId="0" fontId="51" fillId="31" borderId="42" xfId="29" applyFont="1" applyFill="1" applyBorder="1" applyAlignment="1">
      <alignment vertical="center" textRotation="90" wrapText="1"/>
    </xf>
    <xf numFmtId="0" fontId="51" fillId="31" borderId="0" xfId="29" applyFont="1" applyFill="1" applyBorder="1" applyAlignment="1">
      <alignment vertical="center" textRotation="90" wrapText="1"/>
    </xf>
    <xf numFmtId="1" fontId="23" fillId="0" borderId="17" xfId="30" applyNumberFormat="1" applyFont="1" applyBorder="1" applyAlignment="1">
      <alignment horizontal="center" vertical="center" wrapText="1"/>
    </xf>
    <xf numFmtId="1" fontId="51" fillId="7" borderId="30" xfId="17" applyNumberFormat="1" applyFont="1" applyFill="1" applyBorder="1" applyAlignment="1">
      <alignment horizontal="center" vertical="center"/>
    </xf>
    <xf numFmtId="1" fontId="51" fillId="7" borderId="11" xfId="17" applyNumberFormat="1" applyFont="1" applyFill="1" applyBorder="1" applyAlignment="1">
      <alignment horizontal="center" vertical="center"/>
    </xf>
    <xf numFmtId="1" fontId="51" fillId="7" borderId="12" xfId="17" applyNumberFormat="1" applyFont="1" applyFill="1" applyBorder="1" applyAlignment="1">
      <alignment horizontal="center" vertical="center" wrapText="1"/>
    </xf>
    <xf numFmtId="1" fontId="113" fillId="21" borderId="69" xfId="20" applyNumberFormat="1" applyFont="1" applyFill="1" applyBorder="1" applyAlignment="1">
      <alignment vertical="center" wrapText="1"/>
    </xf>
    <xf numFmtId="1" fontId="113" fillId="21" borderId="35" xfId="20" applyNumberFormat="1" applyFont="1" applyFill="1" applyBorder="1" applyAlignment="1">
      <alignment vertical="center" wrapText="1"/>
    </xf>
    <xf numFmtId="1" fontId="113" fillId="21" borderId="67" xfId="20" applyNumberFormat="1" applyFont="1" applyFill="1" applyBorder="1" applyAlignment="1">
      <alignment vertical="center" wrapText="1"/>
    </xf>
    <xf numFmtId="1" fontId="89" fillId="21" borderId="62" xfId="20" applyNumberFormat="1" applyFont="1" applyFill="1" applyBorder="1" applyAlignment="1">
      <alignment vertical="center" wrapText="1"/>
    </xf>
    <xf numFmtId="1" fontId="113" fillId="31" borderId="4" xfId="20" applyNumberFormat="1" applyFont="1" applyFill="1" applyBorder="1" applyAlignment="1">
      <alignment vertical="center" wrapText="1"/>
    </xf>
    <xf numFmtId="1" fontId="152" fillId="31" borderId="4" xfId="20" applyNumberFormat="1" applyFont="1" applyFill="1" applyBorder="1" applyAlignment="1">
      <alignment vertical="center" wrapText="1"/>
    </xf>
    <xf numFmtId="1" fontId="113" fillId="0" borderId="4" xfId="20" applyNumberFormat="1" applyFont="1" applyFill="1" applyBorder="1" applyAlignment="1">
      <alignment vertical="center" wrapText="1"/>
    </xf>
    <xf numFmtId="1" fontId="152" fillId="0" borderId="4" xfId="20" applyNumberFormat="1" applyFont="1" applyFill="1" applyBorder="1" applyAlignment="1">
      <alignment vertical="center" wrapText="1"/>
    </xf>
    <xf numFmtId="1" fontId="113" fillId="43" borderId="51" xfId="17" applyNumberFormat="1" applyFont="1" applyFill="1" applyBorder="1"/>
    <xf numFmtId="1" fontId="113" fillId="0" borderId="0" xfId="17" applyNumberFormat="1" applyFont="1"/>
    <xf numFmtId="1" fontId="80" fillId="0" borderId="0" xfId="17" applyNumberFormat="1"/>
    <xf numFmtId="164" fontId="51" fillId="31" borderId="42" xfId="9" applyFont="1" applyFill="1" applyBorder="1" applyAlignment="1">
      <alignment vertical="center" textRotation="90" wrapText="1"/>
    </xf>
    <xf numFmtId="164" fontId="51" fillId="31" borderId="0" xfId="9" applyFont="1" applyFill="1" applyBorder="1" applyAlignment="1">
      <alignment vertical="center" textRotation="90" wrapText="1"/>
    </xf>
    <xf numFmtId="164" fontId="113" fillId="31" borderId="4" xfId="9" applyFont="1" applyFill="1" applyBorder="1" applyAlignment="1">
      <alignment vertical="center" wrapText="1"/>
    </xf>
    <xf numFmtId="164" fontId="113" fillId="31" borderId="4" xfId="9" applyFont="1" applyFill="1" applyBorder="1" applyAlignment="1">
      <alignment horizontal="left" vertical="center" wrapText="1"/>
    </xf>
    <xf numFmtId="164" fontId="113" fillId="31" borderId="4" xfId="9" applyFont="1" applyFill="1" applyBorder="1" applyAlignment="1">
      <alignment horizontal="center" vertical="center" wrapText="1"/>
    </xf>
    <xf numFmtId="164" fontId="152" fillId="31" borderId="4" xfId="9" applyFont="1" applyFill="1" applyBorder="1" applyAlignment="1">
      <alignment vertical="center" wrapText="1"/>
    </xf>
    <xf numFmtId="0" fontId="0" fillId="31" borderId="0" xfId="0" applyFill="1"/>
    <xf numFmtId="0" fontId="113" fillId="31" borderId="4" xfId="17" applyFont="1" applyFill="1" applyBorder="1" applyAlignment="1">
      <alignment vertical="center"/>
    </xf>
    <xf numFmtId="0" fontId="113" fillId="31" borderId="0" xfId="17" applyFont="1" applyFill="1" applyAlignment="1">
      <alignment vertical="center"/>
    </xf>
    <xf numFmtId="164" fontId="113" fillId="31" borderId="4" xfId="9" applyFont="1" applyFill="1" applyBorder="1" applyAlignment="1">
      <alignment vertical="center"/>
    </xf>
    <xf numFmtId="164" fontId="113" fillId="31" borderId="0" xfId="9" applyFont="1" applyFill="1" applyAlignment="1">
      <alignment vertical="center"/>
    </xf>
    <xf numFmtId="0" fontId="44" fillId="0" borderId="4" xfId="0" applyFont="1" applyFill="1" applyBorder="1" applyAlignment="1">
      <alignment horizontal="left" vertical="center" wrapText="1"/>
    </xf>
    <xf numFmtId="0" fontId="113" fillId="0" borderId="4" xfId="17" applyFont="1" applyFill="1" applyBorder="1" applyAlignment="1">
      <alignment vertical="center"/>
    </xf>
    <xf numFmtId="0" fontId="113" fillId="0" borderId="0" xfId="17" applyFont="1" applyFill="1" applyAlignment="1">
      <alignment vertical="center"/>
    </xf>
    <xf numFmtId="0" fontId="44" fillId="31" borderId="4" xfId="0" applyFont="1" applyFill="1" applyBorder="1" applyAlignment="1">
      <alignment horizontal="left" vertical="center" wrapText="1"/>
    </xf>
    <xf numFmtId="0" fontId="173" fillId="7" borderId="0" xfId="0" applyFont="1" applyFill="1" applyAlignment="1" applyProtection="1">
      <alignment horizontal="center"/>
      <protection locked="0"/>
    </xf>
    <xf numFmtId="0" fontId="16" fillId="0" borderId="0" xfId="0" applyFont="1" applyAlignment="1" applyProtection="1">
      <alignment horizontal="center" vertical="center" wrapText="1"/>
      <protection locked="0"/>
    </xf>
    <xf numFmtId="0" fontId="174" fillId="23" borderId="62" xfId="0" applyFont="1" applyFill="1" applyBorder="1" applyAlignment="1">
      <alignment horizontal="center" vertical="center"/>
    </xf>
    <xf numFmtId="0" fontId="174" fillId="23" borderId="13" xfId="0" applyFont="1" applyFill="1" applyBorder="1" applyAlignment="1">
      <alignment horizontal="center" vertical="center"/>
    </xf>
    <xf numFmtId="0" fontId="174" fillId="23" borderId="32" xfId="0" applyFont="1" applyFill="1" applyBorder="1" applyAlignment="1">
      <alignment horizontal="center" vertical="center"/>
    </xf>
    <xf numFmtId="0" fontId="174" fillId="23" borderId="51" xfId="0" applyFont="1" applyFill="1" applyBorder="1" applyAlignment="1">
      <alignment horizontal="center" vertical="center"/>
    </xf>
    <xf numFmtId="0" fontId="174" fillId="23" borderId="58" xfId="0" applyFont="1" applyFill="1" applyBorder="1" applyAlignment="1">
      <alignment horizontal="center" vertical="center"/>
    </xf>
    <xf numFmtId="0" fontId="174" fillId="23" borderId="59" xfId="0" applyFont="1" applyFill="1" applyBorder="1" applyAlignment="1">
      <alignment horizontal="center" vertical="center"/>
    </xf>
    <xf numFmtId="0" fontId="174" fillId="23" borderId="65" xfId="0" applyFont="1" applyFill="1" applyBorder="1" applyAlignment="1">
      <alignment horizontal="center" vertical="center" wrapText="1"/>
    </xf>
    <xf numFmtId="0" fontId="174" fillId="23" borderId="25" xfId="0" applyFont="1" applyFill="1" applyBorder="1" applyAlignment="1">
      <alignment horizontal="center" vertical="center" wrapText="1"/>
    </xf>
    <xf numFmtId="0" fontId="174" fillId="23" borderId="14" xfId="0" applyFont="1" applyFill="1" applyBorder="1" applyAlignment="1">
      <alignment horizontal="center" vertical="center" wrapText="1"/>
    </xf>
    <xf numFmtId="0" fontId="175" fillId="7" borderId="0" xfId="0" applyFont="1" applyFill="1" applyAlignment="1" applyProtection="1">
      <alignment horizontal="center" vertical="center" wrapText="1"/>
      <protection locked="0"/>
    </xf>
    <xf numFmtId="0" fontId="143" fillId="7" borderId="0" xfId="0" applyFont="1" applyFill="1" applyAlignment="1" applyProtection="1">
      <alignment horizontal="center" wrapText="1"/>
      <protection locked="0"/>
    </xf>
    <xf numFmtId="0" fontId="143" fillId="7" borderId="0" xfId="0" applyFont="1" applyFill="1" applyAlignment="1" applyProtection="1">
      <alignment horizontal="center"/>
      <protection locked="0"/>
    </xf>
    <xf numFmtId="0" fontId="176" fillId="0" borderId="1" xfId="20" applyFont="1" applyBorder="1" applyAlignment="1">
      <alignment horizontal="center" vertical="center" textRotation="90" wrapText="1"/>
    </xf>
    <xf numFmtId="0" fontId="176" fillId="0" borderId="9" xfId="20" applyFont="1" applyBorder="1" applyAlignment="1">
      <alignment horizontal="center" vertical="center" textRotation="90" wrapText="1"/>
    </xf>
    <xf numFmtId="0" fontId="176" fillId="0" borderId="10" xfId="20" applyFont="1" applyBorder="1" applyAlignment="1">
      <alignment horizontal="center" vertical="center" textRotation="90" wrapText="1"/>
    </xf>
    <xf numFmtId="0" fontId="2" fillId="19" borderId="152" xfId="20" applyFill="1" applyBorder="1" applyAlignment="1">
      <alignment horizontal="center" vertical="center" wrapText="1"/>
    </xf>
    <xf numFmtId="0" fontId="2" fillId="19" borderId="93" xfId="20" applyFill="1" applyBorder="1" applyAlignment="1">
      <alignment horizontal="center" vertical="center" wrapText="1"/>
    </xf>
    <xf numFmtId="0" fontId="104" fillId="7" borderId="214" xfId="20" applyFont="1" applyFill="1" applyBorder="1" applyAlignment="1">
      <alignment horizontal="center"/>
    </xf>
    <xf numFmtId="0" fontId="104" fillId="7" borderId="215" xfId="20" applyFont="1" applyFill="1" applyBorder="1" applyAlignment="1">
      <alignment horizontal="center"/>
    </xf>
    <xf numFmtId="0" fontId="177" fillId="0" borderId="216" xfId="20" applyFont="1" applyBorder="1" applyAlignment="1">
      <alignment horizontal="center" vertical="center" textRotation="90" wrapText="1"/>
    </xf>
    <xf numFmtId="0" fontId="177" fillId="0" borderId="217" xfId="20" applyFont="1" applyBorder="1" applyAlignment="1">
      <alignment horizontal="center" vertical="center" textRotation="90" wrapText="1"/>
    </xf>
    <xf numFmtId="0" fontId="176" fillId="0" borderId="216" xfId="20" applyFont="1" applyBorder="1" applyAlignment="1">
      <alignment horizontal="center" vertical="center" textRotation="90" wrapText="1"/>
    </xf>
    <xf numFmtId="0" fontId="176" fillId="0" borderId="217" xfId="20" applyFont="1" applyBorder="1" applyAlignment="1">
      <alignment horizontal="center" vertical="center" textRotation="90" wrapText="1"/>
    </xf>
    <xf numFmtId="0" fontId="176" fillId="0" borderId="218" xfId="20" applyFont="1" applyBorder="1" applyAlignment="1">
      <alignment horizontal="center" vertical="center" textRotation="90" wrapText="1"/>
    </xf>
    <xf numFmtId="0" fontId="178" fillId="0" borderId="0" xfId="0" applyFont="1" applyBorder="1" applyAlignment="1">
      <alignment horizontal="left" vertical="center" wrapText="1"/>
    </xf>
    <xf numFmtId="0" fontId="179" fillId="7" borderId="219" xfId="0" applyFont="1" applyFill="1" applyBorder="1" applyAlignment="1">
      <alignment horizontal="center" vertical="center" wrapText="1" readingOrder="1"/>
    </xf>
    <xf numFmtId="0" fontId="179" fillId="7" borderId="220" xfId="0" applyFont="1" applyFill="1" applyBorder="1" applyAlignment="1">
      <alignment horizontal="center" vertical="center" wrapText="1" readingOrder="1"/>
    </xf>
    <xf numFmtId="0" fontId="179" fillId="7" borderId="221" xfId="0" applyFont="1" applyFill="1" applyBorder="1" applyAlignment="1">
      <alignment horizontal="center" vertical="center" wrapText="1" readingOrder="1"/>
    </xf>
    <xf numFmtId="0" fontId="180" fillId="7" borderId="219" xfId="0" applyFont="1" applyFill="1" applyBorder="1" applyAlignment="1">
      <alignment horizontal="left" vertical="center" wrapText="1" readingOrder="1"/>
    </xf>
    <xf numFmtId="0" fontId="180" fillId="7" borderId="220" xfId="0" applyFont="1" applyFill="1" applyBorder="1" applyAlignment="1">
      <alignment horizontal="left" vertical="center" wrapText="1" readingOrder="1"/>
    </xf>
    <xf numFmtId="0" fontId="180" fillId="7" borderId="221" xfId="0" applyFont="1" applyFill="1" applyBorder="1" applyAlignment="1">
      <alignment horizontal="left" vertical="center" wrapText="1" readingOrder="1"/>
    </xf>
    <xf numFmtId="0" fontId="180" fillId="7" borderId="222" xfId="0" applyFont="1" applyFill="1" applyBorder="1" applyAlignment="1">
      <alignment horizontal="left" vertical="center" wrapText="1" readingOrder="1"/>
    </xf>
    <xf numFmtId="0" fontId="181" fillId="7" borderId="219" xfId="0" applyFont="1" applyFill="1" applyBorder="1" applyAlignment="1">
      <alignment horizontal="justify" vertical="center" wrapText="1" readingOrder="1"/>
    </xf>
    <xf numFmtId="0" fontId="181" fillId="7" borderId="221" xfId="0" applyFont="1" applyFill="1" applyBorder="1" applyAlignment="1">
      <alignment horizontal="justify" vertical="center" wrapText="1" readingOrder="1"/>
    </xf>
    <xf numFmtId="0" fontId="179" fillId="7" borderId="219" xfId="0" applyFont="1" applyFill="1" applyBorder="1" applyAlignment="1">
      <alignment horizontal="left" vertical="center" wrapText="1" readingOrder="1"/>
    </xf>
    <xf numFmtId="0" fontId="179" fillId="7" borderId="220" xfId="0" applyFont="1" applyFill="1" applyBorder="1" applyAlignment="1">
      <alignment horizontal="left" vertical="center" wrapText="1" readingOrder="1"/>
    </xf>
    <xf numFmtId="0" fontId="179" fillId="7" borderId="221" xfId="0" applyFont="1" applyFill="1" applyBorder="1" applyAlignment="1">
      <alignment horizontal="left" vertical="center" wrapText="1" readingOrder="1"/>
    </xf>
    <xf numFmtId="0" fontId="137" fillId="7" borderId="162" xfId="0" applyFont="1" applyFill="1" applyBorder="1" applyAlignment="1">
      <alignment horizontal="left" vertical="center" wrapText="1" readingOrder="1"/>
    </xf>
    <xf numFmtId="0" fontId="137" fillId="7" borderId="83" xfId="0" applyFont="1" applyFill="1" applyBorder="1" applyAlignment="1">
      <alignment horizontal="left" vertical="center" wrapText="1" readingOrder="1"/>
    </xf>
    <xf numFmtId="0" fontId="137" fillId="7" borderId="156" xfId="0" applyFont="1" applyFill="1" applyBorder="1" applyAlignment="1">
      <alignment horizontal="center" vertical="center" wrapText="1" readingOrder="1"/>
    </xf>
    <xf numFmtId="0" fontId="137" fillId="7" borderId="223" xfId="0" applyFont="1" applyFill="1" applyBorder="1" applyAlignment="1">
      <alignment horizontal="center" vertical="center" wrapText="1" readingOrder="1"/>
    </xf>
    <xf numFmtId="0" fontId="137" fillId="7" borderId="162" xfId="0" applyFont="1" applyFill="1" applyBorder="1" applyAlignment="1">
      <alignment horizontal="center" vertical="center" wrapText="1" readingOrder="1"/>
    </xf>
    <xf numFmtId="0" fontId="137" fillId="7" borderId="83" xfId="0" applyFont="1" applyFill="1" applyBorder="1" applyAlignment="1">
      <alignment horizontal="center" vertical="center" wrapText="1" readingOrder="1"/>
    </xf>
    <xf numFmtId="0" fontId="97" fillId="7" borderId="83" xfId="0" applyFont="1" applyFill="1" applyBorder="1" applyAlignment="1">
      <alignment horizontal="left" vertical="center" wrapText="1" readingOrder="1"/>
    </xf>
    <xf numFmtId="0" fontId="97" fillId="7" borderId="83" xfId="0" applyFont="1" applyFill="1" applyBorder="1" applyAlignment="1">
      <alignment horizontal="center" vertical="center" wrapText="1" readingOrder="1"/>
    </xf>
    <xf numFmtId="0" fontId="37" fillId="20" borderId="220" xfId="0" applyFont="1" applyFill="1" applyBorder="1" applyAlignment="1">
      <alignment horizontal="center" vertical="center" wrapText="1"/>
    </xf>
    <xf numFmtId="0" fontId="37" fillId="20" borderId="83" xfId="0" applyFont="1" applyFill="1" applyBorder="1" applyAlignment="1">
      <alignment horizontal="center" vertical="center" wrapText="1"/>
    </xf>
    <xf numFmtId="0" fontId="37" fillId="20" borderId="163" xfId="0" applyFont="1" applyFill="1" applyBorder="1" applyAlignment="1">
      <alignment horizontal="center" vertical="center" wrapText="1"/>
    </xf>
    <xf numFmtId="0" fontId="37" fillId="20" borderId="222" xfId="0" applyFont="1" applyFill="1" applyBorder="1" applyAlignment="1">
      <alignment horizontal="center" vertical="center" wrapText="1"/>
    </xf>
    <xf numFmtId="0" fontId="37" fillId="20" borderId="225" xfId="0" applyFont="1" applyFill="1" applyBorder="1" applyAlignment="1">
      <alignment horizontal="center" vertical="center" wrapText="1"/>
    </xf>
    <xf numFmtId="0" fontId="37" fillId="20" borderId="226" xfId="0" applyFont="1" applyFill="1" applyBorder="1" applyAlignment="1">
      <alignment horizontal="center" vertical="center" wrapText="1"/>
    </xf>
    <xf numFmtId="0" fontId="137" fillId="7" borderId="161" xfId="0" applyFont="1" applyFill="1" applyBorder="1" applyAlignment="1">
      <alignment horizontal="center" vertical="center" wrapText="1" readingOrder="1"/>
    </xf>
    <xf numFmtId="0" fontId="137" fillId="7" borderId="229" xfId="0" applyFont="1" applyFill="1" applyBorder="1" applyAlignment="1">
      <alignment horizontal="center" vertical="center" wrapText="1" readingOrder="1"/>
    </xf>
    <xf numFmtId="0" fontId="137" fillId="7" borderId="163" xfId="0" applyFont="1" applyFill="1" applyBorder="1" applyAlignment="1">
      <alignment horizontal="center" vertical="center" wrapText="1" readingOrder="1"/>
    </xf>
    <xf numFmtId="0" fontId="181" fillId="7" borderId="224" xfId="0" applyFont="1" applyFill="1" applyBorder="1" applyAlignment="1">
      <alignment horizontal="justify" vertical="center" wrapText="1" readingOrder="1"/>
    </xf>
    <xf numFmtId="0" fontId="179" fillId="7" borderId="219" xfId="0" applyFont="1" applyFill="1" applyBorder="1" applyAlignment="1">
      <alignment horizontal="justify" vertical="center" wrapText="1" readingOrder="1"/>
    </xf>
    <xf numFmtId="0" fontId="179" fillId="7" borderId="220" xfId="0" applyFont="1" applyFill="1" applyBorder="1" applyAlignment="1">
      <alignment horizontal="justify" vertical="center" wrapText="1" readingOrder="1"/>
    </xf>
    <xf numFmtId="0" fontId="179" fillId="7" borderId="221" xfId="0" applyFont="1" applyFill="1" applyBorder="1" applyAlignment="1">
      <alignment horizontal="justify" vertical="center" wrapText="1" readingOrder="1"/>
    </xf>
    <xf numFmtId="0" fontId="105" fillId="23" borderId="219" xfId="0" applyFont="1" applyFill="1" applyBorder="1" applyAlignment="1">
      <alignment horizontal="center" vertical="center"/>
    </xf>
    <xf numFmtId="0" fontId="105" fillId="23" borderId="162" xfId="0" applyFont="1" applyFill="1" applyBorder="1" applyAlignment="1">
      <alignment horizontal="center" vertical="center"/>
    </xf>
    <xf numFmtId="0" fontId="182" fillId="33" borderId="227" xfId="0" applyFont="1" applyFill="1" applyBorder="1" applyAlignment="1">
      <alignment horizontal="left" vertical="center"/>
    </xf>
    <xf numFmtId="0" fontId="182" fillId="33" borderId="86" xfId="0" applyFont="1" applyFill="1" applyBorder="1" applyAlignment="1">
      <alignment horizontal="left" vertical="center"/>
    </xf>
    <xf numFmtId="0" fontId="182" fillId="33" borderId="228" xfId="0" applyFont="1" applyFill="1" applyBorder="1" applyAlignment="1">
      <alignment horizontal="left" vertical="center"/>
    </xf>
    <xf numFmtId="0" fontId="137" fillId="7" borderId="84" xfId="0" applyFont="1" applyFill="1" applyBorder="1" applyAlignment="1">
      <alignment horizontal="center" vertical="center" wrapText="1" readingOrder="1"/>
    </xf>
    <xf numFmtId="0" fontId="97" fillId="7" borderId="84" xfId="0" applyFont="1" applyFill="1" applyBorder="1" applyAlignment="1">
      <alignment horizontal="center" vertical="center" wrapText="1" readingOrder="1"/>
    </xf>
    <xf numFmtId="0" fontId="97" fillId="7" borderId="163" xfId="0" applyFont="1" applyFill="1" applyBorder="1" applyAlignment="1">
      <alignment horizontal="center" vertical="center" wrapText="1" readingOrder="1"/>
    </xf>
    <xf numFmtId="0" fontId="97" fillId="7" borderId="162" xfId="0" applyFont="1" applyFill="1" applyBorder="1" applyAlignment="1">
      <alignment horizontal="center" vertical="center" wrapText="1" readingOrder="1"/>
    </xf>
    <xf numFmtId="0" fontId="42" fillId="0" borderId="4" xfId="0" applyFont="1" applyBorder="1" applyAlignment="1">
      <alignment horizontal="center" vertical="center" wrapText="1"/>
    </xf>
    <xf numFmtId="0" fontId="44" fillId="0" borderId="4" xfId="0" applyFont="1" applyBorder="1" applyAlignment="1">
      <alignment horizontal="center" vertical="center" wrapText="1"/>
    </xf>
    <xf numFmtId="0" fontId="105" fillId="23" borderId="230" xfId="0" applyFont="1" applyFill="1" applyBorder="1" applyAlignment="1">
      <alignment horizontal="center" vertical="center"/>
    </xf>
    <xf numFmtId="0" fontId="105" fillId="23" borderId="0" xfId="0" applyFont="1" applyFill="1" applyBorder="1" applyAlignment="1">
      <alignment horizontal="center" vertical="center"/>
    </xf>
    <xf numFmtId="0" fontId="105" fillId="23" borderId="231" xfId="0" applyFont="1" applyFill="1" applyBorder="1" applyAlignment="1">
      <alignment horizontal="center" vertical="center"/>
    </xf>
    <xf numFmtId="0" fontId="183" fillId="33" borderId="227" xfId="0" applyFont="1" applyFill="1" applyBorder="1" applyAlignment="1">
      <alignment horizontal="left" vertical="center"/>
    </xf>
    <xf numFmtId="0" fontId="183" fillId="33" borderId="86" xfId="0" applyFont="1" applyFill="1" applyBorder="1" applyAlignment="1">
      <alignment horizontal="left" vertical="center"/>
    </xf>
    <xf numFmtId="0" fontId="183" fillId="33" borderId="228" xfId="0" applyFont="1" applyFill="1" applyBorder="1" applyAlignment="1">
      <alignment horizontal="left" vertical="center"/>
    </xf>
    <xf numFmtId="0" fontId="144" fillId="23" borderId="232" xfId="0" applyFont="1" applyFill="1" applyBorder="1" applyAlignment="1">
      <alignment horizontal="center" vertical="center" wrapText="1"/>
    </xf>
    <xf numFmtId="0" fontId="144" fillId="23" borderId="233" xfId="0" applyFont="1" applyFill="1" applyBorder="1" applyAlignment="1">
      <alignment horizontal="center" vertical="center" wrapText="1"/>
    </xf>
    <xf numFmtId="0" fontId="44" fillId="0" borderId="4" xfId="0" applyFont="1" applyBorder="1" applyAlignment="1">
      <alignment horizontal="center" vertical="center"/>
    </xf>
    <xf numFmtId="0" fontId="28" fillId="0" borderId="56" xfId="0" applyFont="1" applyBorder="1" applyAlignment="1">
      <alignment horizontal="center" vertical="center" wrapText="1"/>
    </xf>
    <xf numFmtId="0" fontId="184" fillId="7" borderId="0" xfId="0" applyFont="1" applyFill="1" applyBorder="1" applyAlignment="1">
      <alignment horizontal="center" vertical="center" wrapText="1"/>
    </xf>
    <xf numFmtId="0" fontId="105" fillId="23" borderId="158" xfId="0" applyFont="1" applyFill="1" applyBorder="1" applyAlignment="1">
      <alignment horizontal="center" vertical="center"/>
    </xf>
    <xf numFmtId="0" fontId="105" fillId="23" borderId="159" xfId="0" applyFont="1" applyFill="1" applyBorder="1" applyAlignment="1">
      <alignment horizontal="center" vertical="center"/>
    </xf>
    <xf numFmtId="0" fontId="39" fillId="20" borderId="232" xfId="2" applyFont="1" applyFill="1" applyBorder="1" applyAlignment="1">
      <alignment horizontal="left" vertical="center" wrapText="1"/>
    </xf>
    <xf numFmtId="0" fontId="39" fillId="20" borderId="233" xfId="2" applyFont="1" applyFill="1" applyBorder="1" applyAlignment="1">
      <alignment horizontal="left" vertical="center" wrapText="1"/>
    </xf>
    <xf numFmtId="0" fontId="105" fillId="23" borderId="232" xfId="0" applyFont="1" applyFill="1" applyBorder="1" applyAlignment="1">
      <alignment horizontal="center" vertical="center"/>
    </xf>
    <xf numFmtId="0" fontId="105" fillId="23" borderId="233" xfId="0" applyFont="1" applyFill="1" applyBorder="1" applyAlignment="1">
      <alignment horizontal="center" vertical="center"/>
    </xf>
    <xf numFmtId="0" fontId="105" fillId="23" borderId="87" xfId="0" applyFont="1" applyFill="1" applyBorder="1" applyAlignment="1">
      <alignment horizontal="center" vertical="center"/>
    </xf>
    <xf numFmtId="0" fontId="39" fillId="20" borderId="87" xfId="2" applyFont="1" applyFill="1" applyBorder="1" applyAlignment="1">
      <alignment horizontal="left" vertical="center" wrapText="1"/>
    </xf>
    <xf numFmtId="0" fontId="185" fillId="23" borderId="232" xfId="2" applyFont="1" applyFill="1" applyBorder="1" applyAlignment="1">
      <alignment horizontal="left" vertical="center" wrapText="1"/>
    </xf>
    <xf numFmtId="0" fontId="185" fillId="23" borderId="87" xfId="2" applyFont="1" applyFill="1" applyBorder="1" applyAlignment="1">
      <alignment horizontal="left" vertical="center" wrapText="1"/>
    </xf>
    <xf numFmtId="0" fontId="39" fillId="31" borderId="154" xfId="2" applyFont="1" applyFill="1" applyBorder="1" applyAlignment="1">
      <alignment horizontal="left" vertical="center" wrapText="1"/>
    </xf>
    <xf numFmtId="0" fontId="39" fillId="31" borderId="83" xfId="2" applyFont="1" applyFill="1" applyBorder="1" applyAlignment="1">
      <alignment horizontal="left" vertical="center" wrapText="1"/>
    </xf>
    <xf numFmtId="0" fontId="111" fillId="0" borderId="0" xfId="23" applyFont="1" applyFill="1" applyBorder="1" applyAlignment="1">
      <alignment horizontal="left" vertical="center" wrapText="1"/>
    </xf>
    <xf numFmtId="0" fontId="80" fillId="0" borderId="0" xfId="23" applyBorder="1" applyAlignment="1">
      <alignment vertical="center"/>
    </xf>
    <xf numFmtId="0" fontId="111" fillId="0" borderId="102" xfId="23" applyFont="1" applyFill="1" applyBorder="1" applyAlignment="1">
      <alignment horizontal="left" vertical="center" wrapText="1"/>
    </xf>
    <xf numFmtId="0" fontId="80" fillId="22" borderId="126" xfId="23" applyFill="1" applyBorder="1" applyAlignment="1">
      <alignment horizontal="center" vertical="center" wrapText="1"/>
    </xf>
    <xf numFmtId="0" fontId="80" fillId="22" borderId="101" xfId="23" applyFill="1" applyBorder="1" applyAlignment="1">
      <alignment horizontal="center" vertical="center" wrapText="1"/>
    </xf>
    <xf numFmtId="0" fontId="80" fillId="22" borderId="102" xfId="23" applyFill="1" applyBorder="1" applyAlignment="1">
      <alignment horizontal="center" vertical="center" wrapText="1"/>
    </xf>
    <xf numFmtId="0" fontId="80" fillId="22" borderId="128" xfId="23" applyFill="1" applyBorder="1" applyAlignment="1">
      <alignment horizontal="center" vertical="center" wrapText="1"/>
    </xf>
    <xf numFmtId="0" fontId="111" fillId="0" borderId="120" xfId="23" applyFont="1" applyFill="1" applyBorder="1" applyAlignment="1">
      <alignment horizontal="left" vertical="center" wrapText="1"/>
    </xf>
    <xf numFmtId="0" fontId="80" fillId="38" borderId="234" xfId="23" applyFill="1" applyBorder="1" applyAlignment="1">
      <alignment horizontal="center" vertical="center" wrapText="1"/>
    </xf>
    <xf numFmtId="0" fontId="80" fillId="38" borderId="235" xfId="23" applyFill="1" applyBorder="1" applyAlignment="1">
      <alignment horizontal="center" vertical="center" wrapText="1"/>
    </xf>
    <xf numFmtId="0" fontId="80" fillId="38" borderId="236" xfId="23" applyFill="1" applyBorder="1" applyAlignment="1">
      <alignment horizontal="center" vertical="center" wrapText="1"/>
    </xf>
    <xf numFmtId="0" fontId="80" fillId="38" borderId="237" xfId="23" applyFill="1" applyBorder="1" applyAlignment="1">
      <alignment horizontal="center" vertical="center" wrapText="1"/>
    </xf>
    <xf numFmtId="0" fontId="128" fillId="17" borderId="238" xfId="23" applyFont="1" applyFill="1" applyBorder="1" applyAlignment="1">
      <alignment horizontal="center" vertical="center" wrapText="1"/>
    </xf>
    <xf numFmtId="0" fontId="128" fillId="17" borderId="239" xfId="23" applyFont="1" applyFill="1" applyBorder="1" applyAlignment="1">
      <alignment horizontal="center" vertical="center" wrapText="1"/>
    </xf>
    <xf numFmtId="0" fontId="128" fillId="17" borderId="240" xfId="23" applyFont="1" applyFill="1" applyBorder="1" applyAlignment="1">
      <alignment horizontal="center" vertical="center" wrapText="1"/>
    </xf>
    <xf numFmtId="0" fontId="128" fillId="17" borderId="241" xfId="23" applyFont="1" applyFill="1" applyBorder="1" applyAlignment="1">
      <alignment horizontal="center" vertical="center" wrapText="1"/>
    </xf>
    <xf numFmtId="0" fontId="128" fillId="17" borderId="242" xfId="23" applyFont="1" applyFill="1" applyBorder="1" applyAlignment="1">
      <alignment horizontal="center" vertical="center" wrapText="1"/>
    </xf>
    <xf numFmtId="0" fontId="128" fillId="17" borderId="110" xfId="23" applyFont="1" applyFill="1" applyBorder="1" applyAlignment="1">
      <alignment horizontal="center" vertical="center" wrapText="1"/>
    </xf>
    <xf numFmtId="0" fontId="128" fillId="17" borderId="243" xfId="23" applyFont="1" applyFill="1" applyBorder="1" applyAlignment="1">
      <alignment horizontal="center" vertical="center" wrapText="1"/>
    </xf>
    <xf numFmtId="0" fontId="128" fillId="17" borderId="244" xfId="23" applyFont="1" applyFill="1" applyBorder="1" applyAlignment="1">
      <alignment horizontal="center" vertical="center" wrapText="1"/>
    </xf>
    <xf numFmtId="0" fontId="128" fillId="17" borderId="245" xfId="23" applyFont="1" applyFill="1" applyBorder="1" applyAlignment="1">
      <alignment horizontal="center" vertical="center" wrapText="1"/>
    </xf>
    <xf numFmtId="0" fontId="128" fillId="17" borderId="246" xfId="23" applyFont="1" applyFill="1" applyBorder="1" applyAlignment="1">
      <alignment horizontal="center" vertical="center" wrapText="1"/>
    </xf>
    <xf numFmtId="0" fontId="111" fillId="0" borderId="105" xfId="23" applyFont="1" applyFill="1" applyBorder="1" applyAlignment="1">
      <alignment horizontal="left" vertical="center" wrapText="1"/>
    </xf>
    <xf numFmtId="0" fontId="80" fillId="16" borderId="247" xfId="23" applyFont="1" applyFill="1" applyBorder="1" applyAlignment="1">
      <alignment horizontal="center" vertical="center"/>
    </xf>
    <xf numFmtId="0" fontId="80" fillId="16" borderId="248" xfId="23" applyFont="1" applyFill="1" applyBorder="1" applyAlignment="1">
      <alignment horizontal="center" vertical="center"/>
    </xf>
    <xf numFmtId="0" fontId="80" fillId="16" borderId="249" xfId="23" applyFont="1" applyFill="1" applyBorder="1" applyAlignment="1">
      <alignment horizontal="center" vertical="center" wrapText="1"/>
    </xf>
    <xf numFmtId="0" fontId="80" fillId="16" borderId="250" xfId="23" applyFont="1" applyFill="1" applyBorder="1" applyAlignment="1">
      <alignment horizontal="center" vertical="center" wrapText="1"/>
    </xf>
    <xf numFmtId="0" fontId="125" fillId="0" borderId="102" xfId="23" applyFont="1" applyBorder="1" applyAlignment="1" applyProtection="1">
      <alignment horizontal="center" vertical="center" wrapText="1"/>
      <protection locked="0"/>
    </xf>
    <xf numFmtId="0" fontId="125" fillId="0" borderId="124" xfId="23" applyFont="1" applyBorder="1" applyAlignment="1" applyProtection="1">
      <alignment horizontal="center" vertical="center" wrapText="1"/>
      <protection locked="0"/>
    </xf>
    <xf numFmtId="166" fontId="125" fillId="0" borderId="122" xfId="23" applyNumberFormat="1" applyFont="1" applyBorder="1" applyAlignment="1" applyProtection="1">
      <alignment horizontal="center" vertical="center"/>
      <protection locked="0"/>
    </xf>
    <xf numFmtId="166" fontId="125" fillId="0" borderId="101" xfId="23" applyNumberFormat="1" applyFont="1" applyBorder="1" applyAlignment="1" applyProtection="1">
      <alignment horizontal="center" vertical="center"/>
      <protection locked="0"/>
    </xf>
    <xf numFmtId="166" fontId="125" fillId="0" borderId="102" xfId="23" applyNumberFormat="1" applyFont="1" applyBorder="1" applyAlignment="1" applyProtection="1">
      <alignment horizontal="center" vertical="center"/>
      <protection locked="0"/>
    </xf>
    <xf numFmtId="0" fontId="125" fillId="0" borderId="120" xfId="23" applyFont="1" applyBorder="1" applyAlignment="1" applyProtection="1">
      <alignment horizontal="center" vertical="center" wrapText="1"/>
      <protection locked="0"/>
    </xf>
    <xf numFmtId="0" fontId="125" fillId="0" borderId="115" xfId="23" applyFont="1" applyBorder="1" applyAlignment="1" applyProtection="1">
      <alignment horizontal="center" vertical="center" wrapText="1"/>
      <protection locked="0"/>
    </xf>
    <xf numFmtId="166" fontId="125" fillId="0" borderId="113" xfId="23" applyNumberFormat="1" applyFont="1" applyBorder="1" applyAlignment="1" applyProtection="1">
      <alignment horizontal="center" vertical="center"/>
      <protection locked="0"/>
    </xf>
    <xf numFmtId="166" fontId="125" fillId="0" borderId="100" xfId="23" applyNumberFormat="1" applyFont="1" applyBorder="1" applyAlignment="1" applyProtection="1">
      <alignment horizontal="center" vertical="center"/>
      <protection locked="0"/>
    </xf>
    <xf numFmtId="166" fontId="125" fillId="0" borderId="120" xfId="23" applyNumberFormat="1" applyFont="1" applyBorder="1" applyAlignment="1" applyProtection="1">
      <alignment horizontal="center" vertical="center"/>
      <protection locked="0"/>
    </xf>
    <xf numFmtId="0" fontId="125" fillId="0" borderId="105" xfId="23" applyFont="1" applyBorder="1" applyAlignment="1" applyProtection="1">
      <alignment horizontal="center" vertical="center" wrapText="1"/>
      <protection locked="0"/>
    </xf>
    <xf numFmtId="0" fontId="125" fillId="0" borderId="132" xfId="23" applyFont="1" applyBorder="1" applyAlignment="1" applyProtection="1">
      <alignment horizontal="center" vertical="center" wrapText="1"/>
      <protection locked="0"/>
    </xf>
    <xf numFmtId="166" fontId="125" fillId="0" borderId="130" xfId="23" applyNumberFormat="1" applyFont="1" applyBorder="1" applyAlignment="1" applyProtection="1">
      <alignment horizontal="center" vertical="center"/>
      <protection locked="0"/>
    </xf>
    <xf numFmtId="166" fontId="125" fillId="0" borderId="104" xfId="23" applyNumberFormat="1" applyFont="1" applyBorder="1" applyAlignment="1" applyProtection="1">
      <alignment horizontal="center" vertical="center"/>
      <protection locked="0"/>
    </xf>
    <xf numFmtId="166" fontId="125" fillId="0" borderId="105" xfId="23" applyNumberFormat="1" applyFont="1" applyBorder="1" applyAlignment="1" applyProtection="1">
      <alignment horizontal="center" vertical="center"/>
      <protection locked="0"/>
    </xf>
    <xf numFmtId="0" fontId="186" fillId="44" borderId="239" xfId="23" applyFont="1" applyFill="1" applyBorder="1" applyAlignment="1">
      <alignment horizontal="center" vertical="center"/>
    </xf>
    <xf numFmtId="0" fontId="186" fillId="44" borderId="240" xfId="23" applyFont="1" applyFill="1" applyBorder="1" applyAlignment="1">
      <alignment horizontal="center" vertical="center"/>
    </xf>
    <xf numFmtId="0" fontId="86" fillId="19" borderId="251" xfId="23" applyFont="1" applyFill="1" applyBorder="1" applyAlignment="1">
      <alignment horizontal="center" wrapText="1"/>
    </xf>
    <xf numFmtId="0" fontId="86" fillId="19" borderId="252" xfId="23" applyFont="1" applyFill="1" applyBorder="1" applyAlignment="1">
      <alignment horizontal="center" wrapText="1"/>
    </xf>
    <xf numFmtId="0" fontId="86" fillId="19" borderId="253" xfId="23" applyFont="1" applyFill="1" applyBorder="1" applyAlignment="1">
      <alignment horizontal="center" wrapText="1"/>
    </xf>
    <xf numFmtId="0" fontId="86" fillId="18" borderId="251" xfId="23" applyFont="1" applyFill="1" applyBorder="1" applyAlignment="1">
      <alignment horizontal="center" wrapText="1"/>
    </xf>
    <xf numFmtId="0" fontId="86" fillId="18" borderId="252" xfId="23" applyFont="1" applyFill="1" applyBorder="1" applyAlignment="1">
      <alignment horizontal="center" wrapText="1"/>
    </xf>
    <xf numFmtId="0" fontId="86" fillId="18" borderId="254" xfId="23" applyFont="1" applyFill="1" applyBorder="1" applyAlignment="1">
      <alignment horizontal="center" wrapText="1"/>
    </xf>
    <xf numFmtId="0" fontId="86" fillId="8" borderId="251" xfId="23" applyFont="1" applyFill="1" applyBorder="1" applyAlignment="1">
      <alignment horizontal="center"/>
    </xf>
    <xf numFmtId="0" fontId="86" fillId="8" borderId="255" xfId="23" applyFont="1" applyFill="1" applyBorder="1" applyAlignment="1">
      <alignment horizontal="center"/>
    </xf>
    <xf numFmtId="0" fontId="86" fillId="8" borderId="252" xfId="23" applyFont="1" applyFill="1" applyBorder="1" applyAlignment="1">
      <alignment horizontal="center"/>
    </xf>
    <xf numFmtId="0" fontId="86" fillId="8" borderId="254" xfId="23" applyFont="1" applyFill="1" applyBorder="1" applyAlignment="1">
      <alignment horizontal="center"/>
    </xf>
    <xf numFmtId="0" fontId="83" fillId="17" borderId="256" xfId="23" applyFont="1" applyFill="1" applyBorder="1" applyAlignment="1">
      <alignment horizontal="center" vertical="center" textRotation="90" wrapText="1"/>
    </xf>
    <xf numFmtId="0" fontId="83" fillId="17" borderId="257" xfId="23" applyFont="1" applyFill="1" applyBorder="1" applyAlignment="1">
      <alignment horizontal="center" vertical="center" textRotation="90" wrapText="1"/>
    </xf>
    <xf numFmtId="0" fontId="86" fillId="9" borderId="258" xfId="23" applyFont="1" applyFill="1" applyBorder="1" applyAlignment="1">
      <alignment horizontal="center" vertical="center"/>
    </xf>
    <xf numFmtId="0" fontId="86" fillId="9" borderId="254" xfId="23" applyFont="1" applyFill="1" applyBorder="1" applyAlignment="1">
      <alignment horizontal="center" vertical="center"/>
    </xf>
    <xf numFmtId="2" fontId="136" fillId="19" borderId="142" xfId="23" applyNumberFormat="1" applyFont="1" applyFill="1" applyBorder="1" applyAlignment="1">
      <alignment horizontal="left" vertical="center" wrapText="1"/>
    </xf>
    <xf numFmtId="2" fontId="136" fillId="19" borderId="143" xfId="23" applyNumberFormat="1" applyFont="1" applyFill="1" applyBorder="1" applyAlignment="1">
      <alignment horizontal="left" vertical="center" wrapText="1"/>
    </xf>
    <xf numFmtId="0" fontId="136" fillId="19" borderId="143" xfId="23" applyFont="1" applyFill="1" applyBorder="1" applyAlignment="1">
      <alignment horizontal="left" vertical="center" wrapText="1"/>
    </xf>
    <xf numFmtId="0" fontId="6" fillId="0" borderId="232" xfId="14" applyFont="1" applyBorder="1" applyAlignment="1">
      <alignment horizontal="center" vertical="center"/>
    </xf>
    <xf numFmtId="0" fontId="6" fillId="0" borderId="233" xfId="14" applyFont="1" applyBorder="1" applyAlignment="1">
      <alignment horizontal="center" vertical="center"/>
    </xf>
    <xf numFmtId="0" fontId="6" fillId="0" borderId="87" xfId="14" applyFont="1" applyBorder="1" applyAlignment="1">
      <alignment horizontal="center" vertical="center"/>
    </xf>
    <xf numFmtId="0" fontId="39" fillId="8" borderId="227" xfId="2" applyFont="1" applyFill="1" applyBorder="1" applyAlignment="1" applyProtection="1">
      <alignment horizontal="left" vertical="top" wrapText="1"/>
      <protection locked="0"/>
    </xf>
    <xf numFmtId="0" fontId="39" fillId="8" borderId="86" xfId="2" applyFont="1" applyFill="1" applyBorder="1" applyAlignment="1" applyProtection="1">
      <alignment horizontal="left" vertical="top" wrapText="1"/>
      <protection locked="0"/>
    </xf>
    <xf numFmtId="0" fontId="39" fillId="8" borderId="228" xfId="2" applyFont="1" applyFill="1" applyBorder="1" applyAlignment="1" applyProtection="1">
      <alignment horizontal="left" vertical="top" wrapText="1"/>
      <protection locked="0"/>
    </xf>
    <xf numFmtId="0" fontId="39" fillId="8" borderId="259" xfId="2" applyFont="1" applyFill="1" applyBorder="1" applyAlignment="1" applyProtection="1">
      <alignment horizontal="left" vertical="top" wrapText="1"/>
      <protection locked="0"/>
    </xf>
    <xf numFmtId="0" fontId="39" fillId="8" borderId="260" xfId="2" applyFont="1" applyFill="1" applyBorder="1" applyAlignment="1" applyProtection="1">
      <alignment horizontal="left" vertical="top" wrapText="1"/>
      <protection locked="0"/>
    </xf>
    <xf numFmtId="0" fontId="39" fillId="8" borderId="261" xfId="2" applyFont="1" applyFill="1" applyBorder="1" applyAlignment="1" applyProtection="1">
      <alignment horizontal="left" vertical="top" wrapText="1"/>
      <protection locked="0"/>
    </xf>
    <xf numFmtId="0" fontId="83" fillId="0" borderId="0" xfId="23" applyFont="1" applyFill="1" applyBorder="1" applyAlignment="1">
      <alignment horizontal="left"/>
    </xf>
    <xf numFmtId="0" fontId="83" fillId="23" borderId="262" xfId="23" applyFont="1" applyFill="1" applyBorder="1" applyAlignment="1">
      <alignment horizontal="center" vertical="center" wrapText="1"/>
    </xf>
    <xf numFmtId="0" fontId="83" fillId="23" borderId="263" xfId="23" applyFont="1" applyFill="1" applyBorder="1" applyAlignment="1">
      <alignment horizontal="center" vertical="center" wrapText="1"/>
    </xf>
    <xf numFmtId="0" fontId="83" fillId="23" borderId="264" xfId="23" applyFont="1" applyFill="1" applyBorder="1" applyAlignment="1">
      <alignment horizontal="center" vertical="center" wrapText="1"/>
    </xf>
    <xf numFmtId="0" fontId="83" fillId="23" borderId="265" xfId="23" applyFont="1" applyFill="1" applyBorder="1" applyAlignment="1">
      <alignment horizontal="center" vertical="center" wrapText="1"/>
    </xf>
    <xf numFmtId="0" fontId="83" fillId="23" borderId="266" xfId="23" applyFont="1" applyFill="1" applyBorder="1" applyAlignment="1">
      <alignment horizontal="center" vertical="center" wrapText="1"/>
    </xf>
    <xf numFmtId="0" fontId="187" fillId="23" borderId="264" xfId="23" applyFont="1" applyFill="1" applyBorder="1" applyAlignment="1">
      <alignment horizontal="center" vertical="center" wrapText="1"/>
    </xf>
    <xf numFmtId="0" fontId="187" fillId="23" borderId="267" xfId="23" applyFont="1" applyFill="1" applyBorder="1" applyAlignment="1">
      <alignment horizontal="center" vertical="center" wrapText="1"/>
    </xf>
    <xf numFmtId="0" fontId="187" fillId="23" borderId="265" xfId="23" applyFont="1" applyFill="1" applyBorder="1" applyAlignment="1">
      <alignment horizontal="center" vertical="center" wrapText="1"/>
    </xf>
    <xf numFmtId="0" fontId="187" fillId="23" borderId="266" xfId="23" applyFont="1" applyFill="1" applyBorder="1" applyAlignment="1">
      <alignment horizontal="center" vertical="center" wrapText="1"/>
    </xf>
    <xf numFmtId="0" fontId="185" fillId="23" borderId="227" xfId="14" applyFont="1" applyFill="1" applyBorder="1" applyAlignment="1">
      <alignment horizontal="center" vertical="center" wrapText="1"/>
    </xf>
    <xf numFmtId="0" fontId="185" fillId="23" borderId="86" xfId="14" applyFont="1" applyFill="1" applyBorder="1" applyAlignment="1">
      <alignment horizontal="center" vertical="center" wrapText="1"/>
    </xf>
    <xf numFmtId="0" fontId="185" fillId="23" borderId="228" xfId="14" applyFont="1" applyFill="1" applyBorder="1" applyAlignment="1">
      <alignment horizontal="center" vertical="center" wrapText="1"/>
    </xf>
    <xf numFmtId="0" fontId="188" fillId="23" borderId="193" xfId="0" applyFont="1" applyFill="1" applyBorder="1" applyAlignment="1">
      <alignment horizontal="center" vertical="center" wrapText="1"/>
    </xf>
    <xf numFmtId="0" fontId="188" fillId="23" borderId="0" xfId="0" applyFont="1" applyFill="1" applyBorder="1" applyAlignment="1">
      <alignment horizontal="center" vertical="center" wrapText="1"/>
    </xf>
    <xf numFmtId="0" fontId="188" fillId="23" borderId="60" xfId="0" applyFont="1" applyFill="1" applyBorder="1" applyAlignment="1">
      <alignment horizontal="center" vertical="center" wrapText="1"/>
    </xf>
    <xf numFmtId="0" fontId="188" fillId="23" borderId="62" xfId="27" applyFont="1" applyFill="1" applyBorder="1" applyAlignment="1">
      <alignment horizontal="center" vertical="center"/>
    </xf>
    <xf numFmtId="0" fontId="188" fillId="23" borderId="13" xfId="27" applyFont="1" applyFill="1" applyBorder="1" applyAlignment="1">
      <alignment horizontal="center" vertical="center"/>
    </xf>
    <xf numFmtId="0" fontId="188" fillId="23" borderId="32" xfId="27" applyFont="1" applyFill="1" applyBorder="1" applyAlignment="1">
      <alignment horizontal="center" vertical="center"/>
    </xf>
    <xf numFmtId="0" fontId="105" fillId="23" borderId="42" xfId="27" applyFont="1" applyFill="1" applyBorder="1" applyAlignment="1">
      <alignment horizontal="center" vertical="center"/>
    </xf>
    <xf numFmtId="0" fontId="105" fillId="23" borderId="0" xfId="27" applyFont="1" applyFill="1" applyBorder="1" applyAlignment="1">
      <alignment horizontal="center" vertical="center"/>
    </xf>
    <xf numFmtId="0" fontId="105" fillId="23" borderId="60" xfId="27" applyFont="1" applyFill="1" applyBorder="1" applyAlignment="1">
      <alignment horizontal="center" vertical="center"/>
    </xf>
    <xf numFmtId="0" fontId="44" fillId="20" borderId="51" xfId="27" applyFont="1" applyFill="1" applyBorder="1" applyAlignment="1">
      <alignment vertical="center" wrapText="1"/>
    </xf>
    <xf numFmtId="0" fontId="44" fillId="20" borderId="58" xfId="27" applyFont="1" applyFill="1" applyBorder="1" applyAlignment="1">
      <alignment vertical="center" wrapText="1"/>
    </xf>
    <xf numFmtId="0" fontId="189" fillId="19" borderId="17" xfId="27" applyFont="1" applyFill="1" applyBorder="1" applyAlignment="1">
      <alignment horizontal="center" vertical="center" wrapText="1"/>
    </xf>
    <xf numFmtId="0" fontId="189" fillId="19" borderId="63" xfId="27" applyFont="1" applyFill="1" applyBorder="1" applyAlignment="1">
      <alignment horizontal="center" vertical="center" wrapText="1"/>
    </xf>
    <xf numFmtId="0" fontId="189" fillId="19" borderId="52" xfId="27" applyFont="1" applyFill="1" applyBorder="1" applyAlignment="1">
      <alignment horizontal="center" vertical="center" wrapText="1"/>
    </xf>
    <xf numFmtId="0" fontId="190" fillId="19" borderId="202" xfId="27" applyFont="1" applyFill="1" applyBorder="1" applyAlignment="1">
      <alignment horizontal="center" vertical="center" wrapText="1"/>
    </xf>
    <xf numFmtId="0" fontId="190" fillId="19" borderId="204" xfId="27" applyFont="1" applyFill="1" applyBorder="1" applyAlignment="1">
      <alignment horizontal="center" vertical="center" wrapText="1"/>
    </xf>
    <xf numFmtId="0" fontId="190" fillId="19" borderId="205" xfId="27" applyFont="1" applyFill="1" applyBorder="1" applyAlignment="1">
      <alignment horizontal="center" vertical="center" wrapText="1"/>
    </xf>
    <xf numFmtId="0" fontId="190" fillId="19" borderId="206" xfId="27" applyFont="1" applyFill="1" applyBorder="1" applyAlignment="1">
      <alignment horizontal="center" vertical="center" wrapText="1"/>
    </xf>
    <xf numFmtId="0" fontId="189" fillId="19" borderId="202" xfId="27" applyFont="1" applyFill="1" applyBorder="1" applyAlignment="1">
      <alignment horizontal="center" vertical="center" wrapText="1"/>
    </xf>
    <xf numFmtId="0" fontId="189" fillId="19" borderId="204" xfId="27" applyFont="1" applyFill="1" applyBorder="1" applyAlignment="1">
      <alignment horizontal="center" vertical="center" wrapText="1"/>
    </xf>
    <xf numFmtId="0" fontId="189" fillId="19" borderId="1" xfId="27" applyFont="1" applyFill="1" applyBorder="1" applyAlignment="1">
      <alignment horizontal="center" vertical="center" wrapText="1"/>
    </xf>
    <xf numFmtId="0" fontId="189" fillId="19" borderId="18" xfId="27" applyFont="1" applyFill="1" applyBorder="1" applyAlignment="1">
      <alignment horizontal="center" vertical="center" wrapText="1"/>
    </xf>
    <xf numFmtId="0" fontId="145" fillId="19" borderId="205" xfId="27" applyFont="1" applyFill="1" applyBorder="1" applyAlignment="1">
      <alignment horizontal="center" vertical="center"/>
    </xf>
    <xf numFmtId="0" fontId="145" fillId="19" borderId="207" xfId="27" applyFont="1" applyFill="1" applyBorder="1" applyAlignment="1">
      <alignment horizontal="center" vertical="center"/>
    </xf>
    <xf numFmtId="0" fontId="145" fillId="19" borderId="206" xfId="27" applyFont="1" applyFill="1" applyBorder="1" applyAlignment="1">
      <alignment horizontal="center" vertical="center"/>
    </xf>
    <xf numFmtId="0" fontId="145" fillId="19" borderId="209" xfId="27" applyFont="1" applyFill="1" applyBorder="1" applyAlignment="1">
      <alignment horizontal="center" vertical="center"/>
    </xf>
    <xf numFmtId="0" fontId="145" fillId="19" borderId="6" xfId="27" applyFont="1" applyFill="1" applyBorder="1" applyAlignment="1">
      <alignment horizontal="center" vertical="center" wrapText="1"/>
    </xf>
    <xf numFmtId="0" fontId="145" fillId="19" borderId="54" xfId="27" applyFont="1" applyFill="1" applyBorder="1" applyAlignment="1">
      <alignment horizontal="center" vertical="center" wrapText="1"/>
    </xf>
    <xf numFmtId="0" fontId="145" fillId="19" borderId="49" xfId="27" applyFont="1" applyFill="1" applyBorder="1" applyAlignment="1">
      <alignment horizontal="center" vertical="center" wrapText="1"/>
    </xf>
    <xf numFmtId="0" fontId="145" fillId="19" borderId="37" xfId="27" applyFont="1" applyFill="1" applyBorder="1" applyAlignment="1">
      <alignment horizontal="center" vertical="center" wrapText="1"/>
    </xf>
    <xf numFmtId="0" fontId="145" fillId="19" borderId="55" xfId="27" applyFont="1" applyFill="1" applyBorder="1" applyAlignment="1">
      <alignment horizontal="center" vertical="center" wrapText="1"/>
    </xf>
    <xf numFmtId="0" fontId="145" fillId="19" borderId="50" xfId="27" applyFont="1" applyFill="1" applyBorder="1" applyAlignment="1">
      <alignment horizontal="center" vertical="center" wrapText="1"/>
    </xf>
    <xf numFmtId="0" fontId="39" fillId="7" borderId="70" xfId="2" applyFont="1" applyFill="1" applyBorder="1" applyAlignment="1">
      <alignment horizontal="center" vertical="center" wrapText="1"/>
    </xf>
    <xf numFmtId="0" fontId="39" fillId="7" borderId="13" xfId="2" applyFont="1" applyFill="1" applyBorder="1" applyAlignment="1">
      <alignment horizontal="center" vertical="center" wrapText="1"/>
    </xf>
    <xf numFmtId="0" fontId="28" fillId="18" borderId="7" xfId="0" applyFont="1" applyFill="1" applyBorder="1" applyAlignment="1">
      <alignment horizontal="center" vertical="center" wrapText="1"/>
    </xf>
    <xf numFmtId="0" fontId="28" fillId="26" borderId="71" xfId="0" applyFont="1" applyFill="1" applyBorder="1" applyAlignment="1">
      <alignment horizontal="center" vertical="center" wrapText="1"/>
    </xf>
    <xf numFmtId="0" fontId="28" fillId="26" borderId="72" xfId="0" applyFont="1" applyFill="1" applyBorder="1" applyAlignment="1">
      <alignment horizontal="center" vertical="center" wrapText="1"/>
    </xf>
    <xf numFmtId="0" fontId="28" fillId="7" borderId="73" xfId="0" applyFont="1" applyFill="1" applyBorder="1" applyAlignment="1">
      <alignment horizontal="left" vertical="center" wrapText="1"/>
    </xf>
    <xf numFmtId="0" fontId="28" fillId="0" borderId="42" xfId="0" applyFont="1" applyFill="1" applyBorder="1" applyAlignment="1">
      <alignment horizontal="center" vertical="center"/>
    </xf>
    <xf numFmtId="0" fontId="27" fillId="0" borderId="0" xfId="0" applyFont="1" applyBorder="1" applyAlignment="1"/>
    <xf numFmtId="0" fontId="22" fillId="0" borderId="0" xfId="19" applyFont="1" applyAlignment="1">
      <alignment horizontal="center"/>
    </xf>
    <xf numFmtId="0" fontId="1" fillId="0" borderId="0" xfId="19" applyFont="1" applyAlignment="1">
      <alignment horizontal="left"/>
    </xf>
    <xf numFmtId="0" fontId="1" fillId="0" borderId="0" xfId="19" applyAlignment="1">
      <alignment horizontal="left"/>
    </xf>
    <xf numFmtId="0" fontId="22" fillId="7" borderId="0" xfId="19" applyFont="1" applyFill="1" applyBorder="1" applyAlignment="1">
      <alignment horizontal="left" wrapText="1"/>
    </xf>
    <xf numFmtId="0" fontId="105" fillId="23" borderId="187" xfId="0" applyFont="1" applyFill="1" applyBorder="1" applyAlignment="1">
      <alignment horizontal="center" vertical="center" wrapText="1"/>
    </xf>
    <xf numFmtId="0" fontId="105" fillId="23" borderId="269" xfId="0" applyFont="1" applyFill="1" applyBorder="1" applyAlignment="1">
      <alignment horizontal="center" vertical="center"/>
    </xf>
    <xf numFmtId="0" fontId="105" fillId="23" borderId="270" xfId="0" applyFont="1" applyFill="1" applyBorder="1" applyAlignment="1">
      <alignment horizontal="center" vertical="center"/>
    </xf>
    <xf numFmtId="0" fontId="27" fillId="7" borderId="0" xfId="19" applyFont="1" applyFill="1" applyBorder="1" applyAlignment="1">
      <alignment horizontal="left" vertical="center" wrapText="1"/>
    </xf>
    <xf numFmtId="0" fontId="191" fillId="7" borderId="0" xfId="19" applyFont="1" applyFill="1" applyBorder="1" applyAlignment="1">
      <alignment horizontal="center" vertical="center" wrapText="1"/>
    </xf>
    <xf numFmtId="0" fontId="147" fillId="7" borderId="0" xfId="19" applyFont="1" applyFill="1" applyBorder="1" applyAlignment="1">
      <alignment horizontal="center" vertical="center" wrapText="1"/>
    </xf>
    <xf numFmtId="0" fontId="4" fillId="0" borderId="0" xfId="19" applyFont="1" applyFill="1" applyBorder="1" applyAlignment="1">
      <alignment horizontal="center" vertical="center" wrapText="1"/>
    </xf>
    <xf numFmtId="0" fontId="25" fillId="45" borderId="268" xfId="19" applyFont="1" applyFill="1" applyBorder="1" applyAlignment="1">
      <alignment horizontal="center" vertical="center" wrapText="1"/>
    </xf>
    <xf numFmtId="0" fontId="25" fillId="45" borderId="0" xfId="19" applyFont="1" applyFill="1" applyBorder="1" applyAlignment="1">
      <alignment horizontal="center" vertical="center" wrapText="1"/>
    </xf>
    <xf numFmtId="0" fontId="28" fillId="7" borderId="4" xfId="0" applyFont="1" applyFill="1" applyBorder="1" applyAlignment="1">
      <alignment horizontal="center" vertical="center" wrapText="1"/>
    </xf>
    <xf numFmtId="0" fontId="61" fillId="7" borderId="4" xfId="0" applyFont="1" applyFill="1" applyBorder="1" applyAlignment="1">
      <alignment horizontal="left" vertical="center" wrapText="1"/>
    </xf>
    <xf numFmtId="0" fontId="27" fillId="7" borderId="4" xfId="0" applyFont="1" applyFill="1" applyBorder="1" applyAlignment="1">
      <alignment horizontal="center" vertical="center" wrapText="1"/>
    </xf>
    <xf numFmtId="0" fontId="28" fillId="7" borderId="4" xfId="0" applyFont="1" applyFill="1" applyBorder="1" applyAlignment="1">
      <alignment horizontal="center" vertical="center"/>
    </xf>
    <xf numFmtId="0" fontId="105" fillId="23" borderId="269" xfId="0" applyFont="1" applyFill="1" applyBorder="1" applyAlignment="1">
      <alignment horizontal="center" vertical="center" wrapText="1"/>
    </xf>
    <xf numFmtId="0" fontId="105" fillId="23" borderId="271" xfId="0" applyFont="1" applyFill="1" applyBorder="1" applyAlignment="1">
      <alignment horizontal="center" vertical="center" wrapText="1"/>
    </xf>
    <xf numFmtId="0" fontId="2" fillId="0" borderId="269" xfId="0" applyFont="1" applyBorder="1" applyAlignment="1">
      <alignment horizontal="center"/>
    </xf>
    <xf numFmtId="0" fontId="0" fillId="0" borderId="269" xfId="0" applyBorder="1" applyAlignment="1">
      <alignment horizontal="center"/>
    </xf>
    <xf numFmtId="0" fontId="27" fillId="31" borderId="272" xfId="0" applyFont="1" applyFill="1" applyBorder="1" applyAlignment="1">
      <alignment horizontal="center" vertical="center" wrapText="1"/>
    </xf>
    <xf numFmtId="0" fontId="27" fillId="31" borderId="273" xfId="0" applyFont="1" applyFill="1" applyBorder="1" applyAlignment="1">
      <alignment horizontal="center" vertical="center" wrapText="1"/>
    </xf>
    <xf numFmtId="0" fontId="28" fillId="31" borderId="274" xfId="0" applyFont="1" applyFill="1" applyBorder="1" applyAlignment="1">
      <alignment horizontal="center" vertical="center" wrapText="1"/>
    </xf>
    <xf numFmtId="0" fontId="28" fillId="31" borderId="275" xfId="0" applyFont="1" applyFill="1" applyBorder="1" applyAlignment="1">
      <alignment horizontal="center" vertical="center" wrapText="1"/>
    </xf>
    <xf numFmtId="0" fontId="28" fillId="31" borderId="276" xfId="0" applyFont="1" applyFill="1" applyBorder="1" applyAlignment="1">
      <alignment horizontal="center" vertical="center"/>
    </xf>
    <xf numFmtId="0" fontId="28" fillId="31" borderId="277" xfId="0" applyFont="1" applyFill="1" applyBorder="1" applyAlignment="1">
      <alignment horizontal="center" vertical="center"/>
    </xf>
    <xf numFmtId="0" fontId="28" fillId="31" borderId="278" xfId="0" applyFont="1" applyFill="1" applyBorder="1" applyAlignment="1">
      <alignment horizontal="center" vertical="center"/>
    </xf>
    <xf numFmtId="0" fontId="28" fillId="31" borderId="279" xfId="0" applyFont="1" applyFill="1" applyBorder="1" applyAlignment="1">
      <alignment horizontal="center" vertical="center" wrapText="1"/>
    </xf>
    <xf numFmtId="0" fontId="28" fillId="31" borderId="280" xfId="0" applyFont="1" applyFill="1" applyBorder="1" applyAlignment="1">
      <alignment horizontal="center" vertical="center" wrapText="1"/>
    </xf>
    <xf numFmtId="0" fontId="28" fillId="31" borderId="276" xfId="0" applyFont="1" applyFill="1" applyBorder="1" applyAlignment="1">
      <alignment horizontal="center" vertical="center" wrapText="1"/>
    </xf>
    <xf numFmtId="0" fontId="28" fillId="31" borderId="277" xfId="0" applyFont="1" applyFill="1" applyBorder="1" applyAlignment="1">
      <alignment horizontal="center" vertical="center" wrapText="1"/>
    </xf>
    <xf numFmtId="0" fontId="28" fillId="31" borderId="278" xfId="0" applyFont="1" applyFill="1" applyBorder="1" applyAlignment="1">
      <alignment horizontal="center" vertical="center" wrapText="1"/>
    </xf>
    <xf numFmtId="0" fontId="28" fillId="31" borderId="281" xfId="0" applyFont="1" applyFill="1" applyBorder="1" applyAlignment="1">
      <alignment horizontal="center" vertical="center" wrapText="1"/>
    </xf>
    <xf numFmtId="0" fontId="28" fillId="31" borderId="282" xfId="0" applyFont="1" applyFill="1" applyBorder="1" applyAlignment="1">
      <alignment horizontal="center" vertical="center" wrapText="1"/>
    </xf>
    <xf numFmtId="0" fontId="6" fillId="18" borderId="0" xfId="14" applyFont="1" applyFill="1" applyAlignment="1">
      <alignment horizontal="center"/>
    </xf>
    <xf numFmtId="0" fontId="73" fillId="35" borderId="58" xfId="14" applyFont="1" applyFill="1" applyBorder="1" applyAlignment="1">
      <alignment horizontal="center"/>
    </xf>
    <xf numFmtId="0" fontId="73" fillId="14" borderId="58" xfId="14" applyFont="1" applyFill="1" applyBorder="1" applyAlignment="1">
      <alignment horizontal="center"/>
    </xf>
    <xf numFmtId="0" fontId="73" fillId="24" borderId="58" xfId="14" applyFont="1" applyFill="1" applyBorder="1" applyAlignment="1">
      <alignment horizontal="center" vertical="center"/>
    </xf>
    <xf numFmtId="0" fontId="73" fillId="46" borderId="58" xfId="14" applyFont="1" applyFill="1" applyBorder="1" applyAlignment="1">
      <alignment horizontal="center" vertical="center"/>
    </xf>
    <xf numFmtId="0" fontId="170" fillId="42" borderId="19" xfId="14" applyFont="1" applyFill="1" applyBorder="1" applyAlignment="1">
      <alignment horizontal="center" vertical="center" wrapText="1"/>
    </xf>
    <xf numFmtId="0" fontId="74" fillId="3" borderId="17" xfId="14" applyFont="1" applyFill="1" applyBorder="1" applyAlignment="1">
      <alignment horizontal="center" vertical="center" wrapText="1"/>
    </xf>
    <xf numFmtId="0" fontId="2" fillId="0" borderId="52" xfId="14" applyBorder="1" applyAlignment="1">
      <alignment wrapText="1"/>
    </xf>
    <xf numFmtId="0" fontId="73" fillId="25" borderId="58" xfId="14" applyFont="1" applyFill="1" applyBorder="1" applyAlignment="1">
      <alignment horizontal="center" vertical="center"/>
    </xf>
    <xf numFmtId="0" fontId="2" fillId="0" borderId="63" xfId="14" applyBorder="1" applyAlignment="1">
      <alignment wrapText="1"/>
    </xf>
    <xf numFmtId="0" fontId="2" fillId="0" borderId="0" xfId="14" applyBorder="1" applyAlignment="1">
      <alignment horizontal="center" vertical="center" wrapText="1"/>
    </xf>
    <xf numFmtId="0" fontId="74" fillId="3" borderId="26" xfId="14" applyFont="1" applyFill="1" applyBorder="1" applyAlignment="1">
      <alignment horizontal="center" vertical="center" wrapText="1"/>
    </xf>
    <xf numFmtId="0" fontId="74" fillId="3" borderId="28" xfId="14" applyFont="1" applyFill="1" applyBorder="1" applyAlignment="1">
      <alignment horizontal="center" vertical="center" wrapText="1"/>
    </xf>
    <xf numFmtId="0" fontId="170" fillId="42" borderId="29" xfId="14" applyFont="1" applyFill="1" applyBorder="1" applyAlignment="1">
      <alignment horizontal="center" vertical="center" wrapText="1"/>
    </xf>
    <xf numFmtId="0" fontId="170" fillId="42" borderId="4" xfId="14" applyFont="1" applyFill="1" applyBorder="1" applyAlignment="1">
      <alignment horizontal="center" vertical="center" wrapText="1"/>
    </xf>
    <xf numFmtId="0" fontId="2" fillId="27" borderId="57" xfId="14" applyFont="1" applyFill="1" applyBorder="1" applyAlignment="1">
      <alignment horizontal="left" vertical="center" wrapText="1"/>
    </xf>
    <xf numFmtId="0" fontId="2" fillId="27" borderId="29" xfId="14" applyFill="1" applyBorder="1" applyAlignment="1">
      <alignment horizontal="left" vertical="center" wrapText="1"/>
    </xf>
    <xf numFmtId="0" fontId="74" fillId="3" borderId="65" xfId="14" applyFont="1" applyFill="1" applyBorder="1" applyAlignment="1">
      <alignment horizontal="center" vertical="center" wrapText="1"/>
    </xf>
    <xf numFmtId="0" fontId="74" fillId="3" borderId="25" xfId="14" applyFont="1" applyFill="1" applyBorder="1" applyAlignment="1">
      <alignment horizontal="center" vertical="center" wrapText="1"/>
    </xf>
    <xf numFmtId="0" fontId="2" fillId="0" borderId="25" xfId="14" applyBorder="1" applyAlignment="1">
      <alignment horizontal="center" vertical="center" wrapText="1"/>
    </xf>
    <xf numFmtId="0" fontId="20" fillId="0" borderId="201" xfId="20" applyFont="1" applyBorder="1" applyAlignment="1">
      <alignment horizontal="center" vertical="center" wrapText="1"/>
    </xf>
    <xf numFmtId="0" fontId="20" fillId="0" borderId="283" xfId="20" applyFont="1" applyBorder="1" applyAlignment="1">
      <alignment horizontal="center" vertical="center" wrapText="1"/>
    </xf>
    <xf numFmtId="0" fontId="20" fillId="0" borderId="175" xfId="20" applyFont="1" applyBorder="1" applyAlignment="1">
      <alignment horizontal="center" vertical="center" wrapText="1"/>
    </xf>
    <xf numFmtId="0" fontId="20" fillId="0" borderId="284" xfId="20" applyFont="1" applyBorder="1" applyAlignment="1">
      <alignment horizontal="center" vertical="center" wrapText="1"/>
    </xf>
    <xf numFmtId="0" fontId="20" fillId="0" borderId="285" xfId="20" applyFont="1" applyBorder="1" applyAlignment="1">
      <alignment horizontal="center" vertical="center" wrapText="1"/>
    </xf>
    <xf numFmtId="0" fontId="20" fillId="0" borderId="286" xfId="20" applyFont="1" applyBorder="1" applyAlignment="1">
      <alignment horizontal="center" vertical="center" wrapText="1"/>
    </xf>
    <xf numFmtId="0" fontId="20" fillId="0" borderId="287" xfId="20" applyFont="1" applyBorder="1" applyAlignment="1">
      <alignment horizontal="center" vertical="center" wrapText="1"/>
    </xf>
    <xf numFmtId="0" fontId="70" fillId="0" borderId="288" xfId="20" applyFont="1" applyBorder="1" applyAlignment="1">
      <alignment horizontal="center" vertical="center" wrapText="1"/>
    </xf>
    <xf numFmtId="0" fontId="20" fillId="0" borderId="289" xfId="20" applyFont="1" applyBorder="1" applyAlignment="1">
      <alignment horizontal="center" vertical="center" wrapText="1"/>
    </xf>
    <xf numFmtId="0" fontId="20" fillId="0" borderId="290" xfId="20" applyFont="1" applyBorder="1" applyAlignment="1">
      <alignment horizontal="center" vertical="center" wrapText="1"/>
    </xf>
    <xf numFmtId="0" fontId="20" fillId="0" borderId="291" xfId="20" applyFont="1" applyBorder="1" applyAlignment="1">
      <alignment horizontal="center" vertical="center" wrapText="1"/>
    </xf>
    <xf numFmtId="0" fontId="20" fillId="0" borderId="292" xfId="20" applyFont="1" applyBorder="1" applyAlignment="1">
      <alignment horizontal="center" vertical="center" wrapText="1"/>
    </xf>
    <xf numFmtId="0" fontId="20" fillId="0" borderId="293" xfId="20" applyFont="1" applyBorder="1" applyAlignment="1">
      <alignment horizontal="center" vertical="center" wrapText="1"/>
    </xf>
    <xf numFmtId="0" fontId="20" fillId="0" borderId="294" xfId="20" applyFont="1" applyBorder="1" applyAlignment="1">
      <alignment horizontal="center" vertical="center" wrapText="1"/>
    </xf>
    <xf numFmtId="0" fontId="20" fillId="0" borderId="295" xfId="20" applyFont="1" applyBorder="1" applyAlignment="1">
      <alignment horizontal="center" vertical="center" wrapText="1"/>
    </xf>
    <xf numFmtId="0" fontId="20" fillId="0" borderId="296" xfId="20" applyFont="1" applyBorder="1" applyAlignment="1">
      <alignment horizontal="center" vertical="center" wrapText="1"/>
    </xf>
    <xf numFmtId="0" fontId="20" fillId="0" borderId="297" xfId="20" applyFont="1" applyBorder="1" applyAlignment="1">
      <alignment horizontal="center" vertical="center" wrapText="1"/>
    </xf>
    <xf numFmtId="0" fontId="20" fillId="0" borderId="298" xfId="20" applyFont="1" applyBorder="1" applyAlignment="1">
      <alignment horizontal="center" vertical="center" wrapText="1"/>
    </xf>
    <xf numFmtId="0" fontId="70" fillId="14" borderId="288" xfId="20" applyFont="1" applyFill="1" applyBorder="1" applyAlignment="1">
      <alignment horizontal="center" vertical="center" wrapText="1"/>
    </xf>
    <xf numFmtId="0" fontId="70" fillId="14" borderId="299" xfId="20" applyFont="1" applyFill="1" applyBorder="1" applyAlignment="1">
      <alignment horizontal="center" vertical="center" wrapText="1"/>
    </xf>
    <xf numFmtId="0" fontId="70" fillId="14" borderId="294" xfId="20" applyFont="1" applyFill="1" applyBorder="1" applyAlignment="1">
      <alignment horizontal="center" vertical="center" wrapText="1"/>
    </xf>
    <xf numFmtId="0" fontId="70" fillId="14" borderId="295" xfId="20" applyFont="1" applyFill="1" applyBorder="1" applyAlignment="1">
      <alignment horizontal="center" vertical="center" wrapText="1"/>
    </xf>
    <xf numFmtId="0" fontId="70" fillId="14" borderId="298" xfId="20" applyFont="1" applyFill="1" applyBorder="1" applyAlignment="1">
      <alignment horizontal="center" vertical="center" wrapText="1"/>
    </xf>
    <xf numFmtId="0" fontId="20" fillId="14" borderId="175" xfId="20" applyFont="1" applyFill="1" applyBorder="1" applyAlignment="1">
      <alignment horizontal="center" vertical="center" wrapText="1"/>
    </xf>
    <xf numFmtId="0" fontId="20" fillId="14" borderId="284" xfId="20" applyFont="1" applyFill="1" applyBorder="1" applyAlignment="1">
      <alignment horizontal="center" vertical="center" wrapText="1"/>
    </xf>
    <xf numFmtId="0" fontId="20" fillId="14" borderId="285" xfId="20" applyFont="1" applyFill="1" applyBorder="1" applyAlignment="1">
      <alignment horizontal="center" vertical="center" wrapText="1"/>
    </xf>
    <xf numFmtId="0" fontId="20" fillId="14" borderId="189" xfId="20" applyFont="1" applyFill="1" applyBorder="1" applyAlignment="1">
      <alignment horizontal="center" vertical="center" wrapText="1"/>
    </xf>
    <xf numFmtId="0" fontId="20" fillId="14" borderId="188" xfId="20" applyFont="1" applyFill="1" applyBorder="1" applyAlignment="1">
      <alignment horizontal="center" vertical="center" wrapText="1"/>
    </xf>
    <xf numFmtId="0" fontId="80" fillId="22" borderId="27" xfId="24" applyFill="1" applyBorder="1" applyAlignment="1">
      <alignment horizontal="center" vertical="center" wrapText="1"/>
    </xf>
    <xf numFmtId="0" fontId="80" fillId="22" borderId="29" xfId="24" applyFill="1" applyBorder="1" applyAlignment="1">
      <alignment horizontal="center" vertical="center" wrapText="1"/>
    </xf>
    <xf numFmtId="0" fontId="80" fillId="22" borderId="22" xfId="24" applyFill="1" applyBorder="1" applyAlignment="1">
      <alignment horizontal="center" vertical="center" wrapText="1"/>
    </xf>
    <xf numFmtId="0" fontId="80" fillId="22" borderId="57" xfId="24" applyFill="1" applyBorder="1" applyAlignment="1">
      <alignment horizontal="center" vertical="center" wrapText="1"/>
    </xf>
    <xf numFmtId="0" fontId="80" fillId="22" borderId="66" xfId="24" applyFill="1" applyBorder="1" applyAlignment="1">
      <alignment horizontal="center" vertical="center" wrapText="1"/>
    </xf>
    <xf numFmtId="0" fontId="80" fillId="38" borderId="44" xfId="24" applyFill="1" applyBorder="1" applyAlignment="1">
      <alignment horizontal="center" vertical="center"/>
    </xf>
    <xf numFmtId="0" fontId="80" fillId="38" borderId="30" xfId="24" applyFill="1" applyBorder="1" applyAlignment="1">
      <alignment horizontal="center" vertical="center"/>
    </xf>
    <xf numFmtId="0" fontId="80" fillId="38" borderId="31" xfId="24" applyFill="1" applyBorder="1" applyAlignment="1">
      <alignment horizontal="center" vertical="center" wrapText="1"/>
    </xf>
    <xf numFmtId="0" fontId="80" fillId="38" borderId="73" xfId="24" applyFill="1" applyBorder="1" applyAlignment="1">
      <alignment horizontal="center" vertical="center" wrapText="1"/>
    </xf>
    <xf numFmtId="0" fontId="80" fillId="38" borderId="74" xfId="24" applyFill="1" applyBorder="1" applyAlignment="1">
      <alignment horizontal="center" vertical="center" wrapText="1"/>
    </xf>
    <xf numFmtId="0" fontId="83" fillId="17" borderId="26" xfId="24" applyFont="1" applyFill="1" applyBorder="1" applyAlignment="1">
      <alignment horizontal="center" vertical="center" wrapText="1"/>
    </xf>
    <xf numFmtId="0" fontId="83" fillId="17" borderId="13" xfId="24" applyFont="1" applyFill="1" applyBorder="1" applyAlignment="1">
      <alignment horizontal="center" vertical="center" wrapText="1"/>
    </xf>
    <xf numFmtId="0" fontId="83" fillId="17" borderId="70" xfId="24" applyFont="1" applyFill="1" applyBorder="1" applyAlignment="1">
      <alignment horizontal="center" vertical="center" wrapText="1"/>
    </xf>
    <xf numFmtId="0" fontId="83" fillId="17" borderId="75" xfId="24" applyFont="1" applyFill="1" applyBorder="1" applyAlignment="1">
      <alignment horizontal="center" vertical="center" wrapText="1"/>
    </xf>
    <xf numFmtId="0" fontId="80" fillId="16" borderId="27" xfId="24" applyFont="1" applyFill="1" applyBorder="1" applyAlignment="1">
      <alignment horizontal="center" vertical="center" wrapText="1"/>
    </xf>
    <xf numFmtId="0" fontId="80" fillId="16" borderId="29" xfId="24" applyFont="1" applyFill="1" applyBorder="1" applyAlignment="1">
      <alignment horizontal="center" vertical="center" wrapText="1"/>
    </xf>
    <xf numFmtId="0" fontId="80" fillId="16" borderId="22" xfId="24" applyFont="1" applyFill="1" applyBorder="1" applyAlignment="1">
      <alignment horizontal="center" vertical="center" wrapText="1"/>
    </xf>
    <xf numFmtId="0" fontId="80" fillId="0" borderId="57" xfId="24" applyFont="1" applyFill="1" applyBorder="1" applyAlignment="1">
      <alignment horizontal="center" vertical="center" wrapText="1"/>
    </xf>
    <xf numFmtId="0" fontId="80" fillId="16" borderId="57" xfId="24" applyFont="1" applyFill="1" applyBorder="1" applyAlignment="1">
      <alignment horizontal="center" vertical="center" wrapText="1"/>
    </xf>
    <xf numFmtId="0" fontId="80" fillId="16" borderId="66" xfId="24" applyFont="1" applyFill="1" applyBorder="1" applyAlignment="1">
      <alignment horizontal="center" vertical="center" wrapText="1"/>
    </xf>
    <xf numFmtId="0" fontId="156" fillId="0" borderId="288" xfId="22" applyFont="1" applyBorder="1" applyAlignment="1" applyProtection="1">
      <alignment horizontal="left" vertical="top" wrapText="1"/>
      <protection locked="0"/>
    </xf>
    <xf numFmtId="0" fontId="156" fillId="0" borderId="300" xfId="22" applyFont="1" applyBorder="1" applyAlignment="1" applyProtection="1">
      <alignment horizontal="left" vertical="top" wrapText="1"/>
      <protection locked="0"/>
    </xf>
    <xf numFmtId="0" fontId="156" fillId="0" borderId="289" xfId="22" applyFont="1" applyBorder="1" applyAlignment="1" applyProtection="1">
      <alignment horizontal="left" vertical="top" wrapText="1"/>
      <protection locked="0"/>
    </xf>
    <xf numFmtId="0" fontId="156" fillId="0" borderId="283" xfId="22" applyFont="1" applyBorder="1" applyAlignment="1" applyProtection="1">
      <alignment horizontal="left" vertical="top" wrapText="1"/>
      <protection locked="0"/>
    </xf>
    <xf numFmtId="0" fontId="133" fillId="17" borderId="301" xfId="24" applyFont="1" applyFill="1" applyBorder="1" applyAlignment="1">
      <alignment horizontal="center" vertical="center" wrapText="1"/>
    </xf>
    <xf numFmtId="0" fontId="133" fillId="17" borderId="270" xfId="24" applyFont="1" applyFill="1" applyBorder="1" applyAlignment="1">
      <alignment horizontal="center" vertical="center" wrapText="1"/>
    </xf>
    <xf numFmtId="0" fontId="86" fillId="9" borderId="187" xfId="24" applyFont="1" applyFill="1" applyBorder="1" applyAlignment="1">
      <alignment horizontal="center" vertical="center" wrapText="1"/>
    </xf>
    <xf numFmtId="0" fontId="86" fillId="9" borderId="271" xfId="24" applyFont="1" applyFill="1" applyBorder="1" applyAlignment="1">
      <alignment horizontal="center" vertical="center" wrapText="1"/>
    </xf>
    <xf numFmtId="0" fontId="156" fillId="0" borderId="294" xfId="22" applyFont="1" applyBorder="1" applyAlignment="1" applyProtection="1">
      <alignment horizontal="left" vertical="top" wrapText="1"/>
      <protection locked="0"/>
    </xf>
    <xf numFmtId="0" fontId="156" fillId="0" borderId="298" xfId="22" applyFont="1" applyBorder="1" applyAlignment="1" applyProtection="1">
      <alignment horizontal="left" vertical="top" wrapText="1"/>
      <protection locked="0"/>
    </xf>
    <xf numFmtId="0" fontId="105" fillId="11" borderId="187" xfId="0" applyFont="1" applyFill="1" applyBorder="1" applyAlignment="1">
      <alignment horizontal="center" vertical="center" wrapText="1"/>
    </xf>
    <xf numFmtId="0" fontId="105" fillId="11" borderId="269" xfId="0" applyFont="1" applyFill="1" applyBorder="1" applyAlignment="1">
      <alignment horizontal="center" vertical="center" wrapText="1"/>
    </xf>
    <xf numFmtId="0" fontId="105" fillId="11" borderId="271" xfId="0" applyFont="1" applyFill="1" applyBorder="1" applyAlignment="1">
      <alignment horizontal="center" vertical="center" wrapText="1"/>
    </xf>
    <xf numFmtId="0" fontId="7" fillId="0" borderId="187" xfId="0" applyFont="1" applyBorder="1" applyAlignment="1">
      <alignment horizontal="center" vertical="center"/>
    </xf>
    <xf numFmtId="0" fontId="7" fillId="0" borderId="271" xfId="0" applyFont="1" applyBorder="1" applyAlignment="1">
      <alignment horizontal="center" vertical="center"/>
    </xf>
    <xf numFmtId="0" fontId="83" fillId="25" borderId="294" xfId="24" applyFont="1" applyFill="1" applyBorder="1" applyAlignment="1">
      <alignment horizontal="right"/>
    </xf>
    <xf numFmtId="0" fontId="83" fillId="25" borderId="295" xfId="24" applyFont="1" applyFill="1" applyBorder="1" applyAlignment="1">
      <alignment horizontal="right"/>
    </xf>
    <xf numFmtId="0" fontId="83" fillId="25" borderId="298" xfId="24" applyFont="1" applyFill="1" applyBorder="1" applyAlignment="1">
      <alignment horizontal="right"/>
    </xf>
    <xf numFmtId="2" fontId="86" fillId="0" borderId="294" xfId="24" applyNumberFormat="1" applyFont="1" applyFill="1" applyBorder="1" applyAlignment="1" applyProtection="1">
      <alignment horizontal="center" vertical="center" wrapText="1"/>
      <protection locked="0"/>
    </xf>
    <xf numFmtId="2" fontId="86" fillId="0" borderId="295" xfId="24" applyNumberFormat="1" applyFont="1" applyFill="1" applyBorder="1" applyAlignment="1" applyProtection="1">
      <alignment horizontal="center" vertical="center" wrapText="1"/>
      <protection locked="0"/>
    </xf>
    <xf numFmtId="2" fontId="86" fillId="0" borderId="298" xfId="24" applyNumberFormat="1" applyFont="1" applyFill="1" applyBorder="1" applyAlignment="1" applyProtection="1">
      <alignment horizontal="center" vertical="center" wrapText="1"/>
      <protection locked="0"/>
    </xf>
    <xf numFmtId="0" fontId="83" fillId="25" borderId="302" xfId="24" applyFont="1" applyFill="1" applyBorder="1" applyAlignment="1">
      <alignment horizontal="right" vertical="center"/>
    </xf>
    <xf numFmtId="0" fontId="83" fillId="25" borderId="286" xfId="24" applyFont="1" applyFill="1" applyBorder="1" applyAlignment="1">
      <alignment horizontal="right" vertical="center"/>
    </xf>
    <xf numFmtId="0" fontId="83" fillId="25" borderId="287" xfId="24" applyFont="1" applyFill="1" applyBorder="1" applyAlignment="1">
      <alignment horizontal="right" vertical="center"/>
    </xf>
    <xf numFmtId="2" fontId="131" fillId="30" borderId="302" xfId="24" applyNumberFormat="1" applyFont="1" applyFill="1" applyBorder="1" applyAlignment="1">
      <alignment horizontal="center" vertical="center" wrapText="1"/>
    </xf>
    <xf numFmtId="2" fontId="131" fillId="30" borderId="286" xfId="24" applyNumberFormat="1" applyFont="1" applyFill="1" applyBorder="1" applyAlignment="1">
      <alignment horizontal="center" vertical="center" wrapText="1"/>
    </xf>
    <xf numFmtId="2" fontId="131" fillId="30" borderId="287" xfId="24" applyNumberFormat="1" applyFont="1" applyFill="1" applyBorder="1" applyAlignment="1">
      <alignment horizontal="center" vertical="center" wrapText="1"/>
    </xf>
    <xf numFmtId="0" fontId="110" fillId="0" borderId="201" xfId="24" applyFont="1" applyFill="1" applyBorder="1" applyAlignment="1" applyProtection="1">
      <alignment horizontal="left" vertical="center" wrapText="1"/>
    </xf>
    <xf numFmtId="0" fontId="110" fillId="0" borderId="208" xfId="24" applyFont="1" applyFill="1" applyBorder="1" applyAlignment="1" applyProtection="1">
      <alignment horizontal="left" vertical="center" wrapText="1"/>
    </xf>
    <xf numFmtId="0" fontId="83" fillId="17" borderId="189" xfId="24" applyFont="1" applyFill="1" applyBorder="1" applyAlignment="1" applyProtection="1">
      <alignment horizontal="center" vertical="center" wrapText="1"/>
    </xf>
    <xf numFmtId="0" fontId="110" fillId="0" borderId="203" xfId="24" applyFont="1" applyFill="1" applyBorder="1" applyAlignment="1" applyProtection="1">
      <alignment horizontal="left" vertical="center" wrapText="1"/>
    </xf>
    <xf numFmtId="0" fontId="110" fillId="0" borderId="303" xfId="24" applyFont="1" applyFill="1" applyBorder="1" applyAlignment="1" applyProtection="1">
      <alignment horizontal="left" vertical="center" wrapText="1"/>
    </xf>
    <xf numFmtId="0" fontId="110" fillId="0" borderId="304" xfId="24" applyFont="1" applyFill="1" applyBorder="1" applyAlignment="1" applyProtection="1">
      <alignment horizontal="left" vertical="center" wrapText="1"/>
    </xf>
    <xf numFmtId="0" fontId="192" fillId="23" borderId="187" xfId="0" applyFont="1" applyFill="1" applyBorder="1" applyAlignment="1">
      <alignment horizontal="center" vertical="center" wrapText="1"/>
    </xf>
    <xf numFmtId="0" fontId="192" fillId="23" borderId="269" xfId="0" applyFont="1" applyFill="1" applyBorder="1" applyAlignment="1">
      <alignment horizontal="center" vertical="center" wrapText="1"/>
    </xf>
    <xf numFmtId="0" fontId="192" fillId="23" borderId="271" xfId="0" applyFont="1" applyFill="1" applyBorder="1" applyAlignment="1">
      <alignment horizontal="center" vertical="center" wrapText="1"/>
    </xf>
    <xf numFmtId="0" fontId="31" fillId="7" borderId="0" xfId="2" applyFont="1" applyFill="1" applyBorder="1" applyAlignment="1">
      <alignment horizontal="center" vertical="top" wrapText="1"/>
    </xf>
    <xf numFmtId="0" fontId="25" fillId="0" borderId="0" xfId="20" applyFont="1" applyBorder="1" applyAlignment="1">
      <alignment horizontal="center" vertical="center" wrapText="1"/>
    </xf>
    <xf numFmtId="0" fontId="105" fillId="23" borderId="42" xfId="28" applyFont="1" applyFill="1" applyBorder="1" applyAlignment="1">
      <alignment horizontal="center" vertical="center" wrapText="1"/>
    </xf>
    <xf numFmtId="0" fontId="105" fillId="23" borderId="0" xfId="28" applyFont="1" applyFill="1" applyBorder="1" applyAlignment="1">
      <alignment horizontal="center" vertical="center" wrapText="1"/>
    </xf>
    <xf numFmtId="0" fontId="105" fillId="23" borderId="62" xfId="0" applyFont="1" applyFill="1" applyBorder="1" applyAlignment="1">
      <alignment horizontal="center" vertical="center" wrapText="1"/>
    </xf>
    <xf numFmtId="0" fontId="105" fillId="23" borderId="13" xfId="0" applyFont="1" applyFill="1" applyBorder="1" applyAlignment="1">
      <alignment horizontal="center" vertical="center" wrapText="1"/>
    </xf>
    <xf numFmtId="0" fontId="105" fillId="23" borderId="32" xfId="0" applyFont="1" applyFill="1" applyBorder="1" applyAlignment="1">
      <alignment horizontal="center" vertical="center" wrapText="1"/>
    </xf>
    <xf numFmtId="0" fontId="28" fillId="7" borderId="0" xfId="20" applyFont="1" applyFill="1" applyBorder="1" applyAlignment="1">
      <alignment horizontal="center" vertical="top" wrapText="1"/>
    </xf>
    <xf numFmtId="0" fontId="37" fillId="7" borderId="0" xfId="2" applyFont="1" applyFill="1" applyBorder="1" applyAlignment="1">
      <alignment horizontal="left" vertical="top" wrapText="1"/>
    </xf>
    <xf numFmtId="0" fontId="81" fillId="7" borderId="0" xfId="3" applyFill="1" applyBorder="1" applyAlignment="1">
      <alignment horizontal="center" vertical="center"/>
    </xf>
    <xf numFmtId="0" fontId="81" fillId="7" borderId="0" xfId="4" applyFill="1" applyBorder="1" applyAlignment="1">
      <alignment horizontal="center" vertical="center" wrapText="1"/>
    </xf>
    <xf numFmtId="0" fontId="82" fillId="7" borderId="0" xfId="1" applyFill="1" applyBorder="1" applyAlignment="1">
      <alignment horizontal="center" vertical="center"/>
    </xf>
    <xf numFmtId="0" fontId="185" fillId="23" borderId="62" xfId="0" applyFont="1" applyFill="1" applyBorder="1" applyAlignment="1">
      <alignment horizontal="center" vertical="center" wrapText="1"/>
    </xf>
    <xf numFmtId="0" fontId="185" fillId="23" borderId="13" xfId="0" applyFont="1" applyFill="1" applyBorder="1" applyAlignment="1">
      <alignment horizontal="center" vertical="center" wrapText="1"/>
    </xf>
    <xf numFmtId="0" fontId="185" fillId="23" borderId="32" xfId="0" applyFont="1" applyFill="1" applyBorder="1" applyAlignment="1">
      <alignment horizontal="center" vertical="center" wrapText="1"/>
    </xf>
    <xf numFmtId="0" fontId="108" fillId="23" borderId="65" xfId="20" applyFont="1" applyFill="1" applyBorder="1" applyAlignment="1">
      <alignment horizontal="center" vertical="center" wrapText="1"/>
    </xf>
    <xf numFmtId="0" fontId="108" fillId="23" borderId="25" xfId="20" applyFont="1" applyFill="1" applyBorder="1" applyAlignment="1">
      <alignment horizontal="center" vertical="center" wrapText="1"/>
    </xf>
    <xf numFmtId="0" fontId="108" fillId="23" borderId="14" xfId="20" applyFont="1" applyFill="1" applyBorder="1" applyAlignment="1">
      <alignment horizontal="center" vertical="center" wrapText="1"/>
    </xf>
    <xf numFmtId="0" fontId="25" fillId="21" borderId="2" xfId="20" applyFont="1" applyFill="1" applyBorder="1" applyAlignment="1">
      <alignment horizontal="center" vertical="center" wrapText="1"/>
    </xf>
    <xf numFmtId="0" fontId="25" fillId="21" borderId="10" xfId="20" applyFont="1" applyFill="1" applyBorder="1"/>
    <xf numFmtId="0" fontId="193" fillId="33" borderId="3" xfId="6" applyFont="1" applyFill="1" applyBorder="1" applyAlignment="1" applyProtection="1">
      <alignment horizontal="center" vertical="center" wrapText="1"/>
    </xf>
    <xf numFmtId="0" fontId="193" fillId="33" borderId="48" xfId="6" applyFont="1" applyFill="1" applyBorder="1" applyAlignment="1" applyProtection="1">
      <alignment horizontal="center" vertical="center" wrapText="1"/>
    </xf>
    <xf numFmtId="0" fontId="193" fillId="33" borderId="11" xfId="6" applyFont="1" applyFill="1" applyBorder="1" applyAlignment="1" applyProtection="1">
      <alignment horizontal="center" vertical="center" wrapText="1"/>
    </xf>
    <xf numFmtId="0" fontId="193" fillId="33" borderId="12" xfId="6" applyFont="1" applyFill="1" applyBorder="1" applyAlignment="1" applyProtection="1">
      <alignment horizontal="center" vertical="center" wrapText="1"/>
    </xf>
    <xf numFmtId="0" fontId="105" fillId="23" borderId="65" xfId="0" applyFont="1" applyFill="1" applyBorder="1" applyAlignment="1">
      <alignment horizontal="center" vertical="center" wrapText="1"/>
    </xf>
    <xf numFmtId="0" fontId="105" fillId="23" borderId="25" xfId="0" applyFont="1" applyFill="1" applyBorder="1" applyAlignment="1">
      <alignment horizontal="center" vertical="center" wrapText="1"/>
    </xf>
    <xf numFmtId="0" fontId="105" fillId="23" borderId="14" xfId="0" applyFont="1" applyFill="1" applyBorder="1" applyAlignment="1">
      <alignment horizontal="center" vertical="center" wrapText="1"/>
    </xf>
    <xf numFmtId="0" fontId="160" fillId="23" borderId="0" xfId="20" applyFont="1" applyFill="1" applyAlignment="1">
      <alignment horizontal="left" vertical="center"/>
    </xf>
    <xf numFmtId="0" fontId="80" fillId="0" borderId="76" xfId="20" applyFont="1" applyFill="1" applyBorder="1" applyAlignment="1">
      <alignment horizontal="center" vertical="center" wrapText="1"/>
    </xf>
    <xf numFmtId="0" fontId="80" fillId="0" borderId="0" xfId="20" applyFont="1" applyFill="1" applyBorder="1" applyAlignment="1">
      <alignment horizontal="center" vertical="center" wrapText="1"/>
    </xf>
    <xf numFmtId="0" fontId="80" fillId="0" borderId="56" xfId="20" applyFont="1" applyFill="1" applyBorder="1" applyAlignment="1">
      <alignment horizontal="center" vertical="center" wrapText="1"/>
    </xf>
    <xf numFmtId="0" fontId="80" fillId="0" borderId="34" xfId="20" applyFont="1" applyFill="1" applyBorder="1" applyAlignment="1">
      <alignment horizontal="center" vertical="center" wrapText="1"/>
    </xf>
    <xf numFmtId="0" fontId="80" fillId="0" borderId="33" xfId="20" applyFont="1" applyFill="1" applyBorder="1" applyAlignment="1">
      <alignment horizontal="center" vertical="center" wrapText="1"/>
    </xf>
    <xf numFmtId="0" fontId="80" fillId="0" borderId="20" xfId="20" applyFont="1" applyFill="1" applyBorder="1" applyAlignment="1">
      <alignment horizontal="center" vertical="center" wrapText="1"/>
    </xf>
    <xf numFmtId="0" fontId="148" fillId="33" borderId="65" xfId="20" applyFont="1" applyFill="1" applyBorder="1" applyAlignment="1">
      <alignment horizontal="left" vertical="center" wrapText="1"/>
    </xf>
    <xf numFmtId="0" fontId="148" fillId="33" borderId="25" xfId="20" applyFont="1" applyFill="1" applyBorder="1" applyAlignment="1">
      <alignment horizontal="left" vertical="center" wrapText="1"/>
    </xf>
    <xf numFmtId="0" fontId="148" fillId="33" borderId="14" xfId="20" applyFont="1" applyFill="1" applyBorder="1" applyAlignment="1">
      <alignment horizontal="left" vertical="center" wrapText="1"/>
    </xf>
    <xf numFmtId="0" fontId="28" fillId="32" borderId="19" xfId="20" applyFont="1" applyFill="1" applyBorder="1" applyAlignment="1">
      <alignment horizontal="center" vertical="center" wrapText="1"/>
    </xf>
    <xf numFmtId="0" fontId="28" fillId="32" borderId="4" xfId="20" applyFont="1" applyFill="1" applyBorder="1" applyAlignment="1">
      <alignment horizontal="center" vertical="center" wrapText="1"/>
    </xf>
    <xf numFmtId="0" fontId="28" fillId="32" borderId="11" xfId="20" applyFont="1" applyFill="1" applyBorder="1" applyAlignment="1">
      <alignment horizontal="center" vertical="center" wrapText="1"/>
    </xf>
    <xf numFmtId="0" fontId="28" fillId="32" borderId="1" xfId="20" applyFont="1" applyFill="1" applyBorder="1" applyAlignment="1">
      <alignment horizontal="center" vertical="center" wrapText="1"/>
    </xf>
    <xf numFmtId="0" fontId="28" fillId="32" borderId="9" xfId="20" applyFont="1" applyFill="1" applyBorder="1" applyAlignment="1">
      <alignment horizontal="center" vertical="center" wrapText="1"/>
    </xf>
    <xf numFmtId="0" fontId="28" fillId="32" borderId="18" xfId="20" applyFont="1" applyFill="1" applyBorder="1" applyAlignment="1">
      <alignment horizontal="center" vertical="center" wrapText="1"/>
    </xf>
    <xf numFmtId="0" fontId="28" fillId="32" borderId="8" xfId="20" applyFont="1" applyFill="1" applyBorder="1" applyAlignment="1">
      <alignment horizontal="center" vertical="center" wrapText="1"/>
    </xf>
    <xf numFmtId="0" fontId="46" fillId="7" borderId="22" xfId="20" applyFont="1" applyFill="1" applyBorder="1" applyAlignment="1">
      <alignment horizontal="left" vertical="center" wrapText="1"/>
    </xf>
    <xf numFmtId="0" fontId="46" fillId="7" borderId="57" xfId="20" applyFont="1" applyFill="1" applyBorder="1" applyAlignment="1">
      <alignment horizontal="left" vertical="center" wrapText="1"/>
    </xf>
    <xf numFmtId="0" fontId="11" fillId="7" borderId="46" xfId="12" applyFont="1" applyFill="1" applyBorder="1" applyAlignment="1">
      <alignment horizontal="center" vertical="center" wrapText="1"/>
    </xf>
    <xf numFmtId="0" fontId="11" fillId="7" borderId="34" xfId="12" applyFont="1" applyFill="1" applyBorder="1" applyAlignment="1">
      <alignment horizontal="center" vertical="center" wrapText="1"/>
    </xf>
    <xf numFmtId="0" fontId="11" fillId="7" borderId="45" xfId="12" applyFont="1" applyFill="1" applyBorder="1" applyAlignment="1">
      <alignment horizontal="center" vertical="center" wrapText="1"/>
    </xf>
    <xf numFmtId="0" fontId="11" fillId="7" borderId="33" xfId="12" applyFont="1" applyFill="1" applyBorder="1" applyAlignment="1">
      <alignment horizontal="center" vertical="center" wrapText="1"/>
    </xf>
    <xf numFmtId="0" fontId="11" fillId="7" borderId="21" xfId="12" applyFont="1" applyFill="1" applyBorder="1" applyAlignment="1">
      <alignment horizontal="center" vertical="center" wrapText="1"/>
    </xf>
    <xf numFmtId="0" fontId="11" fillId="7" borderId="20" xfId="12" applyFont="1" applyFill="1" applyBorder="1" applyAlignment="1">
      <alignment horizontal="center" vertical="center" wrapText="1"/>
    </xf>
    <xf numFmtId="0" fontId="194" fillId="7" borderId="22" xfId="20" applyFont="1" applyFill="1" applyBorder="1" applyAlignment="1">
      <alignment horizontal="left" vertical="center" wrapText="1"/>
    </xf>
    <xf numFmtId="0" fontId="194" fillId="7" borderId="29" xfId="20" applyFont="1" applyFill="1" applyBorder="1" applyAlignment="1">
      <alignment horizontal="left" vertical="center" wrapText="1"/>
    </xf>
    <xf numFmtId="0" fontId="163" fillId="7" borderId="22" xfId="20" applyFont="1" applyFill="1" applyBorder="1" applyAlignment="1">
      <alignment horizontal="center" vertical="center" wrapText="1"/>
    </xf>
    <xf numFmtId="0" fontId="163" fillId="7" borderId="57" xfId="20" applyFont="1" applyFill="1" applyBorder="1" applyAlignment="1">
      <alignment horizontal="center" vertical="center" wrapText="1"/>
    </xf>
    <xf numFmtId="0" fontId="163" fillId="7" borderId="66" xfId="20" applyFont="1" applyFill="1" applyBorder="1" applyAlignment="1">
      <alignment horizontal="center" vertical="center" wrapText="1"/>
    </xf>
    <xf numFmtId="0" fontId="11" fillId="7" borderId="7" xfId="12" applyNumberFormat="1" applyFont="1" applyFill="1" applyBorder="1" applyAlignment="1">
      <alignment horizontal="center" vertical="center" wrapText="1"/>
    </xf>
    <xf numFmtId="0" fontId="11" fillId="7" borderId="5" xfId="12" applyNumberFormat="1" applyFont="1" applyFill="1" applyBorder="1" applyAlignment="1">
      <alignment horizontal="center" vertical="center" wrapText="1"/>
    </xf>
    <xf numFmtId="0" fontId="11" fillId="7" borderId="3" xfId="12" applyNumberFormat="1" applyFont="1" applyFill="1" applyBorder="1" applyAlignment="1">
      <alignment horizontal="center" vertical="center" wrapText="1"/>
    </xf>
    <xf numFmtId="9" fontId="92" fillId="7" borderId="31" xfId="20" applyNumberFormat="1" applyFont="1" applyFill="1" applyBorder="1" applyAlignment="1">
      <alignment horizontal="center" vertical="center" wrapText="1"/>
    </xf>
    <xf numFmtId="0" fontId="92" fillId="7" borderId="74" xfId="20" applyFont="1" applyFill="1" applyBorder="1" applyAlignment="1">
      <alignment horizontal="center" vertical="center" wrapText="1"/>
    </xf>
    <xf numFmtId="0" fontId="33" fillId="7" borderId="65" xfId="20" applyFont="1" applyFill="1" applyBorder="1" applyAlignment="1">
      <alignment horizontal="center" vertical="center" wrapText="1"/>
    </xf>
    <xf numFmtId="0" fontId="33" fillId="7" borderId="25" xfId="20" applyFont="1" applyFill="1" applyBorder="1" applyAlignment="1">
      <alignment horizontal="center" vertical="center" wrapText="1"/>
    </xf>
    <xf numFmtId="0" fontId="33" fillId="7" borderId="77" xfId="20" applyFont="1" applyFill="1" applyBorder="1" applyAlignment="1">
      <alignment horizontal="center" vertical="center" wrapText="1"/>
    </xf>
    <xf numFmtId="0" fontId="36" fillId="7" borderId="78" xfId="20" applyFont="1" applyFill="1" applyBorder="1" applyAlignment="1">
      <alignment horizontal="left" vertical="top" wrapText="1"/>
    </xf>
    <xf numFmtId="0" fontId="36" fillId="7" borderId="70" xfId="20" applyFont="1" applyFill="1" applyBorder="1" applyAlignment="1">
      <alignment horizontal="left" vertical="top" wrapText="1"/>
    </xf>
    <xf numFmtId="0" fontId="36" fillId="7" borderId="75" xfId="20" applyFont="1" applyFill="1" applyBorder="1" applyAlignment="1">
      <alignment horizontal="left" vertical="top" wrapText="1"/>
    </xf>
    <xf numFmtId="0" fontId="36" fillId="7" borderId="22" xfId="20" applyFont="1" applyFill="1" applyBorder="1" applyAlignment="1">
      <alignment horizontal="left" vertical="top" wrapText="1"/>
    </xf>
    <xf numFmtId="0" fontId="36" fillId="7" borderId="57" xfId="20" applyFont="1" applyFill="1" applyBorder="1" applyAlignment="1">
      <alignment horizontal="left" vertical="top" wrapText="1"/>
    </xf>
    <xf numFmtId="0" fontId="36" fillId="7" borderId="66" xfId="20" applyFont="1" applyFill="1" applyBorder="1" applyAlignment="1">
      <alignment horizontal="left" vertical="top" wrapText="1"/>
    </xf>
    <xf numFmtId="0" fontId="36" fillId="7" borderId="31" xfId="20" applyFont="1" applyFill="1" applyBorder="1" applyAlignment="1">
      <alignment horizontal="left" wrapText="1"/>
    </xf>
    <xf numFmtId="0" fontId="36" fillId="7" borderId="73" xfId="20" applyFont="1" applyFill="1" applyBorder="1" applyAlignment="1">
      <alignment horizontal="left" wrapText="1"/>
    </xf>
    <xf numFmtId="0" fontId="36" fillId="7" borderId="74" xfId="20" applyFont="1" applyFill="1" applyBorder="1" applyAlignment="1">
      <alignment horizontal="left" wrapText="1"/>
    </xf>
    <xf numFmtId="0" fontId="49" fillId="7" borderId="307" xfId="20" applyFont="1" applyFill="1" applyBorder="1" applyAlignment="1">
      <alignment horizontal="center" vertical="top" wrapText="1"/>
    </xf>
    <xf numFmtId="0" fontId="49" fillId="7" borderId="308" xfId="20" applyFont="1" applyFill="1" applyBorder="1" applyAlignment="1">
      <alignment horizontal="center" vertical="top" wrapText="1"/>
    </xf>
    <xf numFmtId="0" fontId="33" fillId="3" borderId="309" xfId="20" applyFont="1" applyFill="1" applyBorder="1" applyAlignment="1">
      <alignment horizontal="center" vertical="center" wrapText="1"/>
    </xf>
    <xf numFmtId="0" fontId="33" fillId="3" borderId="310" xfId="20" applyFont="1" applyFill="1" applyBorder="1" applyAlignment="1">
      <alignment horizontal="center" vertical="center" wrapText="1"/>
    </xf>
    <xf numFmtId="0" fontId="33" fillId="3" borderId="311" xfId="20" applyFont="1" applyFill="1" applyBorder="1" applyAlignment="1">
      <alignment horizontal="center" vertical="center" wrapText="1"/>
    </xf>
    <xf numFmtId="0" fontId="29" fillId="3" borderId="305" xfId="20" applyFont="1" applyFill="1" applyBorder="1" applyAlignment="1">
      <alignment horizontal="center" vertical="center" wrapText="1"/>
    </xf>
    <xf numFmtId="0" fontId="29" fillId="3" borderId="306" xfId="20" applyFont="1" applyFill="1" applyBorder="1" applyAlignment="1">
      <alignment horizontal="center" vertical="center" wrapText="1"/>
    </xf>
    <xf numFmtId="0" fontId="29" fillId="3" borderId="312" xfId="20" applyFont="1" applyFill="1" applyBorder="1" applyAlignment="1">
      <alignment horizontal="center" vertical="center" wrapText="1"/>
    </xf>
    <xf numFmtId="0" fontId="29" fillId="3" borderId="313" xfId="20" applyFont="1" applyFill="1" applyBorder="1" applyAlignment="1">
      <alignment horizontal="center" vertical="center" wrapText="1"/>
    </xf>
    <xf numFmtId="0" fontId="194" fillId="7" borderId="22" xfId="20" applyFont="1" applyFill="1" applyBorder="1" applyAlignment="1">
      <alignment vertical="center" wrapText="1"/>
    </xf>
    <xf numFmtId="0" fontId="194" fillId="7" borderId="29" xfId="20" applyFont="1" applyFill="1" applyBorder="1" applyAlignment="1">
      <alignment vertical="center" wrapText="1"/>
    </xf>
    <xf numFmtId="0" fontId="163" fillId="7" borderId="46" xfId="20" applyFont="1" applyFill="1" applyBorder="1" applyAlignment="1">
      <alignment horizontal="center" vertical="center" wrapText="1"/>
    </xf>
    <xf numFmtId="0" fontId="163" fillId="7" borderId="34" xfId="20" applyFont="1" applyFill="1" applyBorder="1" applyAlignment="1">
      <alignment horizontal="center" vertical="center" wrapText="1"/>
    </xf>
    <xf numFmtId="0" fontId="163" fillId="7" borderId="45" xfId="20" applyFont="1" applyFill="1" applyBorder="1" applyAlignment="1">
      <alignment horizontal="center" vertical="center" wrapText="1"/>
    </xf>
    <xf numFmtId="0" fontId="163" fillId="7" borderId="33" xfId="20" applyFont="1" applyFill="1" applyBorder="1" applyAlignment="1">
      <alignment horizontal="center" vertical="center" wrapText="1"/>
    </xf>
    <xf numFmtId="0" fontId="163" fillId="7" borderId="21" xfId="20" applyFont="1" applyFill="1" applyBorder="1" applyAlignment="1">
      <alignment horizontal="center" vertical="center" wrapText="1"/>
    </xf>
    <xf numFmtId="0" fontId="163" fillId="7" borderId="20" xfId="20" applyFont="1" applyFill="1" applyBorder="1" applyAlignment="1">
      <alignment horizontal="center" vertical="center" wrapText="1"/>
    </xf>
    <xf numFmtId="0" fontId="105" fillId="11" borderId="4" xfId="12" applyFont="1" applyFill="1" applyBorder="1" applyAlignment="1">
      <alignment horizontal="center" vertical="center" wrapText="1"/>
    </xf>
    <xf numFmtId="0" fontId="87" fillId="2" borderId="21" xfId="20" applyFont="1" applyFill="1" applyBorder="1"/>
    <xf numFmtId="0" fontId="87" fillId="2" borderId="56" xfId="20" applyFont="1" applyFill="1" applyBorder="1"/>
    <xf numFmtId="0" fontId="87" fillId="2" borderId="20" xfId="20" applyFont="1" applyFill="1" applyBorder="1"/>
    <xf numFmtId="0" fontId="12" fillId="2" borderId="22" xfId="12" applyFont="1" applyFill="1" applyBorder="1" applyAlignment="1">
      <alignment horizontal="center" vertical="center"/>
    </xf>
    <xf numFmtId="0" fontId="12" fillId="2" borderId="57" xfId="12" applyFont="1" applyFill="1" applyBorder="1" applyAlignment="1">
      <alignment horizontal="center" vertical="center"/>
    </xf>
    <xf numFmtId="0" fontId="12" fillId="2" borderId="29" xfId="12" applyFont="1" applyFill="1" applyBorder="1" applyAlignment="1">
      <alignment horizontal="center" vertical="center"/>
    </xf>
    <xf numFmtId="0" fontId="36" fillId="7" borderId="7" xfId="20" applyFont="1" applyFill="1" applyBorder="1" applyAlignment="1">
      <alignment horizontal="left" vertical="center"/>
    </xf>
    <xf numFmtId="0" fontId="36" fillId="7" borderId="46" xfId="20" applyFont="1" applyFill="1" applyBorder="1" applyAlignment="1">
      <alignment horizontal="left" vertical="center"/>
    </xf>
    <xf numFmtId="0" fontId="36" fillId="7" borderId="76" xfId="20" applyFont="1" applyFill="1" applyBorder="1" applyAlignment="1">
      <alignment horizontal="center" vertical="center"/>
    </xf>
    <xf numFmtId="0" fontId="12" fillId="7" borderId="22" xfId="20" applyFont="1" applyFill="1" applyBorder="1" applyAlignment="1">
      <alignment horizontal="left" vertical="center" wrapText="1"/>
    </xf>
    <xf numFmtId="0" fontId="12" fillId="7" borderId="57" xfId="20" applyFont="1" applyFill="1" applyBorder="1" applyAlignment="1">
      <alignment horizontal="left" vertical="center" wrapText="1"/>
    </xf>
    <xf numFmtId="0" fontId="12" fillId="7" borderId="29" xfId="20" applyFont="1" applyFill="1" applyBorder="1" applyAlignment="1">
      <alignment horizontal="left" vertical="center" wrapText="1"/>
    </xf>
    <xf numFmtId="0" fontId="46" fillId="7" borderId="0" xfId="20" applyFont="1" applyFill="1" applyBorder="1" applyAlignment="1">
      <alignment horizontal="left" vertical="center" wrapText="1"/>
    </xf>
    <xf numFmtId="0" fontId="93" fillId="41" borderId="19" xfId="20" applyFont="1" applyFill="1" applyBorder="1" applyAlignment="1">
      <alignment horizontal="center" vertical="center" wrapText="1"/>
    </xf>
    <xf numFmtId="0" fontId="93" fillId="41" borderId="4" xfId="20" applyFont="1" applyFill="1" applyBorder="1" applyAlignment="1">
      <alignment horizontal="center" vertical="center" wrapText="1"/>
    </xf>
    <xf numFmtId="0" fontId="93" fillId="19" borderId="19" xfId="20" applyFont="1" applyFill="1" applyBorder="1" applyAlignment="1">
      <alignment horizontal="center" vertical="center" wrapText="1"/>
    </xf>
    <xf numFmtId="0" fontId="93" fillId="19" borderId="18" xfId="20" applyFont="1" applyFill="1" applyBorder="1" applyAlignment="1">
      <alignment horizontal="center" vertical="center" wrapText="1"/>
    </xf>
    <xf numFmtId="0" fontId="93" fillId="19" borderId="4" xfId="20" applyFont="1" applyFill="1" applyBorder="1" applyAlignment="1">
      <alignment horizontal="center" vertical="center" wrapText="1"/>
    </xf>
    <xf numFmtId="0" fontId="93" fillId="19" borderId="8" xfId="20" applyFont="1" applyFill="1" applyBorder="1" applyAlignment="1">
      <alignment horizontal="center" vertical="center" wrapText="1"/>
    </xf>
    <xf numFmtId="9" fontId="195" fillId="7" borderId="73" xfId="20" applyNumberFormat="1" applyFont="1" applyFill="1" applyBorder="1" applyAlignment="1">
      <alignment horizontal="center" vertical="center" wrapText="1"/>
    </xf>
    <xf numFmtId="0" fontId="195" fillId="7" borderId="74" xfId="20" applyFont="1" applyFill="1" applyBorder="1" applyAlignment="1">
      <alignment horizontal="center" vertical="center" wrapText="1"/>
    </xf>
    <xf numFmtId="0" fontId="162" fillId="7" borderId="4" xfId="20" applyFont="1" applyFill="1" applyBorder="1" applyAlignment="1">
      <alignment horizontal="left" vertical="center" wrapText="1"/>
    </xf>
    <xf numFmtId="0" fontId="33" fillId="7" borderId="62" xfId="20" applyFont="1" applyFill="1" applyBorder="1" applyAlignment="1">
      <alignment horizontal="center" vertical="center" wrapText="1"/>
    </xf>
    <xf numFmtId="0" fontId="33" fillId="7" borderId="13" xfId="20" applyFont="1" applyFill="1" applyBorder="1" applyAlignment="1">
      <alignment horizontal="center" vertical="center" wrapText="1"/>
    </xf>
    <xf numFmtId="0" fontId="33" fillId="7" borderId="69" xfId="20" applyFont="1" applyFill="1" applyBorder="1" applyAlignment="1">
      <alignment horizontal="center" vertical="center" wrapText="1"/>
    </xf>
    <xf numFmtId="0" fontId="195" fillId="0" borderId="22" xfId="12" applyFont="1" applyBorder="1" applyAlignment="1">
      <alignment horizontal="left" vertical="center"/>
    </xf>
    <xf numFmtId="0" fontId="195" fillId="0" borderId="57" xfId="12" applyFont="1" applyBorder="1" applyAlignment="1">
      <alignment horizontal="left" vertical="center"/>
    </xf>
    <xf numFmtId="0" fontId="195" fillId="0" borderId="29" xfId="12" applyFont="1" applyBorder="1" applyAlignment="1">
      <alignment horizontal="left" vertical="center"/>
    </xf>
    <xf numFmtId="0" fontId="195" fillId="0" borderId="22" xfId="12" applyFont="1" applyBorder="1" applyAlignment="1">
      <alignment horizontal="left" vertical="center" wrapText="1"/>
    </xf>
    <xf numFmtId="0" fontId="195" fillId="0" borderId="57" xfId="12" applyFont="1" applyBorder="1" applyAlignment="1">
      <alignment horizontal="left" vertical="center" wrapText="1"/>
    </xf>
    <xf numFmtId="0" fontId="195" fillId="0" borderId="29" xfId="12" applyFont="1" applyBorder="1" applyAlignment="1">
      <alignment horizontal="left" vertical="center" wrapText="1"/>
    </xf>
    <xf numFmtId="0" fontId="12" fillId="0" borderId="22" xfId="12" applyFont="1" applyBorder="1" applyAlignment="1">
      <alignment horizontal="left" vertical="center" wrapText="1"/>
    </xf>
    <xf numFmtId="0" fontId="12" fillId="0" borderId="57" xfId="12" applyFont="1" applyBorder="1" applyAlignment="1">
      <alignment horizontal="left" vertical="center" wrapText="1"/>
    </xf>
    <xf numFmtId="0" fontId="12" fillId="0" borderId="29" xfId="12" applyFont="1" applyBorder="1" applyAlignment="1">
      <alignment horizontal="left" vertical="center" wrapText="1"/>
    </xf>
    <xf numFmtId="0" fontId="48" fillId="7" borderId="0" xfId="20" applyFont="1" applyFill="1" applyAlignment="1"/>
    <xf numFmtId="0" fontId="29" fillId="3" borderId="3" xfId="20" applyFont="1" applyFill="1" applyBorder="1" applyAlignment="1">
      <alignment horizontal="center" vertical="center" wrapText="1"/>
    </xf>
    <xf numFmtId="0" fontId="29" fillId="3" borderId="21" xfId="20" applyFont="1" applyFill="1" applyBorder="1" applyAlignment="1">
      <alignment horizontal="center" vertical="center" wrapText="1"/>
    </xf>
    <xf numFmtId="0" fontId="162" fillId="7" borderId="7" xfId="20" applyFont="1" applyFill="1" applyBorder="1" applyAlignment="1">
      <alignment horizontal="left" vertical="center" wrapText="1"/>
    </xf>
    <xf numFmtId="0" fontId="163" fillId="7" borderId="76" xfId="20" applyFont="1" applyFill="1" applyBorder="1" applyAlignment="1">
      <alignment horizontal="center" vertical="center" wrapText="1"/>
    </xf>
    <xf numFmtId="0" fontId="163" fillId="7" borderId="79" xfId="20" applyFont="1" applyFill="1" applyBorder="1" applyAlignment="1">
      <alignment horizontal="center" vertical="center" wrapText="1"/>
    </xf>
    <xf numFmtId="0" fontId="105" fillId="47" borderId="3" xfId="12" applyFont="1" applyFill="1" applyBorder="1" applyAlignment="1">
      <alignment horizontal="center" vertical="center" wrapText="1"/>
    </xf>
    <xf numFmtId="0" fontId="87" fillId="2" borderId="46" xfId="20" applyFont="1" applyFill="1" applyBorder="1"/>
    <xf numFmtId="0" fontId="87" fillId="2" borderId="76" xfId="20" applyFont="1" applyFill="1" applyBorder="1"/>
    <xf numFmtId="0" fontId="87" fillId="2" borderId="34" xfId="20" applyFont="1" applyFill="1" applyBorder="1"/>
    <xf numFmtId="0" fontId="12" fillId="7" borderId="22" xfId="20" applyFont="1" applyFill="1" applyBorder="1" applyAlignment="1">
      <alignment horizontal="left" vertical="center"/>
    </xf>
    <xf numFmtId="0" fontId="12" fillId="7" borderId="57" xfId="20" applyFont="1" applyFill="1" applyBorder="1" applyAlignment="1">
      <alignment horizontal="left" vertical="center"/>
    </xf>
    <xf numFmtId="0" fontId="12" fillId="7" borderId="29" xfId="20" applyFont="1" applyFill="1" applyBorder="1" applyAlignment="1">
      <alignment horizontal="left" vertical="center"/>
    </xf>
    <xf numFmtId="0" fontId="36" fillId="7" borderId="57" xfId="20" applyFont="1" applyFill="1" applyBorder="1" applyAlignment="1">
      <alignment horizontal="center" vertical="center"/>
    </xf>
    <xf numFmtId="0" fontId="46" fillId="7" borderId="42" xfId="20" applyFont="1" applyFill="1" applyBorder="1" applyAlignment="1">
      <alignment horizontal="left" vertical="center" wrapText="1"/>
    </xf>
    <xf numFmtId="0" fontId="48" fillId="7" borderId="42" xfId="20" applyFont="1" applyFill="1" applyBorder="1" applyAlignment="1"/>
    <xf numFmtId="0" fontId="93" fillId="41" borderId="35" xfId="20" applyFont="1" applyFill="1" applyBorder="1" applyAlignment="1">
      <alignment horizontal="center" vertical="center" wrapText="1"/>
    </xf>
    <xf numFmtId="0" fontId="93" fillId="41" borderId="3" xfId="20" applyFont="1" applyFill="1" applyBorder="1" applyAlignment="1">
      <alignment horizontal="center" vertical="center" wrapText="1"/>
    </xf>
    <xf numFmtId="0" fontId="93" fillId="19" borderId="67" xfId="20" applyFont="1" applyFill="1" applyBorder="1" applyAlignment="1">
      <alignment horizontal="center" vertical="center" wrapText="1"/>
    </xf>
    <xf numFmtId="0" fontId="93" fillId="19" borderId="32" xfId="20" applyFont="1" applyFill="1" applyBorder="1" applyAlignment="1">
      <alignment horizontal="center" vertical="center" wrapText="1"/>
    </xf>
    <xf numFmtId="0" fontId="93" fillId="19" borderId="21" xfId="20" applyFont="1" applyFill="1" applyBorder="1" applyAlignment="1">
      <alignment horizontal="center" vertical="center" wrapText="1"/>
    </xf>
    <xf numFmtId="0" fontId="93" fillId="19" borderId="80" xfId="20" applyFont="1" applyFill="1" applyBorder="1" applyAlignment="1">
      <alignment horizontal="center" vertical="center" wrapText="1"/>
    </xf>
    <xf numFmtId="0" fontId="194" fillId="7" borderId="22" xfId="20" applyFont="1" applyFill="1" applyBorder="1" applyAlignment="1">
      <alignment horizontal="left" vertical="top" wrapText="1"/>
    </xf>
    <xf numFmtId="0" fontId="194" fillId="7" borderId="29" xfId="20" applyFont="1" applyFill="1" applyBorder="1" applyAlignment="1">
      <alignment horizontal="left" vertical="top" wrapText="1"/>
    </xf>
    <xf numFmtId="0" fontId="36" fillId="7" borderId="31" xfId="20" applyFont="1" applyFill="1" applyBorder="1" applyAlignment="1">
      <alignment horizontal="left" vertical="top" wrapText="1"/>
    </xf>
    <xf numFmtId="0" fontId="36" fillId="7" borderId="73" xfId="20" applyFont="1" applyFill="1" applyBorder="1" applyAlignment="1">
      <alignment horizontal="left" vertical="top" wrapText="1"/>
    </xf>
    <xf numFmtId="0" fontId="36" fillId="7" borderId="74" xfId="20" applyFont="1" applyFill="1" applyBorder="1" applyAlignment="1">
      <alignment horizontal="left" vertical="top" wrapText="1"/>
    </xf>
    <xf numFmtId="0" fontId="105" fillId="47" borderId="4" xfId="12" applyFont="1" applyFill="1" applyBorder="1" applyAlignment="1">
      <alignment horizontal="center" vertical="center" wrapText="1"/>
    </xf>
    <xf numFmtId="0" fontId="194" fillId="7" borderId="57" xfId="20" applyFont="1" applyFill="1" applyBorder="1" applyAlignment="1">
      <alignment horizontal="left" vertical="center" wrapText="1"/>
    </xf>
    <xf numFmtId="0" fontId="194" fillId="7" borderId="66" xfId="20" applyFont="1" applyFill="1" applyBorder="1" applyAlignment="1">
      <alignment horizontal="left" vertical="center" wrapText="1"/>
    </xf>
    <xf numFmtId="0" fontId="163" fillId="7" borderId="29" xfId="20" applyFont="1" applyFill="1" applyBorder="1" applyAlignment="1">
      <alignment horizontal="center" vertical="center" wrapText="1"/>
    </xf>
    <xf numFmtId="0" fontId="48" fillId="7" borderId="42" xfId="20" applyFont="1" applyFill="1" applyBorder="1" applyAlignment="1">
      <alignment horizontal="center" vertical="center"/>
    </xf>
    <xf numFmtId="0" fontId="48" fillId="7" borderId="0" xfId="20" applyFont="1" applyFill="1" applyBorder="1" applyAlignment="1">
      <alignment horizontal="center" vertical="center"/>
    </xf>
    <xf numFmtId="0" fontId="92" fillId="7" borderId="31" xfId="20" applyFont="1" applyFill="1" applyBorder="1" applyAlignment="1">
      <alignment horizontal="center" wrapText="1"/>
    </xf>
    <xf numFmtId="0" fontId="92" fillId="7" borderId="74" xfId="20" applyFont="1" applyFill="1" applyBorder="1" applyAlignment="1">
      <alignment horizontal="center" wrapText="1"/>
    </xf>
    <xf numFmtId="0" fontId="105" fillId="23" borderId="65" xfId="14" applyFont="1" applyFill="1" applyBorder="1" applyAlignment="1">
      <alignment horizontal="center" vertical="center" wrapText="1"/>
    </xf>
    <xf numFmtId="0" fontId="105" fillId="23" borderId="25" xfId="14" applyFont="1" applyFill="1" applyBorder="1" applyAlignment="1">
      <alignment horizontal="center" vertical="center" wrapText="1"/>
    </xf>
    <xf numFmtId="0" fontId="105" fillId="23" borderId="14" xfId="14" applyFont="1" applyFill="1" applyBorder="1" applyAlignment="1">
      <alignment horizontal="center" vertical="center" wrapText="1"/>
    </xf>
    <xf numFmtId="0" fontId="27" fillId="0" borderId="25" xfId="14" applyFont="1" applyBorder="1" applyAlignment="1">
      <alignment horizontal="center" vertical="center"/>
    </xf>
    <xf numFmtId="0" fontId="150" fillId="32" borderId="65" xfId="20" applyFont="1" applyFill="1" applyBorder="1" applyAlignment="1">
      <alignment horizontal="center" vertical="center" wrapText="1"/>
    </xf>
    <xf numFmtId="0" fontId="150" fillId="32" borderId="77" xfId="20" applyFont="1" applyFill="1" applyBorder="1" applyAlignment="1">
      <alignment horizontal="center" vertical="center" wrapText="1"/>
    </xf>
    <xf numFmtId="0" fontId="109" fillId="2" borderId="65" xfId="14" applyFont="1" applyFill="1" applyBorder="1" applyAlignment="1">
      <alignment horizontal="center" wrapText="1"/>
    </xf>
    <xf numFmtId="0" fontId="109" fillId="2" borderId="77" xfId="14" applyFont="1" applyFill="1" applyBorder="1" applyAlignment="1">
      <alignment horizontal="center" wrapText="1"/>
    </xf>
    <xf numFmtId="0" fontId="196" fillId="21" borderId="17" xfId="14" applyFont="1" applyFill="1" applyBorder="1" applyAlignment="1">
      <alignment horizontal="center" vertical="center" textRotation="90" wrapText="1"/>
    </xf>
    <xf numFmtId="0" fontId="196" fillId="21" borderId="42" xfId="14" applyFont="1" applyFill="1" applyBorder="1" applyAlignment="1">
      <alignment horizontal="center" vertical="center" textRotation="90" wrapText="1"/>
    </xf>
    <xf numFmtId="0" fontId="196" fillId="21" borderId="63" xfId="14" applyFont="1" applyFill="1" applyBorder="1" applyAlignment="1">
      <alignment horizontal="center" vertical="center" textRotation="90" wrapText="1"/>
    </xf>
    <xf numFmtId="0" fontId="196" fillId="21" borderId="51" xfId="14" applyFont="1" applyFill="1" applyBorder="1" applyAlignment="1">
      <alignment horizontal="center" vertical="center" textRotation="90" wrapText="1"/>
    </xf>
    <xf numFmtId="0" fontId="109" fillId="2" borderId="33" xfId="14" applyFont="1" applyFill="1" applyBorder="1" applyAlignment="1">
      <alignment horizontal="center" wrapText="1"/>
    </xf>
    <xf numFmtId="0" fontId="109" fillId="7" borderId="19" xfId="14" applyFont="1" applyFill="1" applyBorder="1" applyAlignment="1">
      <alignment horizontal="center" vertical="center" wrapText="1"/>
    </xf>
    <xf numFmtId="0" fontId="109" fillId="7" borderId="11" xfId="14" applyFont="1" applyFill="1" applyBorder="1" applyAlignment="1">
      <alignment horizontal="center" vertical="center" wrapText="1"/>
    </xf>
    <xf numFmtId="0" fontId="109" fillId="7" borderId="18" xfId="14" applyFont="1" applyFill="1" applyBorder="1" applyAlignment="1">
      <alignment vertical="center" wrapText="1"/>
    </xf>
    <xf numFmtId="0" fontId="109" fillId="7" borderId="12" xfId="14" applyFont="1" applyFill="1" applyBorder="1" applyAlignment="1">
      <alignment vertical="center" wrapText="1"/>
    </xf>
    <xf numFmtId="0" fontId="109" fillId="7" borderId="62" xfId="14" applyFont="1" applyFill="1" applyBorder="1" applyAlignment="1">
      <alignment horizontal="center" vertical="center" wrapText="1"/>
    </xf>
    <xf numFmtId="0" fontId="109" fillId="7" borderId="42" xfId="14" applyFont="1" applyFill="1" applyBorder="1" applyAlignment="1">
      <alignment horizontal="center" vertical="center" wrapText="1"/>
    </xf>
    <xf numFmtId="0" fontId="109" fillId="7" borderId="51" xfId="14" applyFont="1" applyFill="1" applyBorder="1" applyAlignment="1">
      <alignment horizontal="center" vertical="center" wrapText="1"/>
    </xf>
    <xf numFmtId="0" fontId="151" fillId="33" borderId="42" xfId="20" applyFont="1" applyFill="1" applyBorder="1" applyAlignment="1">
      <alignment horizontal="center" vertical="center" wrapText="1"/>
    </xf>
    <xf numFmtId="0" fontId="151" fillId="33" borderId="33" xfId="20" applyFont="1" applyFill="1" applyBorder="1" applyAlignment="1">
      <alignment horizontal="center" vertical="center" wrapText="1"/>
    </xf>
    <xf numFmtId="0" fontId="109" fillId="0" borderId="22" xfId="14" applyFont="1" applyFill="1" applyBorder="1" applyAlignment="1">
      <alignment horizontal="center" wrapText="1"/>
    </xf>
    <xf numFmtId="0" fontId="109" fillId="0" borderId="66" xfId="14" applyFont="1" applyFill="1" applyBorder="1" applyAlignment="1">
      <alignment horizontal="center" wrapText="1"/>
    </xf>
    <xf numFmtId="0" fontId="109" fillId="0" borderId="22" xfId="14" applyFont="1" applyFill="1" applyBorder="1" applyAlignment="1">
      <alignment horizontal="center" vertical="top" wrapText="1"/>
    </xf>
    <xf numFmtId="0" fontId="109" fillId="0" borderId="66" xfId="14" applyFont="1" applyFill="1" applyBorder="1" applyAlignment="1">
      <alignment horizontal="center" vertical="top" wrapText="1"/>
    </xf>
    <xf numFmtId="0" fontId="109" fillId="0" borderId="4" xfId="14" applyFont="1" applyFill="1" applyBorder="1" applyAlignment="1">
      <alignment horizontal="center" vertical="top" wrapText="1"/>
    </xf>
    <xf numFmtId="0" fontId="109" fillId="0" borderId="8" xfId="14" applyFont="1" applyFill="1" applyBorder="1" applyAlignment="1">
      <alignment horizontal="center" vertical="top" wrapText="1"/>
    </xf>
    <xf numFmtId="0" fontId="109" fillId="7" borderId="65" xfId="14" applyFont="1" applyFill="1" applyBorder="1" applyAlignment="1">
      <alignment horizontal="center" vertical="center"/>
    </xf>
    <xf numFmtId="0" fontId="109" fillId="7" borderId="77" xfId="14" applyFont="1" applyFill="1" applyBorder="1" applyAlignment="1">
      <alignment horizontal="center" vertical="center"/>
    </xf>
    <xf numFmtId="0" fontId="150" fillId="39" borderId="62" xfId="20" applyFont="1" applyFill="1" applyBorder="1" applyAlignment="1">
      <alignment horizontal="center" vertical="center" wrapText="1"/>
    </xf>
    <xf numFmtId="0" fontId="150" fillId="39" borderId="69" xfId="20" applyFont="1" applyFill="1" applyBorder="1" applyAlignment="1">
      <alignment horizontal="center" vertical="center" wrapText="1"/>
    </xf>
    <xf numFmtId="0" fontId="109" fillId="0" borderId="19" xfId="14" applyFont="1" applyFill="1" applyBorder="1" applyAlignment="1">
      <alignment horizontal="center" vertical="top" wrapText="1"/>
    </xf>
    <xf numFmtId="0" fontId="109" fillId="0" borderId="18" xfId="14" applyFont="1" applyFill="1" applyBorder="1" applyAlignment="1">
      <alignment horizontal="center" vertical="top" wrapText="1"/>
    </xf>
    <xf numFmtId="0" fontId="190" fillId="48" borderId="0" xfId="28" applyFont="1" applyFill="1" applyAlignment="1">
      <alignment horizontal="left" vertical="top" wrapText="1"/>
    </xf>
    <xf numFmtId="0" fontId="113" fillId="7" borderId="4" xfId="28" applyFont="1" applyFill="1" applyBorder="1" applyAlignment="1">
      <alignment vertical="center" wrapText="1"/>
    </xf>
    <xf numFmtId="0" fontId="113" fillId="7" borderId="4" xfId="28" applyFont="1" applyFill="1" applyBorder="1" applyAlignment="1">
      <alignment horizontal="left" wrapText="1"/>
    </xf>
    <xf numFmtId="0" fontId="113" fillId="7" borderId="7" xfId="28" applyFont="1" applyFill="1" applyBorder="1" applyAlignment="1">
      <alignment horizontal="left" wrapText="1"/>
    </xf>
    <xf numFmtId="0" fontId="113" fillId="7" borderId="3" xfId="28" applyFont="1" applyFill="1" applyBorder="1" applyAlignment="1">
      <alignment horizontal="left" wrapText="1"/>
    </xf>
    <xf numFmtId="0" fontId="89" fillId="32" borderId="46" xfId="28" applyFont="1" applyFill="1" applyBorder="1" applyAlignment="1">
      <alignment horizontal="center" vertical="center" wrapText="1"/>
    </xf>
    <xf numFmtId="0" fontId="89" fillId="32" borderId="34" xfId="28" applyFont="1" applyFill="1" applyBorder="1" applyAlignment="1">
      <alignment horizontal="center" vertical="center" wrapText="1"/>
    </xf>
    <xf numFmtId="0" fontId="89" fillId="16" borderId="4" xfId="28" applyFont="1" applyFill="1" applyBorder="1" applyAlignment="1">
      <alignment horizontal="center" wrapText="1"/>
    </xf>
    <xf numFmtId="0" fontId="89" fillId="42" borderId="4" xfId="28" applyFont="1" applyFill="1" applyBorder="1" applyAlignment="1">
      <alignment horizontal="center" wrapText="1"/>
    </xf>
    <xf numFmtId="0" fontId="89" fillId="32" borderId="4" xfId="28" applyFont="1" applyFill="1" applyBorder="1" applyAlignment="1">
      <alignment horizontal="center" wrapText="1"/>
    </xf>
    <xf numFmtId="0" fontId="89" fillId="33" borderId="4" xfId="28" applyFont="1" applyFill="1" applyBorder="1" applyAlignment="1">
      <alignment horizontal="center" wrapText="1"/>
    </xf>
    <xf numFmtId="0" fontId="89" fillId="35" borderId="4" xfId="28" applyFont="1" applyFill="1" applyBorder="1" applyAlignment="1">
      <alignment horizontal="center" wrapText="1"/>
    </xf>
    <xf numFmtId="0" fontId="92" fillId="48" borderId="0" xfId="28" applyFont="1" applyFill="1" applyBorder="1" applyAlignment="1">
      <alignment horizontal="left" vertical="top" wrapText="1"/>
    </xf>
    <xf numFmtId="0" fontId="89" fillId="7" borderId="46" xfId="28" applyFont="1" applyFill="1" applyBorder="1" applyAlignment="1">
      <alignment horizontal="center" vertical="center" wrapText="1"/>
    </xf>
    <xf numFmtId="0" fontId="89" fillId="7" borderId="34" xfId="28" applyFont="1" applyFill="1" applyBorder="1" applyAlignment="1">
      <alignment horizontal="center" vertical="center" wrapText="1"/>
    </xf>
    <xf numFmtId="0" fontId="89" fillId="7" borderId="45" xfId="28" applyFont="1" applyFill="1" applyBorder="1" applyAlignment="1">
      <alignment horizontal="center" vertical="center" wrapText="1"/>
    </xf>
    <xf numFmtId="0" fontId="89" fillId="7" borderId="33" xfId="28" applyFont="1" applyFill="1" applyBorder="1" applyAlignment="1">
      <alignment horizontal="center" vertical="center" wrapText="1"/>
    </xf>
    <xf numFmtId="0" fontId="89" fillId="34" borderId="4" xfId="28" applyFont="1" applyFill="1" applyBorder="1" applyAlignment="1">
      <alignment horizontal="center" wrapText="1"/>
    </xf>
    <xf numFmtId="0" fontId="28" fillId="7" borderId="0"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44" fillId="0" borderId="65"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4" xfId="0" applyFont="1" applyBorder="1" applyAlignment="1">
      <alignment horizontal="center" vertical="center" wrapText="1"/>
    </xf>
    <xf numFmtId="0" fontId="27" fillId="0" borderId="314" xfId="0" applyFont="1" applyFill="1" applyBorder="1" applyAlignment="1">
      <alignment horizontal="center" vertical="center" wrapText="1"/>
    </xf>
    <xf numFmtId="0" fontId="27" fillId="0" borderId="315" xfId="0" applyFont="1" applyFill="1" applyBorder="1" applyAlignment="1">
      <alignment horizontal="center" vertical="center" wrapText="1"/>
    </xf>
    <xf numFmtId="0" fontId="89" fillId="21" borderId="4" xfId="0" applyFont="1" applyFill="1" applyBorder="1" applyAlignment="1">
      <alignment horizontal="center" vertical="center" wrapText="1"/>
    </xf>
    <xf numFmtId="0" fontId="105" fillId="23" borderId="42" xfId="0" applyFont="1" applyFill="1" applyBorder="1" applyAlignment="1">
      <alignment horizontal="center" vertical="center" wrapText="1"/>
    </xf>
    <xf numFmtId="0" fontId="0" fillId="0" borderId="0" xfId="0"/>
    <xf numFmtId="0" fontId="0" fillId="0" borderId="60" xfId="0" applyBorder="1"/>
    <xf numFmtId="0" fontId="27" fillId="0" borderId="58"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197" fillId="0" borderId="45" xfId="2" applyFont="1" applyBorder="1" applyAlignment="1">
      <alignment horizontal="left" vertical="center"/>
    </xf>
    <xf numFmtId="0" fontId="197" fillId="0" borderId="0" xfId="2" applyFont="1" applyBorder="1" applyAlignment="1">
      <alignment horizontal="left" vertical="center"/>
    </xf>
    <xf numFmtId="0" fontId="28" fillId="0" borderId="51" xfId="0" applyFont="1" applyFill="1" applyBorder="1" applyAlignment="1">
      <alignment horizontal="center" vertical="center" wrapText="1"/>
    </xf>
    <xf numFmtId="0" fontId="28" fillId="0" borderId="58" xfId="0" applyFont="1" applyFill="1" applyBorder="1" applyAlignment="1">
      <alignment horizontal="center" vertical="center" wrapText="1"/>
    </xf>
    <xf numFmtId="0" fontId="105" fillId="23" borderId="0" xfId="0" applyFont="1" applyFill="1" applyBorder="1" applyAlignment="1">
      <alignment horizontal="center" vertical="center" wrapText="1"/>
    </xf>
    <xf numFmtId="0" fontId="113" fillId="7" borderId="34" xfId="20" applyFont="1" applyFill="1" applyBorder="1" applyAlignment="1">
      <alignment horizontal="left" vertical="center" wrapText="1"/>
    </xf>
    <xf numFmtId="0" fontId="113" fillId="7" borderId="33" xfId="20" applyFont="1" applyFill="1" applyBorder="1" applyAlignment="1">
      <alignment horizontal="left" vertical="center" wrapText="1"/>
    </xf>
    <xf numFmtId="0" fontId="113" fillId="7" borderId="20" xfId="20" applyFont="1" applyFill="1" applyBorder="1" applyAlignment="1">
      <alignment horizontal="left" vertical="center" wrapText="1"/>
    </xf>
    <xf numFmtId="0" fontId="113" fillId="7" borderId="34" xfId="20" applyFont="1" applyFill="1" applyBorder="1" applyAlignment="1">
      <alignment horizontal="center" vertical="center" wrapText="1"/>
    </xf>
    <xf numFmtId="0" fontId="113" fillId="7" borderId="33" xfId="20" applyFont="1" applyFill="1" applyBorder="1" applyAlignment="1">
      <alignment horizontal="center" vertical="center" wrapText="1"/>
    </xf>
    <xf numFmtId="0" fontId="28" fillId="35" borderId="1" xfId="20" applyFont="1" applyFill="1" applyBorder="1" applyAlignment="1">
      <alignment horizontal="center" vertical="center" wrapText="1"/>
    </xf>
    <xf numFmtId="0" fontId="28" fillId="35" borderId="19" xfId="20" applyFont="1" applyFill="1" applyBorder="1" applyAlignment="1">
      <alignment horizontal="center" vertical="center" wrapText="1"/>
    </xf>
    <xf numFmtId="0" fontId="28" fillId="35" borderId="9" xfId="20" applyFont="1" applyFill="1" applyBorder="1" applyAlignment="1">
      <alignment horizontal="center" vertical="center" wrapText="1"/>
    </xf>
    <xf numFmtId="0" fontId="28" fillId="35" borderId="4" xfId="20" applyFont="1" applyFill="1" applyBorder="1" applyAlignment="1">
      <alignment horizontal="center" vertical="center" wrapText="1"/>
    </xf>
    <xf numFmtId="0" fontId="28" fillId="35" borderId="78" xfId="20" applyFont="1" applyFill="1" applyBorder="1" applyAlignment="1">
      <alignment horizontal="center" vertical="center" wrapText="1"/>
    </xf>
    <xf numFmtId="0" fontId="28" fillId="35" borderId="70" xfId="20" applyFont="1" applyFill="1" applyBorder="1" applyAlignment="1">
      <alignment horizontal="center" vertical="center" wrapText="1"/>
    </xf>
    <xf numFmtId="0" fontId="28" fillId="35" borderId="75" xfId="20" applyFont="1" applyFill="1" applyBorder="1" applyAlignment="1">
      <alignment horizontal="center" vertical="center" wrapText="1"/>
    </xf>
    <xf numFmtId="0" fontId="28" fillId="35" borderId="7" xfId="20" applyFont="1" applyFill="1" applyBorder="1" applyAlignment="1">
      <alignment horizontal="center" vertical="center" wrapText="1"/>
    </xf>
    <xf numFmtId="0" fontId="28" fillId="35" borderId="22" xfId="20" applyFont="1" applyFill="1" applyBorder="1" applyAlignment="1">
      <alignment horizontal="center" vertical="center" wrapText="1"/>
    </xf>
    <xf numFmtId="0" fontId="28" fillId="35" borderId="57" xfId="20" applyFont="1" applyFill="1" applyBorder="1" applyAlignment="1">
      <alignment horizontal="center" vertical="center" wrapText="1"/>
    </xf>
    <xf numFmtId="0" fontId="28" fillId="35" borderId="66" xfId="20" applyFont="1" applyFill="1" applyBorder="1" applyAlignment="1">
      <alignment horizontal="center" vertical="center" wrapText="1"/>
    </xf>
    <xf numFmtId="0" fontId="113" fillId="21" borderId="26" xfId="20" applyFont="1" applyFill="1" applyBorder="1" applyAlignment="1">
      <alignment horizontal="center" vertical="center" wrapText="1"/>
    </xf>
    <xf numFmtId="0" fontId="113" fillId="21" borderId="27" xfId="20" applyFont="1" applyFill="1" applyBorder="1" applyAlignment="1">
      <alignment horizontal="center" vertical="center" wrapText="1"/>
    </xf>
    <xf numFmtId="0" fontId="113" fillId="21" borderId="43" xfId="20" applyFont="1" applyFill="1" applyBorder="1" applyAlignment="1">
      <alignment horizontal="center" vertical="center" wrapText="1"/>
    </xf>
    <xf numFmtId="0" fontId="152" fillId="21" borderId="1" xfId="20" applyFont="1" applyFill="1" applyBorder="1" applyAlignment="1">
      <alignment horizontal="center" vertical="center" wrapText="1"/>
    </xf>
    <xf numFmtId="0" fontId="152" fillId="21" borderId="18" xfId="20" applyFont="1" applyFill="1" applyBorder="1" applyAlignment="1">
      <alignment horizontal="center" vertical="center" wrapText="1"/>
    </xf>
    <xf numFmtId="0" fontId="113" fillId="7" borderId="6" xfId="20" applyFont="1" applyFill="1" applyBorder="1" applyAlignment="1">
      <alignment horizontal="center" vertical="center" wrapText="1"/>
    </xf>
    <xf numFmtId="0" fontId="113" fillId="7" borderId="54" xfId="20" applyFont="1" applyFill="1" applyBorder="1" applyAlignment="1">
      <alignment horizontal="center" vertical="center" wrapText="1"/>
    </xf>
    <xf numFmtId="0" fontId="113" fillId="7" borderId="2" xfId="20" applyFont="1" applyFill="1" applyBorder="1" applyAlignment="1">
      <alignment horizontal="center" vertical="center" wrapText="1"/>
    </xf>
    <xf numFmtId="0" fontId="198" fillId="23" borderId="65" xfId="20" applyFont="1" applyFill="1" applyBorder="1" applyAlignment="1">
      <alignment horizontal="center" vertical="center" wrapText="1"/>
    </xf>
    <xf numFmtId="0" fontId="198" fillId="23" borderId="25" xfId="20" applyFont="1" applyFill="1" applyBorder="1" applyAlignment="1">
      <alignment horizontal="center" vertical="center" wrapText="1"/>
    </xf>
    <xf numFmtId="0" fontId="198" fillId="23" borderId="14" xfId="20" applyFont="1" applyFill="1" applyBorder="1" applyAlignment="1">
      <alignment horizontal="center" vertical="center" wrapText="1"/>
    </xf>
    <xf numFmtId="0" fontId="152" fillId="21" borderId="62" xfId="20" applyFont="1" applyFill="1" applyBorder="1" applyAlignment="1">
      <alignment horizontal="center" vertical="center"/>
    </xf>
    <xf numFmtId="0" fontId="152" fillId="21" borderId="13" xfId="20" applyFont="1" applyFill="1" applyBorder="1" applyAlignment="1">
      <alignment horizontal="center" vertical="center"/>
    </xf>
    <xf numFmtId="0" fontId="152" fillId="21" borderId="32" xfId="20" applyFont="1" applyFill="1" applyBorder="1" applyAlignment="1">
      <alignment horizontal="center" vertical="center"/>
    </xf>
    <xf numFmtId="0" fontId="152" fillId="21" borderId="42" xfId="20" applyFont="1" applyFill="1" applyBorder="1" applyAlignment="1">
      <alignment horizontal="center" vertical="center"/>
    </xf>
    <xf numFmtId="0" fontId="152" fillId="21" borderId="0" xfId="20" applyFont="1" applyFill="1" applyBorder="1" applyAlignment="1">
      <alignment horizontal="center" vertical="center"/>
    </xf>
    <xf numFmtId="0" fontId="152" fillId="21" borderId="60" xfId="20" applyFont="1" applyFill="1" applyBorder="1" applyAlignment="1">
      <alignment horizontal="center" vertical="center"/>
    </xf>
    <xf numFmtId="0" fontId="152" fillId="21" borderId="51" xfId="20" applyFont="1" applyFill="1" applyBorder="1" applyAlignment="1">
      <alignment horizontal="center" vertical="center"/>
    </xf>
    <xf numFmtId="0" fontId="152" fillId="21" borderId="58" xfId="20" applyFont="1" applyFill="1" applyBorder="1" applyAlignment="1">
      <alignment horizontal="center" vertical="center"/>
    </xf>
    <xf numFmtId="0" fontId="152" fillId="21" borderId="59" xfId="20" applyFont="1" applyFill="1" applyBorder="1" applyAlignment="1">
      <alignment horizontal="center" vertical="center"/>
    </xf>
    <xf numFmtId="0" fontId="113" fillId="7" borderId="20" xfId="20" applyFont="1" applyFill="1" applyBorder="1" applyAlignment="1">
      <alignment horizontal="center" vertical="center" wrapText="1"/>
    </xf>
    <xf numFmtId="0" fontId="113" fillId="21" borderId="23" xfId="20" applyFont="1" applyFill="1" applyBorder="1" applyAlignment="1">
      <alignment horizontal="center" vertical="center" wrapText="1"/>
    </xf>
    <xf numFmtId="0" fontId="113" fillId="21" borderId="24" xfId="20" applyFont="1" applyFill="1" applyBorder="1" applyAlignment="1">
      <alignment horizontal="center" vertical="center" wrapText="1"/>
    </xf>
    <xf numFmtId="0" fontId="113" fillId="21" borderId="15" xfId="20" applyFont="1" applyFill="1" applyBorder="1" applyAlignment="1">
      <alignment horizontal="center" vertical="center" wrapText="1"/>
    </xf>
    <xf numFmtId="0" fontId="50" fillId="7" borderId="1" xfId="20" applyFont="1" applyFill="1" applyBorder="1" applyAlignment="1">
      <alignment horizontal="center" vertical="center" wrapText="1"/>
    </xf>
    <xf numFmtId="0" fontId="50" fillId="7" borderId="19" xfId="20" applyFont="1" applyFill="1" applyBorder="1" applyAlignment="1">
      <alignment horizontal="center" vertical="center" wrapText="1"/>
    </xf>
    <xf numFmtId="0" fontId="50" fillId="7" borderId="78" xfId="20" applyFont="1" applyFill="1" applyBorder="1" applyAlignment="1">
      <alignment horizontal="center" vertical="center" wrapText="1"/>
    </xf>
    <xf numFmtId="0" fontId="50" fillId="7" borderId="9" xfId="20" applyFont="1" applyFill="1" applyBorder="1" applyAlignment="1">
      <alignment horizontal="center" vertical="center" wrapText="1"/>
    </xf>
    <xf numFmtId="0" fontId="50" fillId="7" borderId="4" xfId="20" applyFont="1" applyFill="1" applyBorder="1" applyAlignment="1">
      <alignment horizontal="center" vertical="center" wrapText="1"/>
    </xf>
    <xf numFmtId="0" fontId="50" fillId="7" borderId="22" xfId="20" applyFont="1" applyFill="1" applyBorder="1" applyAlignment="1">
      <alignment horizontal="center" vertical="center" wrapText="1"/>
    </xf>
    <xf numFmtId="0" fontId="50" fillId="7" borderId="8" xfId="20" applyFont="1" applyFill="1" applyBorder="1" applyAlignment="1">
      <alignment horizontal="center" vertical="center" wrapText="1"/>
    </xf>
    <xf numFmtId="0" fontId="39" fillId="21" borderId="23" xfId="2" applyFont="1" applyFill="1" applyBorder="1" applyAlignment="1">
      <alignment horizontal="center" vertical="center" wrapText="1"/>
    </xf>
    <xf numFmtId="0" fontId="39" fillId="21" borderId="24" xfId="2" applyFont="1" applyFill="1" applyBorder="1" applyAlignment="1">
      <alignment horizontal="center" vertical="center" wrapText="1"/>
    </xf>
    <xf numFmtId="0" fontId="39" fillId="21" borderId="15" xfId="2" applyFont="1" applyFill="1" applyBorder="1" applyAlignment="1">
      <alignment horizontal="center" vertical="center" wrapText="1"/>
    </xf>
    <xf numFmtId="0" fontId="50" fillId="7" borderId="16" xfId="20" applyFont="1" applyFill="1" applyBorder="1" applyAlignment="1">
      <alignment horizontal="center" vertical="center" wrapText="1"/>
    </xf>
    <xf numFmtId="0" fontId="50" fillId="7" borderId="65" xfId="20" applyFont="1" applyFill="1" applyBorder="1" applyAlignment="1">
      <alignment horizontal="center" vertical="center" wrapText="1"/>
    </xf>
    <xf numFmtId="0" fontId="50" fillId="7" borderId="25" xfId="20" applyFont="1" applyFill="1" applyBorder="1" applyAlignment="1">
      <alignment horizontal="center" vertical="center" wrapText="1"/>
    </xf>
    <xf numFmtId="0" fontId="50" fillId="7" borderId="14" xfId="20" applyFont="1" applyFill="1" applyBorder="1" applyAlignment="1">
      <alignment horizontal="center" vertical="center" wrapText="1"/>
    </xf>
    <xf numFmtId="0" fontId="50" fillId="7" borderId="62" xfId="20" applyFont="1" applyFill="1" applyBorder="1" applyAlignment="1">
      <alignment horizontal="center" vertical="center" wrapText="1"/>
    </xf>
    <xf numFmtId="0" fontId="50" fillId="7" borderId="42" xfId="20" applyFont="1" applyFill="1" applyBorder="1" applyAlignment="1">
      <alignment horizontal="center" vertical="center" wrapText="1"/>
    </xf>
    <xf numFmtId="0" fontId="50" fillId="7" borderId="51" xfId="20" applyFont="1" applyFill="1" applyBorder="1" applyAlignment="1">
      <alignment horizontal="center" vertical="center" wrapText="1"/>
    </xf>
    <xf numFmtId="0" fontId="50" fillId="7" borderId="18" xfId="20" applyFont="1" applyFill="1" applyBorder="1" applyAlignment="1">
      <alignment horizontal="center" vertical="center" wrapText="1"/>
    </xf>
    <xf numFmtId="0" fontId="50" fillId="7" borderId="10" xfId="20" applyFont="1" applyFill="1" applyBorder="1" applyAlignment="1">
      <alignment horizontal="center" vertical="center" wrapText="1"/>
    </xf>
    <xf numFmtId="0" fontId="188" fillId="23" borderId="42" xfId="0" applyFont="1" applyFill="1" applyBorder="1" applyAlignment="1">
      <alignment horizontal="center" vertical="center" wrapText="1"/>
    </xf>
    <xf numFmtId="0" fontId="39" fillId="36" borderId="19" xfId="2" applyFont="1" applyFill="1" applyBorder="1" applyAlignment="1">
      <alignment horizontal="center" vertical="center" wrapText="1"/>
    </xf>
    <xf numFmtId="0" fontId="39" fillId="36" borderId="18" xfId="2" applyFont="1" applyFill="1" applyBorder="1" applyAlignment="1">
      <alignment horizontal="center" vertical="center" wrapText="1"/>
    </xf>
    <xf numFmtId="0" fontId="39" fillId="21" borderId="10" xfId="2" applyFont="1" applyFill="1" applyBorder="1" applyAlignment="1">
      <alignment horizontal="center" vertical="center" wrapText="1"/>
    </xf>
    <xf numFmtId="0" fontId="39" fillId="21" borderId="11" xfId="2" applyFont="1" applyFill="1" applyBorder="1" applyAlignment="1">
      <alignment horizontal="center" vertical="center" wrapText="1"/>
    </xf>
    <xf numFmtId="0" fontId="39" fillId="21" borderId="12" xfId="2" applyFont="1" applyFill="1" applyBorder="1" applyAlignment="1">
      <alignment horizontal="center" vertical="center" wrapText="1"/>
    </xf>
    <xf numFmtId="0" fontId="152" fillId="13" borderId="1" xfId="20" applyFont="1" applyFill="1" applyBorder="1" applyAlignment="1">
      <alignment horizontal="center" vertical="top" wrapText="1"/>
    </xf>
    <xf numFmtId="0" fontId="152" fillId="13" borderId="19" xfId="20" applyFont="1" applyFill="1" applyBorder="1" applyAlignment="1">
      <alignment horizontal="center" vertical="top" wrapText="1"/>
    </xf>
    <xf numFmtId="0" fontId="196" fillId="10" borderId="23" xfId="20" applyFont="1" applyFill="1" applyBorder="1" applyAlignment="1">
      <alignment horizontal="center"/>
    </xf>
    <xf numFmtId="0" fontId="196" fillId="10" borderId="15" xfId="20" applyFont="1" applyFill="1" applyBorder="1" applyAlignment="1">
      <alignment horizontal="center"/>
    </xf>
    <xf numFmtId="0" fontId="198" fillId="23" borderId="47" xfId="20" applyFont="1" applyFill="1" applyBorder="1" applyAlignment="1">
      <alignment horizontal="center" vertical="center" wrapText="1"/>
    </xf>
    <xf numFmtId="0" fontId="198" fillId="23" borderId="35" xfId="20" applyFont="1" applyFill="1" applyBorder="1" applyAlignment="1">
      <alignment horizontal="center" vertical="center" wrapText="1"/>
    </xf>
    <xf numFmtId="0" fontId="198" fillId="23" borderId="24" xfId="20" applyFont="1" applyFill="1" applyBorder="1" applyAlignment="1">
      <alignment horizontal="center" vertical="center" wrapText="1"/>
    </xf>
    <xf numFmtId="0" fontId="198" fillId="23" borderId="15" xfId="20" applyFont="1" applyFill="1" applyBorder="1" applyAlignment="1">
      <alignment horizontal="center" vertical="center" wrapText="1"/>
    </xf>
    <xf numFmtId="0" fontId="198" fillId="11" borderId="65" xfId="20" applyFont="1" applyFill="1" applyBorder="1" applyAlignment="1">
      <alignment horizontal="center" vertical="center" wrapText="1"/>
    </xf>
    <xf numFmtId="0" fontId="198" fillId="11" borderId="25" xfId="20" applyFont="1" applyFill="1" applyBorder="1" applyAlignment="1">
      <alignment horizontal="center" vertical="center" wrapText="1"/>
    </xf>
    <xf numFmtId="0" fontId="198" fillId="11" borderId="14" xfId="20" applyFont="1" applyFill="1" applyBorder="1" applyAlignment="1">
      <alignment horizontal="center" vertical="center" wrapText="1"/>
    </xf>
    <xf numFmtId="0" fontId="152" fillId="13" borderId="19" xfId="20" applyFont="1" applyFill="1" applyBorder="1" applyAlignment="1">
      <alignment horizontal="center" vertical="center" wrapText="1"/>
    </xf>
    <xf numFmtId="0" fontId="152" fillId="13" borderId="18" xfId="20" applyFont="1" applyFill="1" applyBorder="1" applyAlignment="1">
      <alignment horizontal="center" vertical="center" wrapText="1"/>
    </xf>
    <xf numFmtId="0" fontId="105" fillId="23" borderId="22" xfId="0" applyFont="1" applyFill="1" applyBorder="1" applyAlignment="1">
      <alignment horizontal="center" vertical="center" wrapText="1"/>
    </xf>
    <xf numFmtId="0" fontId="105" fillId="23" borderId="57" xfId="0" applyFont="1" applyFill="1" applyBorder="1" applyAlignment="1">
      <alignment horizontal="center" vertical="center" wrapText="1"/>
    </xf>
    <xf numFmtId="0" fontId="105" fillId="23" borderId="29" xfId="0" applyFont="1" applyFill="1" applyBorder="1" applyAlignment="1">
      <alignment horizontal="center" vertical="center" wrapText="1"/>
    </xf>
    <xf numFmtId="0" fontId="199" fillId="0" borderId="4" xfId="30" applyFont="1" applyBorder="1" applyAlignment="1">
      <alignment horizontal="center" vertical="center" wrapText="1"/>
    </xf>
    <xf numFmtId="0" fontId="132" fillId="46" borderId="4" xfId="20" applyFont="1" applyFill="1" applyBorder="1" applyAlignment="1">
      <alignment horizontal="center" vertical="center" textRotation="90" wrapText="1"/>
    </xf>
    <xf numFmtId="0" fontId="132" fillId="46" borderId="4" xfId="20" applyNumberFormat="1" applyFont="1" applyFill="1" applyBorder="1" applyAlignment="1">
      <alignment horizontal="center" vertical="center" textRotation="90" wrapText="1"/>
    </xf>
    <xf numFmtId="167" fontId="140" fillId="7" borderId="4" xfId="7" applyNumberFormat="1" applyFont="1" applyFill="1" applyBorder="1" applyAlignment="1">
      <alignment horizontal="center" vertical="center" wrapText="1"/>
    </xf>
    <xf numFmtId="0" fontId="140" fillId="7" borderId="4" xfId="18" applyFont="1" applyFill="1" applyBorder="1" applyAlignment="1">
      <alignment horizontal="center" vertical="top" textRotation="90" wrapText="1"/>
    </xf>
    <xf numFmtId="0" fontId="113" fillId="0" borderId="4" xfId="20" applyFont="1" applyFill="1" applyBorder="1" applyAlignment="1">
      <alignment horizontal="center" vertical="center" wrapText="1"/>
    </xf>
    <xf numFmtId="0" fontId="113" fillId="0" borderId="4" xfId="20" applyFont="1" applyFill="1" applyBorder="1" applyAlignment="1">
      <alignment horizontal="left" vertical="center" wrapText="1"/>
    </xf>
    <xf numFmtId="0" fontId="198" fillId="11" borderId="42" xfId="20" applyFont="1" applyFill="1" applyBorder="1" applyAlignment="1">
      <alignment horizontal="center" vertical="center" wrapText="1"/>
    </xf>
    <xf numFmtId="0" fontId="198" fillId="11" borderId="0" xfId="20" applyFont="1" applyFill="1" applyBorder="1" applyAlignment="1">
      <alignment horizontal="center" vertical="center" wrapText="1"/>
    </xf>
    <xf numFmtId="167" fontId="132" fillId="46" borderId="4" xfId="7" applyNumberFormat="1" applyFont="1" applyFill="1" applyBorder="1" applyAlignment="1">
      <alignment horizontal="center" vertical="center" textRotation="90" wrapText="1"/>
    </xf>
    <xf numFmtId="0" fontId="113" fillId="0" borderId="21" xfId="17" applyFont="1" applyBorder="1" applyAlignment="1">
      <alignment horizontal="center"/>
    </xf>
    <xf numFmtId="0" fontId="113" fillId="0" borderId="56" xfId="17" applyFont="1" applyBorder="1" applyAlignment="1">
      <alignment horizontal="center"/>
    </xf>
    <xf numFmtId="0" fontId="113" fillId="0" borderId="80" xfId="17" applyFont="1" applyBorder="1" applyAlignment="1">
      <alignment horizontal="center"/>
    </xf>
    <xf numFmtId="0" fontId="51" fillId="16" borderId="35" xfId="29" applyFont="1" applyFill="1" applyBorder="1" applyAlignment="1">
      <alignment horizontal="center" vertical="center" textRotation="90" wrapText="1"/>
    </xf>
    <xf numFmtId="0" fontId="51" fillId="16" borderId="53" xfId="29" applyFont="1" applyFill="1" applyBorder="1" applyAlignment="1">
      <alignment horizontal="center" vertical="center" textRotation="90" wrapText="1"/>
    </xf>
    <xf numFmtId="0" fontId="152" fillId="32" borderId="18" xfId="20" applyFont="1" applyFill="1" applyBorder="1" applyAlignment="1">
      <alignment horizontal="center" vertical="center" wrapText="1"/>
    </xf>
    <xf numFmtId="0" fontId="152" fillId="32" borderId="12" xfId="20" applyFont="1" applyFill="1" applyBorder="1" applyAlignment="1">
      <alignment horizontal="center" vertical="center" wrapText="1"/>
    </xf>
    <xf numFmtId="0" fontId="152" fillId="32" borderId="69" xfId="20" applyFont="1" applyFill="1" applyBorder="1" applyAlignment="1">
      <alignment horizontal="left" vertical="center" wrapText="1"/>
    </xf>
    <xf numFmtId="0" fontId="152" fillId="32" borderId="81" xfId="20" applyFont="1" applyFill="1" applyBorder="1" applyAlignment="1">
      <alignment horizontal="left" vertical="center" wrapText="1"/>
    </xf>
    <xf numFmtId="1" fontId="59" fillId="7" borderId="28" xfId="17" applyNumberFormat="1" applyFont="1" applyFill="1" applyBorder="1" applyAlignment="1">
      <alignment horizontal="center" vertical="center" wrapText="1"/>
    </xf>
    <xf numFmtId="1" fontId="59" fillId="7" borderId="19" xfId="17" applyNumberFormat="1" applyFont="1" applyFill="1" applyBorder="1" applyAlignment="1">
      <alignment horizontal="center" vertical="center" wrapText="1"/>
    </xf>
    <xf numFmtId="1" fontId="59" fillId="7" borderId="18" xfId="17" applyNumberFormat="1" applyFont="1" applyFill="1" applyBorder="1" applyAlignment="1">
      <alignment horizontal="center" vertical="center" wrapText="1"/>
    </xf>
    <xf numFmtId="0" fontId="51" fillId="16" borderId="47" xfId="29" applyFont="1" applyFill="1" applyBorder="1" applyAlignment="1">
      <alignment horizontal="center" vertical="center" textRotation="90" wrapText="1"/>
    </xf>
    <xf numFmtId="0" fontId="51" fillId="16" borderId="49" xfId="29" applyFont="1" applyFill="1" applyBorder="1" applyAlignment="1">
      <alignment horizontal="center" vertical="center" textRotation="90" wrapText="1"/>
    </xf>
    <xf numFmtId="0" fontId="51" fillId="16" borderId="36" xfId="29" applyFont="1" applyFill="1" applyBorder="1" applyAlignment="1">
      <alignment horizontal="center" vertical="center" textRotation="90" wrapText="1"/>
    </xf>
    <xf numFmtId="0" fontId="51" fillId="16" borderId="50" xfId="29" applyFont="1" applyFill="1" applyBorder="1" applyAlignment="1">
      <alignment horizontal="center" vertical="center" textRotation="90" wrapText="1"/>
    </xf>
    <xf numFmtId="0" fontId="152" fillId="32" borderId="69" xfId="20" applyFont="1" applyFill="1" applyBorder="1" applyAlignment="1">
      <alignment horizontal="center" vertical="center" wrapText="1"/>
    </xf>
    <xf numFmtId="0" fontId="152" fillId="32" borderId="81" xfId="20" applyFont="1" applyFill="1" applyBorder="1" applyAlignment="1">
      <alignment horizontal="center" vertical="center" wrapText="1"/>
    </xf>
    <xf numFmtId="0" fontId="105" fillId="23" borderId="1" xfId="0" applyFont="1" applyFill="1" applyBorder="1" applyAlignment="1">
      <alignment horizontal="center" vertical="center" wrapText="1"/>
    </xf>
    <xf numFmtId="0" fontId="105" fillId="23" borderId="19" xfId="0" applyFont="1" applyFill="1" applyBorder="1" applyAlignment="1">
      <alignment horizontal="center" vertical="center" wrapText="1"/>
    </xf>
    <xf numFmtId="0" fontId="39" fillId="20" borderId="27" xfId="2" applyFont="1" applyFill="1" applyBorder="1" applyAlignment="1">
      <alignment horizontal="left" vertical="center" wrapText="1"/>
    </xf>
    <xf numFmtId="0" fontId="39" fillId="20" borderId="57" xfId="2" applyFont="1" applyFill="1" applyBorder="1" applyAlignment="1">
      <alignment horizontal="left" vertical="center" wrapText="1"/>
    </xf>
    <xf numFmtId="0" fontId="39" fillId="20" borderId="66" xfId="2" applyFont="1" applyFill="1" applyBorder="1" applyAlignment="1">
      <alignment horizontal="left" vertical="center" wrapText="1"/>
    </xf>
    <xf numFmtId="0" fontId="39" fillId="49" borderId="10" xfId="2" applyFont="1" applyFill="1" applyBorder="1" applyAlignment="1">
      <alignment horizontal="center" vertical="center" wrapText="1"/>
    </xf>
    <xf numFmtId="0" fontId="39" fillId="49" borderId="11" xfId="2" applyFont="1" applyFill="1" applyBorder="1" applyAlignment="1">
      <alignment horizontal="center" vertical="center" wrapText="1"/>
    </xf>
    <xf numFmtId="0" fontId="39" fillId="49" borderId="12" xfId="2" applyFont="1" applyFill="1" applyBorder="1" applyAlignment="1">
      <alignment horizontal="center" vertical="center" wrapText="1"/>
    </xf>
    <xf numFmtId="0" fontId="39" fillId="8" borderId="65" xfId="2" applyFont="1" applyFill="1" applyBorder="1" applyAlignment="1">
      <alignment horizontal="center" vertical="center" wrapText="1"/>
    </xf>
    <xf numFmtId="0" fontId="39" fillId="8" borderId="25" xfId="2" applyFont="1" applyFill="1" applyBorder="1" applyAlignment="1">
      <alignment horizontal="center" vertical="center" wrapText="1"/>
    </xf>
    <xf numFmtId="0" fontId="39" fillId="8" borderId="14" xfId="2" applyFont="1" applyFill="1" applyBorder="1" applyAlignment="1">
      <alignment horizontal="center" vertical="center" wrapText="1"/>
    </xf>
    <xf numFmtId="0" fontId="50" fillId="21" borderId="16" xfId="20" applyFont="1" applyFill="1" applyBorder="1" applyAlignment="1">
      <alignment horizontal="center" vertical="center" wrapText="1"/>
    </xf>
    <xf numFmtId="0" fontId="50" fillId="0" borderId="1" xfId="20" applyFont="1" applyFill="1" applyBorder="1" applyAlignment="1">
      <alignment horizontal="center" vertical="center" wrapText="1"/>
    </xf>
    <xf numFmtId="0" fontId="127" fillId="0" borderId="11" xfId="14" applyFont="1" applyBorder="1" applyAlignment="1">
      <alignment horizontal="center"/>
    </xf>
    <xf numFmtId="0" fontId="9" fillId="32" borderId="18" xfId="14" applyFont="1" applyFill="1" applyBorder="1" applyAlignment="1">
      <alignment horizontal="center" vertical="center" wrapText="1"/>
    </xf>
    <xf numFmtId="0" fontId="9" fillId="32" borderId="8" xfId="14" applyFont="1" applyFill="1" applyBorder="1" applyAlignment="1">
      <alignment horizontal="center" vertical="center" wrapText="1"/>
    </xf>
    <xf numFmtId="0" fontId="9" fillId="32" borderId="37" xfId="14" applyFont="1" applyFill="1" applyBorder="1" applyAlignment="1">
      <alignment horizontal="center" vertical="center" wrapText="1"/>
    </xf>
    <xf numFmtId="0" fontId="115" fillId="32" borderId="9" xfId="14" applyFont="1" applyFill="1" applyBorder="1" applyAlignment="1">
      <alignment horizontal="center" vertical="center"/>
    </xf>
    <xf numFmtId="0" fontId="110" fillId="0" borderId="4" xfId="14" applyFont="1" applyFill="1" applyBorder="1" applyAlignment="1">
      <alignment horizontal="center" vertical="center" wrapText="1"/>
    </xf>
    <xf numFmtId="0" fontId="110" fillId="0" borderId="4" xfId="14" applyNumberFormat="1" applyFont="1" applyFill="1" applyBorder="1" applyAlignment="1">
      <alignment horizontal="center" vertical="center"/>
    </xf>
    <xf numFmtId="10" fontId="110" fillId="0" borderId="8" xfId="14" applyNumberFormat="1" applyFont="1" applyFill="1" applyBorder="1" applyAlignment="1">
      <alignment horizontal="center" vertical="center"/>
    </xf>
    <xf numFmtId="0" fontId="127" fillId="0" borderId="10" xfId="14" applyFont="1" applyBorder="1" applyAlignment="1">
      <alignment horizontal="center"/>
    </xf>
    <xf numFmtId="0" fontId="127" fillId="0" borderId="12" xfId="14" applyFont="1" applyBorder="1" applyAlignment="1">
      <alignment horizontal="center"/>
    </xf>
    <xf numFmtId="0" fontId="9" fillId="0" borderId="11" xfId="14" applyFont="1" applyBorder="1" applyAlignment="1">
      <alignment horizontal="center"/>
    </xf>
    <xf numFmtId="0" fontId="9" fillId="0" borderId="12" xfId="14" applyFont="1" applyBorder="1" applyAlignment="1">
      <alignment horizontal="center"/>
    </xf>
    <xf numFmtId="2" fontId="110" fillId="0" borderId="4" xfId="14" applyNumberFormat="1" applyFont="1" applyFill="1" applyBorder="1" applyAlignment="1">
      <alignment horizontal="center" vertical="center"/>
    </xf>
    <xf numFmtId="0" fontId="9" fillId="32" borderId="1" xfId="14" applyFont="1" applyFill="1" applyBorder="1" applyAlignment="1">
      <alignment horizontal="center" vertical="center"/>
    </xf>
    <xf numFmtId="0" fontId="9" fillId="32" borderId="19" xfId="14" applyFont="1" applyFill="1" applyBorder="1" applyAlignment="1">
      <alignment horizontal="center" vertical="center"/>
    </xf>
    <xf numFmtId="0" fontId="9" fillId="32" borderId="18" xfId="14" applyFont="1" applyFill="1" applyBorder="1" applyAlignment="1">
      <alignment horizontal="center" vertical="center"/>
    </xf>
    <xf numFmtId="0" fontId="9" fillId="32" borderId="9" xfId="14" applyFont="1" applyFill="1" applyBorder="1" applyAlignment="1">
      <alignment horizontal="center" vertical="center"/>
    </xf>
    <xf numFmtId="0" fontId="9" fillId="32" borderId="6" xfId="14" applyFont="1" applyFill="1" applyBorder="1" applyAlignment="1">
      <alignment horizontal="center" vertical="center"/>
    </xf>
    <xf numFmtId="0" fontId="115" fillId="32" borderId="19" xfId="14" applyNumberFormat="1" applyFont="1" applyFill="1" applyBorder="1" applyAlignment="1">
      <alignment horizontal="center" vertical="center" wrapText="1"/>
    </xf>
    <xf numFmtId="0" fontId="115" fillId="32" borderId="4" xfId="14" applyNumberFormat="1" applyFont="1" applyFill="1" applyBorder="1" applyAlignment="1">
      <alignment horizontal="center" vertical="center" wrapText="1"/>
    </xf>
    <xf numFmtId="0" fontId="200" fillId="32" borderId="19" xfId="14" applyNumberFormat="1" applyFont="1" applyFill="1" applyBorder="1" applyAlignment="1">
      <alignment horizontal="center" vertical="center" wrapText="1"/>
    </xf>
    <xf numFmtId="0" fontId="200" fillId="32" borderId="4" xfId="14" applyNumberFormat="1" applyFont="1" applyFill="1" applyBorder="1" applyAlignment="1">
      <alignment horizontal="center" vertical="center" wrapText="1"/>
    </xf>
    <xf numFmtId="10" fontId="115" fillId="32" borderId="18" xfId="14" applyNumberFormat="1" applyFont="1" applyFill="1" applyBorder="1" applyAlignment="1">
      <alignment horizontal="center" vertical="center" wrapText="1"/>
    </xf>
    <xf numFmtId="10" fontId="115" fillId="32" borderId="8" xfId="14" applyNumberFormat="1" applyFont="1" applyFill="1" applyBorder="1" applyAlignment="1">
      <alignment horizontal="center" vertical="center" wrapText="1"/>
    </xf>
    <xf numFmtId="0" fontId="127" fillId="32" borderId="1" xfId="14" applyFont="1" applyFill="1" applyBorder="1" applyAlignment="1">
      <alignment horizontal="center" vertical="center"/>
    </xf>
    <xf numFmtId="0" fontId="127" fillId="32" borderId="19" xfId="14" applyFont="1" applyFill="1" applyBorder="1" applyAlignment="1">
      <alignment horizontal="center" vertical="center"/>
    </xf>
    <xf numFmtId="0" fontId="127" fillId="32" borderId="18" xfId="14" applyFont="1" applyFill="1" applyBorder="1" applyAlignment="1">
      <alignment horizontal="center" vertical="center"/>
    </xf>
    <xf numFmtId="1" fontId="110" fillId="0" borderId="316" xfId="14" applyNumberFormat="1" applyFont="1" applyBorder="1" applyAlignment="1">
      <alignment horizontal="center" wrapText="1"/>
    </xf>
    <xf numFmtId="1" fontId="110" fillId="0" borderId="317" xfId="14" applyNumberFormat="1" applyFont="1" applyBorder="1" applyAlignment="1">
      <alignment horizontal="center" wrapText="1"/>
    </xf>
    <xf numFmtId="0" fontId="115" fillId="14" borderId="318" xfId="14" applyFont="1" applyFill="1" applyBorder="1" applyAlignment="1">
      <alignment horizontal="center" vertical="center"/>
    </xf>
    <xf numFmtId="10" fontId="110" fillId="0" borderId="319" xfId="14" applyNumberFormat="1" applyFont="1" applyBorder="1" applyAlignment="1">
      <alignment horizontal="center" vertical="center" wrapText="1"/>
    </xf>
    <xf numFmtId="10" fontId="110" fillId="0" borderId="316" xfId="14" applyNumberFormat="1" applyFont="1" applyBorder="1" applyAlignment="1">
      <alignment horizontal="center" vertical="center" wrapText="1"/>
    </xf>
    <xf numFmtId="10" fontId="110" fillId="0" borderId="317" xfId="14" applyNumberFormat="1" applyFont="1" applyBorder="1" applyAlignment="1">
      <alignment horizontal="center" vertical="center" wrapText="1"/>
    </xf>
    <xf numFmtId="0" fontId="110" fillId="0" borderId="316" xfId="14" applyNumberFormat="1" applyFont="1" applyBorder="1" applyAlignment="1">
      <alignment horizontal="center" wrapText="1"/>
    </xf>
    <xf numFmtId="0" fontId="115" fillId="0" borderId="318" xfId="14" applyFont="1" applyFill="1" applyBorder="1" applyAlignment="1">
      <alignment horizontal="center" vertical="center"/>
    </xf>
    <xf numFmtId="1" fontId="110" fillId="0" borderId="319" xfId="14" applyNumberFormat="1" applyFont="1" applyBorder="1" applyAlignment="1">
      <alignment horizontal="center" wrapText="1"/>
    </xf>
    <xf numFmtId="0" fontId="110" fillId="0" borderId="316" xfId="14" applyNumberFormat="1" applyFont="1" applyBorder="1" applyAlignment="1">
      <alignment horizontal="center"/>
    </xf>
    <xf numFmtId="0" fontId="128" fillId="0" borderId="4" xfId="14" applyFont="1" applyFill="1" applyBorder="1" applyAlignment="1">
      <alignment horizontal="center" wrapText="1"/>
    </xf>
    <xf numFmtId="0" fontId="128" fillId="0" borderId="22" xfId="14" applyFont="1" applyFill="1" applyBorder="1" applyAlignment="1">
      <alignment horizontal="center" wrapText="1"/>
    </xf>
    <xf numFmtId="0" fontId="128" fillId="0" borderId="7" xfId="14" applyFont="1" applyFill="1" applyBorder="1" applyAlignment="1">
      <alignment horizontal="center" wrapText="1"/>
    </xf>
    <xf numFmtId="0" fontId="128" fillId="0" borderId="46" xfId="14" applyFont="1" applyFill="1" applyBorder="1" applyAlignment="1">
      <alignment horizontal="center" wrapText="1"/>
    </xf>
    <xf numFmtId="0" fontId="115" fillId="32" borderId="1" xfId="14" applyFont="1" applyFill="1" applyBorder="1" applyAlignment="1">
      <alignment horizontal="center" vertical="center"/>
    </xf>
    <xf numFmtId="0" fontId="115" fillId="32" borderId="19" xfId="14" applyFont="1" applyFill="1" applyBorder="1" applyAlignment="1">
      <alignment horizontal="center" vertical="center" wrapText="1"/>
    </xf>
    <xf numFmtId="0" fontId="115" fillId="32" borderId="4" xfId="14" applyFont="1" applyFill="1" applyBorder="1" applyAlignment="1">
      <alignment horizontal="center" vertical="center" wrapText="1"/>
    </xf>
    <xf numFmtId="10" fontId="110" fillId="0" borderId="316" xfId="14" applyNumberFormat="1" applyFont="1" applyBorder="1" applyAlignment="1">
      <alignment horizontal="center" vertical="center"/>
    </xf>
    <xf numFmtId="10" fontId="110" fillId="0" borderId="317" xfId="14" applyNumberFormat="1" applyFont="1" applyBorder="1" applyAlignment="1">
      <alignment horizontal="center" vertical="center"/>
    </xf>
    <xf numFmtId="0" fontId="115" fillId="14" borderId="318" xfId="14" applyFont="1" applyFill="1" applyBorder="1" applyAlignment="1">
      <alignment horizontal="center"/>
    </xf>
    <xf numFmtId="10" fontId="110" fillId="0" borderId="319" xfId="14" applyNumberFormat="1" applyFont="1" applyBorder="1" applyAlignment="1">
      <alignment horizontal="center" vertical="center"/>
    </xf>
    <xf numFmtId="0" fontId="110" fillId="0" borderId="317" xfId="14" applyNumberFormat="1" applyFont="1" applyBorder="1" applyAlignment="1">
      <alignment horizontal="center"/>
    </xf>
    <xf numFmtId="0" fontId="115" fillId="32" borderId="10" xfId="14" applyFont="1" applyFill="1" applyBorder="1" applyAlignment="1">
      <alignment horizontal="center" vertical="center"/>
    </xf>
    <xf numFmtId="0" fontId="110" fillId="0" borderId="11" xfId="14" applyFont="1" applyFill="1" applyBorder="1" applyAlignment="1">
      <alignment horizontal="center" vertical="center" wrapText="1"/>
    </xf>
    <xf numFmtId="0" fontId="110" fillId="0" borderId="11" xfId="14" applyNumberFormat="1" applyFont="1" applyFill="1" applyBorder="1" applyAlignment="1">
      <alignment horizontal="center" vertical="center"/>
    </xf>
    <xf numFmtId="10" fontId="110" fillId="0" borderId="12" xfId="14" applyNumberFormat="1" applyFont="1" applyFill="1" applyBorder="1" applyAlignment="1">
      <alignment horizontal="center" vertical="center"/>
    </xf>
    <xf numFmtId="0" fontId="201" fillId="15" borderId="91" xfId="14" applyFont="1" applyFill="1" applyBorder="1" applyAlignment="1">
      <alignment horizontal="center" vertical="center" wrapText="1"/>
    </xf>
    <xf numFmtId="0" fontId="110" fillId="0" borderId="319" xfId="14" applyNumberFormat="1" applyFont="1" applyBorder="1" applyAlignment="1">
      <alignment horizontal="center"/>
    </xf>
    <xf numFmtId="0" fontId="3" fillId="0" borderId="0" xfId="20" applyFont="1" applyAlignment="1">
      <alignment horizontal="left" wrapText="1"/>
    </xf>
    <xf numFmtId="0" fontId="98" fillId="0" borderId="65" xfId="20" applyFont="1" applyBorder="1" applyAlignment="1">
      <alignment horizontal="left" vertical="center" wrapText="1"/>
    </xf>
    <xf numFmtId="0" fontId="98" fillId="0" borderId="25" xfId="20" applyFont="1" applyBorder="1" applyAlignment="1">
      <alignment horizontal="left" vertical="center" wrapText="1"/>
    </xf>
    <xf numFmtId="0" fontId="98" fillId="0" borderId="14" xfId="20" applyFont="1" applyBorder="1" applyAlignment="1">
      <alignment horizontal="left" vertical="center" wrapText="1"/>
    </xf>
    <xf numFmtId="0" fontId="202" fillId="7" borderId="25" xfId="0" applyFont="1" applyFill="1" applyBorder="1" applyAlignment="1">
      <alignment horizontal="center" vertical="center" wrapText="1"/>
    </xf>
    <xf numFmtId="0" fontId="202" fillId="7" borderId="14" xfId="0" applyFont="1" applyFill="1" applyBorder="1" applyAlignment="1">
      <alignment horizontal="center" vertical="center" wrapText="1"/>
    </xf>
    <xf numFmtId="0" fontId="152" fillId="21" borderId="78" xfId="20" applyFont="1" applyFill="1" applyBorder="1" applyAlignment="1">
      <alignment horizontal="center" vertical="center" wrapText="1"/>
    </xf>
    <xf numFmtId="0" fontId="152" fillId="21" borderId="75" xfId="20" applyFont="1" applyFill="1" applyBorder="1" applyAlignment="1">
      <alignment horizontal="center" vertical="center" wrapText="1"/>
    </xf>
    <xf numFmtId="0" fontId="152" fillId="21" borderId="35" xfId="20" applyFont="1" applyFill="1" applyBorder="1" applyAlignment="1">
      <alignment horizontal="center" vertical="center" wrapText="1"/>
    </xf>
    <xf numFmtId="0" fontId="152" fillId="21" borderId="53" xfId="20" applyFont="1" applyFill="1" applyBorder="1" applyAlignment="1">
      <alignment horizontal="center" vertical="center" wrapText="1"/>
    </xf>
    <xf numFmtId="0" fontId="152" fillId="21" borderId="47" xfId="20" applyFont="1" applyFill="1" applyBorder="1" applyAlignment="1">
      <alignment horizontal="center" vertical="center" wrapText="1"/>
    </xf>
    <xf numFmtId="0" fontId="152" fillId="21" borderId="49" xfId="20" applyFont="1" applyFill="1" applyBorder="1" applyAlignment="1">
      <alignment horizontal="center" vertical="center" wrapText="1"/>
    </xf>
    <xf numFmtId="0" fontId="202" fillId="7" borderId="65" xfId="0" applyFont="1" applyFill="1" applyBorder="1" applyAlignment="1">
      <alignment horizontal="center" vertical="center" wrapText="1"/>
    </xf>
  </cellXfs>
  <cellStyles count="31">
    <cellStyle name="Bueno" xfId="1" builtinId="26"/>
    <cellStyle name="Encabezado 1" xfId="30" builtinId="16"/>
    <cellStyle name="Encabezado 4" xfId="2" builtinId="19"/>
    <cellStyle name="Énfasis1" xfId="3" builtinId="29"/>
    <cellStyle name="Énfasis4" xfId="4" builtinId="41"/>
    <cellStyle name="Euro" xfId="5" xr:uid="{00000000-0005-0000-0000-000005000000}"/>
    <cellStyle name="Hipervínculo" xfId="6" builtinId="8"/>
    <cellStyle name="Millares" xfId="7" builtinId="3"/>
    <cellStyle name="Millares 2" xfId="8" xr:uid="{00000000-0005-0000-0000-000008000000}"/>
    <cellStyle name="Moneda" xfId="9" builtinId="4"/>
    <cellStyle name="Moneda 2" xfId="10" xr:uid="{00000000-0005-0000-0000-00000A000000}"/>
    <cellStyle name="Normal" xfId="0" builtinId="0"/>
    <cellStyle name="Normal 10" xfId="11" xr:uid="{00000000-0005-0000-0000-00000C000000}"/>
    <cellStyle name="Normal 11" xfId="12" xr:uid="{00000000-0005-0000-0000-00000D000000}"/>
    <cellStyle name="Normal 2" xfId="13" xr:uid="{00000000-0005-0000-0000-00000E000000}"/>
    <cellStyle name="Normal 2 2 2" xfId="14" xr:uid="{00000000-0005-0000-0000-00000F000000}"/>
    <cellStyle name="Normal 3" xfId="15" xr:uid="{00000000-0005-0000-0000-000010000000}"/>
    <cellStyle name="Normal 3 2" xfId="16" xr:uid="{00000000-0005-0000-0000-000011000000}"/>
    <cellStyle name="Normal 3 3" xfId="17" xr:uid="{00000000-0005-0000-0000-000012000000}"/>
    <cellStyle name="Normal 3 3 2" xfId="18" xr:uid="{00000000-0005-0000-0000-000013000000}"/>
    <cellStyle name="Normal 3_propuesta Instrumentos de Planificación20161" xfId="19" xr:uid="{00000000-0005-0000-0000-000014000000}"/>
    <cellStyle name="Normal 4" xfId="20" xr:uid="{00000000-0005-0000-0000-000015000000}"/>
    <cellStyle name="Normal 5" xfId="21" xr:uid="{00000000-0005-0000-0000-000016000000}"/>
    <cellStyle name="Normal 5 2" xfId="22" xr:uid="{00000000-0005-0000-0000-000017000000}"/>
    <cellStyle name="Normal 5 2 2" xfId="23" xr:uid="{00000000-0005-0000-0000-000018000000}"/>
    <cellStyle name="Normal 5 2 3" xfId="24" xr:uid="{00000000-0005-0000-0000-000019000000}"/>
    <cellStyle name="Normal 6" xfId="25" xr:uid="{00000000-0005-0000-0000-00001A000000}"/>
    <cellStyle name="Normal 7" xfId="26" xr:uid="{00000000-0005-0000-0000-00001B000000}"/>
    <cellStyle name="Normal 8" xfId="27" xr:uid="{00000000-0005-0000-0000-00001C000000}"/>
    <cellStyle name="Normal 9" xfId="28" xr:uid="{00000000-0005-0000-0000-00001D000000}"/>
    <cellStyle name="Normal_Xl0000062" xfId="29" xr:uid="{00000000-0005-0000-0000-00001E000000}"/>
  </cellStyles>
  <dxfs count="125">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fgColor theme="9"/>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fgColor theme="9"/>
          <bgColor rgb="FFFFC000"/>
        </patternFill>
      </fill>
    </dxf>
    <dxf>
      <fill>
        <patternFill>
          <bgColor theme="7" tint="0.79998168889431442"/>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bgColor rgb="FFFFC000"/>
        </patternFill>
      </fill>
    </dxf>
    <dxf>
      <fill>
        <patternFill>
          <bgColor theme="7" tint="0.79998168889431442"/>
        </patternFill>
      </fill>
    </dxf>
    <dxf>
      <fill>
        <patternFill>
          <bgColor theme="5"/>
        </patternFill>
      </fill>
    </dxf>
    <dxf>
      <fill>
        <patternFill>
          <bgColor rgb="FF92D050"/>
        </patternFill>
      </fill>
    </dxf>
    <dxf>
      <fill>
        <patternFill>
          <bgColor theme="7"/>
        </patternFill>
      </fill>
    </dxf>
    <dxf>
      <fill>
        <patternFill>
          <bgColor theme="7" tint="0.79998168889431442"/>
        </patternFill>
      </fill>
    </dxf>
    <dxf>
      <fill>
        <patternFill>
          <bgColor rgb="FF92D050"/>
        </patternFill>
      </fill>
    </dxf>
    <dxf>
      <fill>
        <patternFill>
          <fgColor theme="9"/>
          <bgColor rgb="FFFFC000"/>
        </patternFill>
      </fill>
    </dxf>
    <dxf>
      <fill>
        <patternFill>
          <bgColor theme="7" tint="0.79998168889431442"/>
        </patternFill>
      </fill>
    </dxf>
    <dxf>
      <fill>
        <patternFill>
          <bgColor theme="5"/>
        </patternFill>
      </fill>
    </dxf>
    <dxf>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s>
  <tableStyles count="1" defaultTableStyle="TableStyleMedium2" defaultPivotStyle="PivotStyleLight16">
    <tableStyle name="Estilo de tabla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hyperlink" Target="#'Contenidos PEI-POM-POA'!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13.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hyperlink" Target="#'Contenidos PEI-POM-POA'!A1"/><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image" Target="../media/image19.emf"/><Relationship Id="rId7" Type="http://schemas.openxmlformats.org/officeDocument/2006/relationships/image" Target="../media/image23.emf"/><Relationship Id="rId2" Type="http://schemas.openxmlformats.org/officeDocument/2006/relationships/image" Target="../media/image18.emf"/><Relationship Id="rId1" Type="http://schemas.openxmlformats.org/officeDocument/2006/relationships/hyperlink" Target="#'Contenidos PEI-POM-POA'!A1"/><Relationship Id="rId6" Type="http://schemas.openxmlformats.org/officeDocument/2006/relationships/image" Target="../media/image22.emf"/><Relationship Id="rId5" Type="http://schemas.openxmlformats.org/officeDocument/2006/relationships/image" Target="../media/image21.emf"/><Relationship Id="rId4" Type="http://schemas.openxmlformats.org/officeDocument/2006/relationships/image" Target="../media/image20.emf"/><Relationship Id="rId9" Type="http://schemas.openxmlformats.org/officeDocument/2006/relationships/image" Target="../media/image25.emf"/></Relationships>
</file>

<file path=xl/drawings/_rels/drawing15.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image" Target="../media/image37.emf"/><Relationship Id="rId3" Type="http://schemas.openxmlformats.org/officeDocument/2006/relationships/image" Target="../media/image27.emf"/><Relationship Id="rId7" Type="http://schemas.openxmlformats.org/officeDocument/2006/relationships/image" Target="../media/image31.emf"/><Relationship Id="rId12" Type="http://schemas.openxmlformats.org/officeDocument/2006/relationships/image" Target="../media/image36.emf"/><Relationship Id="rId2" Type="http://schemas.openxmlformats.org/officeDocument/2006/relationships/image" Target="../media/image26.emf"/><Relationship Id="rId1" Type="http://schemas.openxmlformats.org/officeDocument/2006/relationships/hyperlink" Target="#'Contenidos PEI-POM-POA'!A1"/><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image" Target="../media/image29.emf"/><Relationship Id="rId10" Type="http://schemas.openxmlformats.org/officeDocument/2006/relationships/image" Target="../media/image34.emf"/><Relationship Id="rId4" Type="http://schemas.openxmlformats.org/officeDocument/2006/relationships/image" Target="../media/image28.emf"/><Relationship Id="rId9" Type="http://schemas.openxmlformats.org/officeDocument/2006/relationships/image" Target="../media/image33.emf"/><Relationship Id="rId14" Type="http://schemas.openxmlformats.org/officeDocument/2006/relationships/image" Target="../media/image38.emf"/></Relationships>
</file>

<file path=xl/drawings/_rels/drawing16.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17.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emf"/><Relationship Id="rId1" Type="http://schemas.openxmlformats.org/officeDocument/2006/relationships/hyperlink" Target="#'Contenidos PEI-POM-POA'!A1"/><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image" Target="../media/image46.emf"/></Relationships>
</file>

<file path=xl/drawings/_rels/drawing18.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19.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0.xml.rels><?xml version="1.0" encoding="UTF-8" standalone="yes"?>
<Relationships xmlns="http://schemas.openxmlformats.org/package/2006/relationships"><Relationship Id="rId2" Type="http://schemas.openxmlformats.org/officeDocument/2006/relationships/hyperlink" Target="#'Contenidos PEI-POM-POA'!A1"/><Relationship Id="rId1" Type="http://schemas.openxmlformats.org/officeDocument/2006/relationships/image" Target="../media/image47.png"/></Relationships>
</file>

<file path=xl/drawings/_rels/drawing21.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2.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3.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4.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5.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6.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7.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8.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29.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3.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30.xml.rels><?xml version="1.0" encoding="UTF-8" standalone="yes"?>
<Relationships xmlns="http://schemas.openxmlformats.org/package/2006/relationships"><Relationship Id="rId3" Type="http://schemas.openxmlformats.org/officeDocument/2006/relationships/hyperlink" Target="#'Contenidos PEI-POM-POA'!A1"/><Relationship Id="rId2" Type="http://schemas.openxmlformats.org/officeDocument/2006/relationships/image" Target="../media/image49.emf"/><Relationship Id="rId1" Type="http://schemas.openxmlformats.org/officeDocument/2006/relationships/image" Target="../media/image48.emf"/></Relationships>
</file>

<file path=xl/drawings/_rels/drawing4.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6.xml.rels><?xml version="1.0" encoding="UTF-8" standalone="yes"?>
<Relationships xmlns="http://schemas.openxmlformats.org/package/2006/relationships"><Relationship Id="rId2" Type="http://schemas.openxmlformats.org/officeDocument/2006/relationships/hyperlink" Target="#'Contenidos PEI-POM-POA'!A1"/><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hyperlink" Target="#'Contenidos PEI-POM-POA'!A1"/></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hyperlink" Target="#'Contenidos PEI-POM-POA'!A1"/><Relationship Id="rId5" Type="http://schemas.openxmlformats.org/officeDocument/2006/relationships/image" Target="../media/image6.emf"/><Relationship Id="rId4"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hyperlink" Target="#'Contenidos PEI-POM-POA'!A1"/></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28575</xdr:rowOff>
    </xdr:from>
    <xdr:to>
      <xdr:col>2</xdr:col>
      <xdr:colOff>1314450</xdr:colOff>
      <xdr:row>1</xdr:row>
      <xdr:rowOff>933450</xdr:rowOff>
    </xdr:to>
    <xdr:pic>
      <xdr:nvPicPr>
        <xdr:cNvPr id="2064" name="Imagen 3">
          <a:extLst>
            <a:ext uri="{FF2B5EF4-FFF2-40B4-BE49-F238E27FC236}">
              <a16:creationId xmlns:a16="http://schemas.microsoft.com/office/drawing/2014/main" id="{8D9A36D5-9FF9-4987-A5A7-34CDCDFE3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
          <a:ext cx="27622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66675</xdr:colOff>
      <xdr:row>0</xdr:row>
      <xdr:rowOff>9525</xdr:rowOff>
    </xdr:from>
    <xdr:to>
      <xdr:col>14</xdr:col>
      <xdr:colOff>352424</xdr:colOff>
      <xdr:row>2</xdr:row>
      <xdr:rowOff>104775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B5AC6C91-9F01-47A8-8884-D99F713FAAE7}"/>
            </a:ext>
          </a:extLst>
        </xdr:cNvPr>
        <xdr:cNvSpPr/>
      </xdr:nvSpPr>
      <xdr:spPr>
        <a:xfrm>
          <a:off x="12630150" y="9525"/>
          <a:ext cx="1047749" cy="5048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3</xdr:col>
      <xdr:colOff>561975</xdr:colOff>
      <xdr:row>1</xdr:row>
      <xdr:rowOff>133350</xdr:rowOff>
    </xdr:from>
    <xdr:to>
      <xdr:col>9</xdr:col>
      <xdr:colOff>323850</xdr:colOff>
      <xdr:row>33</xdr:row>
      <xdr:rowOff>47625</xdr:rowOff>
    </xdr:to>
    <xdr:pic>
      <xdr:nvPicPr>
        <xdr:cNvPr id="11311" name="Picture 3">
          <a:extLst>
            <a:ext uri="{FF2B5EF4-FFF2-40B4-BE49-F238E27FC236}">
              <a16:creationId xmlns:a16="http://schemas.microsoft.com/office/drawing/2014/main" id="{D254B1CA-CB59-4549-807A-C87D808EA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381000"/>
          <a:ext cx="7000875"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66675</xdr:colOff>
      <xdr:row>0</xdr:row>
      <xdr:rowOff>9525</xdr:rowOff>
    </xdr:from>
    <xdr:to>
      <xdr:col>14</xdr:col>
      <xdr:colOff>352424</xdr:colOff>
      <xdr:row>2</xdr:row>
      <xdr:rowOff>104775</xdr:rowOff>
    </xdr:to>
    <xdr:sp macro="" textlink="">
      <xdr:nvSpPr>
        <xdr:cNvPr id="5" name="Flecha izquierda 3">
          <a:hlinkClick xmlns:r="http://schemas.openxmlformats.org/officeDocument/2006/relationships" r:id="rId1"/>
          <a:extLst>
            <a:ext uri="{FF2B5EF4-FFF2-40B4-BE49-F238E27FC236}">
              <a16:creationId xmlns:a16="http://schemas.microsoft.com/office/drawing/2014/main" id="{7D8D8536-77DB-48AD-9BF1-7F9C51D3C326}"/>
            </a:ext>
          </a:extLst>
        </xdr:cNvPr>
        <xdr:cNvSpPr/>
      </xdr:nvSpPr>
      <xdr:spPr>
        <a:xfrm>
          <a:off x="12630150" y="9525"/>
          <a:ext cx="1047749" cy="5048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15875</xdr:colOff>
      <xdr:row>0</xdr:row>
      <xdr:rowOff>79375</xdr:rowOff>
    </xdr:from>
    <xdr:to>
      <xdr:col>13</xdr:col>
      <xdr:colOff>333374</xdr:colOff>
      <xdr:row>2</xdr:row>
      <xdr:rowOff>185737</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794509E8-9204-47F4-884D-542F04A60481}"/>
            </a:ext>
          </a:extLst>
        </xdr:cNvPr>
        <xdr:cNvSpPr/>
      </xdr:nvSpPr>
      <xdr:spPr>
        <a:xfrm>
          <a:off x="8826500" y="793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12</xdr:col>
      <xdr:colOff>15875</xdr:colOff>
      <xdr:row>28</xdr:row>
      <xdr:rowOff>79375</xdr:rowOff>
    </xdr:from>
    <xdr:to>
      <xdr:col>13</xdr:col>
      <xdr:colOff>333374</xdr:colOff>
      <xdr:row>30</xdr:row>
      <xdr:rowOff>185737</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2F945F99-FCAC-4A80-A494-AF6501C92420}"/>
            </a:ext>
          </a:extLst>
        </xdr:cNvPr>
        <xdr:cNvSpPr/>
      </xdr:nvSpPr>
      <xdr:spPr>
        <a:xfrm>
          <a:off x="8830830" y="79375"/>
          <a:ext cx="1053521" cy="547976"/>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285749</xdr:colOff>
      <xdr:row>2</xdr:row>
      <xdr:rowOff>249237</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7F89E60E-B6F0-42FB-B730-A8EF9F3D679A}"/>
            </a:ext>
          </a:extLst>
        </xdr:cNvPr>
        <xdr:cNvSpPr/>
      </xdr:nvSpPr>
      <xdr:spPr>
        <a:xfrm>
          <a:off x="8342313"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66675</xdr:colOff>
      <xdr:row>0</xdr:row>
      <xdr:rowOff>9525</xdr:rowOff>
    </xdr:from>
    <xdr:to>
      <xdr:col>9</xdr:col>
      <xdr:colOff>352424</xdr:colOff>
      <xdr:row>1</xdr:row>
      <xdr:rowOff>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3D6B7444-FCBF-406B-8210-17054E4C8074}"/>
            </a:ext>
          </a:extLst>
        </xdr:cNvPr>
        <xdr:cNvSpPr/>
      </xdr:nvSpPr>
      <xdr:spPr>
        <a:xfrm>
          <a:off x="12630150" y="952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3</xdr:row>
      <xdr:rowOff>28575</xdr:rowOff>
    </xdr:from>
    <xdr:to>
      <xdr:col>8</xdr:col>
      <xdr:colOff>247650</xdr:colOff>
      <xdr:row>38</xdr:row>
      <xdr:rowOff>47625</xdr:rowOff>
    </xdr:to>
    <xdr:pic>
      <xdr:nvPicPr>
        <xdr:cNvPr id="14548" name="Imagen 174">
          <a:extLst>
            <a:ext uri="{FF2B5EF4-FFF2-40B4-BE49-F238E27FC236}">
              <a16:creationId xmlns:a16="http://schemas.microsoft.com/office/drawing/2014/main" id="{FDC4D8CB-1B00-4EDA-B171-301DEA0CDC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0"/>
          <a:ext cx="8486775"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7</xdr:col>
      <xdr:colOff>590550</xdr:colOff>
      <xdr:row>74</xdr:row>
      <xdr:rowOff>161925</xdr:rowOff>
    </xdr:to>
    <xdr:pic>
      <xdr:nvPicPr>
        <xdr:cNvPr id="14549" name="Imagen 290">
          <a:extLst>
            <a:ext uri="{FF2B5EF4-FFF2-40B4-BE49-F238E27FC236}">
              <a16:creationId xmlns:a16="http://schemas.microsoft.com/office/drawing/2014/main" id="{3DB763C7-8386-4214-B89F-FF06CAC647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934200"/>
          <a:ext cx="80676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66675</xdr:colOff>
      <xdr:row>76</xdr:row>
      <xdr:rowOff>9525</xdr:rowOff>
    </xdr:from>
    <xdr:to>
      <xdr:col>9</xdr:col>
      <xdr:colOff>352424</xdr:colOff>
      <xdr:row>77</xdr:row>
      <xdr:rowOff>0</xdr:rowOff>
    </xdr:to>
    <xdr:sp macro="" textlink="">
      <xdr:nvSpPr>
        <xdr:cNvPr id="7" name="Flecha izquierda 4">
          <a:hlinkClick xmlns:r="http://schemas.openxmlformats.org/officeDocument/2006/relationships" r:id="rId1"/>
          <a:extLst>
            <a:ext uri="{FF2B5EF4-FFF2-40B4-BE49-F238E27FC236}">
              <a16:creationId xmlns:a16="http://schemas.microsoft.com/office/drawing/2014/main" id="{1D74BC6D-E6AB-465F-AC7C-CEA45781FBE0}"/>
            </a:ext>
          </a:extLst>
        </xdr:cNvPr>
        <xdr:cNvSpPr/>
      </xdr:nvSpPr>
      <xdr:spPr>
        <a:xfrm>
          <a:off x="8312604" y="9525"/>
          <a:ext cx="1047749" cy="23540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79</xdr:row>
      <xdr:rowOff>0</xdr:rowOff>
    </xdr:from>
    <xdr:to>
      <xdr:col>8</xdr:col>
      <xdr:colOff>628650</xdr:colOff>
      <xdr:row>114</xdr:row>
      <xdr:rowOff>95250</xdr:rowOff>
    </xdr:to>
    <xdr:pic>
      <xdr:nvPicPr>
        <xdr:cNvPr id="14551" name="Imagen 66">
          <a:extLst>
            <a:ext uri="{FF2B5EF4-FFF2-40B4-BE49-F238E27FC236}">
              <a16:creationId xmlns:a16="http://schemas.microsoft.com/office/drawing/2014/main" id="{FE290D0A-5117-4BB0-AC97-266B995DF4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182600"/>
          <a:ext cx="8867775" cy="576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117</xdr:row>
      <xdr:rowOff>0</xdr:rowOff>
    </xdr:from>
    <xdr:to>
      <xdr:col>7</xdr:col>
      <xdr:colOff>647700</xdr:colOff>
      <xdr:row>150</xdr:row>
      <xdr:rowOff>95250</xdr:rowOff>
    </xdr:to>
    <xdr:pic>
      <xdr:nvPicPr>
        <xdr:cNvPr id="14552" name="Imagen 67">
          <a:extLst>
            <a:ext uri="{FF2B5EF4-FFF2-40B4-BE49-F238E27FC236}">
              <a16:creationId xmlns:a16="http://schemas.microsoft.com/office/drawing/2014/main" id="{CE89FCCE-DB1E-49F1-9810-CDB604CC20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35750"/>
          <a:ext cx="8124825"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66675</xdr:colOff>
      <xdr:row>152</xdr:row>
      <xdr:rowOff>9525</xdr:rowOff>
    </xdr:from>
    <xdr:to>
      <xdr:col>9</xdr:col>
      <xdr:colOff>352424</xdr:colOff>
      <xdr:row>153</xdr:row>
      <xdr:rowOff>0</xdr:rowOff>
    </xdr:to>
    <xdr:sp macro="" textlink="">
      <xdr:nvSpPr>
        <xdr:cNvPr id="10" name="Flecha izquierda 4">
          <a:hlinkClick xmlns:r="http://schemas.openxmlformats.org/officeDocument/2006/relationships" r:id="rId1"/>
          <a:extLst>
            <a:ext uri="{FF2B5EF4-FFF2-40B4-BE49-F238E27FC236}">
              <a16:creationId xmlns:a16="http://schemas.microsoft.com/office/drawing/2014/main" id="{DFBC3C3C-DD40-4F32-B4CA-7FC666DFC8ED}"/>
            </a:ext>
          </a:extLst>
        </xdr:cNvPr>
        <xdr:cNvSpPr/>
      </xdr:nvSpPr>
      <xdr:spPr>
        <a:xfrm>
          <a:off x="8312604" y="12718596"/>
          <a:ext cx="1047749" cy="23540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57150</xdr:colOff>
      <xdr:row>154</xdr:row>
      <xdr:rowOff>9525</xdr:rowOff>
    </xdr:from>
    <xdr:to>
      <xdr:col>8</xdr:col>
      <xdr:colOff>466725</xdr:colOff>
      <xdr:row>190</xdr:row>
      <xdr:rowOff>0</xdr:rowOff>
    </xdr:to>
    <xdr:pic>
      <xdr:nvPicPr>
        <xdr:cNvPr id="14554" name="Imagen 9">
          <a:extLst>
            <a:ext uri="{FF2B5EF4-FFF2-40B4-BE49-F238E27FC236}">
              <a16:creationId xmlns:a16="http://schemas.microsoft.com/office/drawing/2014/main" id="{69598F75-AE3A-418C-ACFC-DC4953A993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25431750"/>
          <a:ext cx="864870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192</xdr:row>
      <xdr:rowOff>0</xdr:rowOff>
    </xdr:from>
    <xdr:to>
      <xdr:col>8</xdr:col>
      <xdr:colOff>695325</xdr:colOff>
      <xdr:row>228</xdr:row>
      <xdr:rowOff>114300</xdr:rowOff>
    </xdr:to>
    <xdr:pic>
      <xdr:nvPicPr>
        <xdr:cNvPr id="14555" name="Imagen 10">
          <a:extLst>
            <a:ext uri="{FF2B5EF4-FFF2-40B4-BE49-F238E27FC236}">
              <a16:creationId xmlns:a16="http://schemas.microsoft.com/office/drawing/2014/main" id="{9D7375BC-4771-4407-819D-DDAFB26481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575375"/>
          <a:ext cx="893445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231</xdr:row>
      <xdr:rowOff>0</xdr:rowOff>
    </xdr:from>
    <xdr:to>
      <xdr:col>8</xdr:col>
      <xdr:colOff>628650</xdr:colOff>
      <xdr:row>268</xdr:row>
      <xdr:rowOff>66675</xdr:rowOff>
    </xdr:to>
    <xdr:pic>
      <xdr:nvPicPr>
        <xdr:cNvPr id="14556" name="Imagen 11">
          <a:extLst>
            <a:ext uri="{FF2B5EF4-FFF2-40B4-BE49-F238E27FC236}">
              <a16:creationId xmlns:a16="http://schemas.microsoft.com/office/drawing/2014/main" id="{BF06C80F-044A-4A3B-81DB-FEC6777DD32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7890450"/>
          <a:ext cx="8867775" cy="605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270</xdr:row>
      <xdr:rowOff>38100</xdr:rowOff>
    </xdr:from>
    <xdr:to>
      <xdr:col>8</xdr:col>
      <xdr:colOff>581025</xdr:colOff>
      <xdr:row>306</xdr:row>
      <xdr:rowOff>85725</xdr:rowOff>
    </xdr:to>
    <xdr:pic>
      <xdr:nvPicPr>
        <xdr:cNvPr id="14557" name="Imagen 12">
          <a:extLst>
            <a:ext uri="{FF2B5EF4-FFF2-40B4-BE49-F238E27FC236}">
              <a16:creationId xmlns:a16="http://schemas.microsoft.com/office/drawing/2014/main" id="{CFF5A90B-76FB-4E18-98DC-8C51F406C2D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4243625"/>
          <a:ext cx="8820150" cy="587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66675</xdr:colOff>
      <xdr:row>308</xdr:row>
      <xdr:rowOff>9525</xdr:rowOff>
    </xdr:from>
    <xdr:to>
      <xdr:col>9</xdr:col>
      <xdr:colOff>352424</xdr:colOff>
      <xdr:row>309</xdr:row>
      <xdr:rowOff>0</xdr:rowOff>
    </xdr:to>
    <xdr:sp macro="" textlink="">
      <xdr:nvSpPr>
        <xdr:cNvPr id="15" name="Flecha izquierda 4">
          <a:hlinkClick xmlns:r="http://schemas.openxmlformats.org/officeDocument/2006/relationships" r:id="rId1"/>
          <a:extLst>
            <a:ext uri="{FF2B5EF4-FFF2-40B4-BE49-F238E27FC236}">
              <a16:creationId xmlns:a16="http://schemas.microsoft.com/office/drawing/2014/main" id="{82FD5836-FFEE-4A0C-81E4-15A371FA6949}"/>
            </a:ext>
          </a:extLst>
        </xdr:cNvPr>
        <xdr:cNvSpPr/>
      </xdr:nvSpPr>
      <xdr:spPr>
        <a:xfrm>
          <a:off x="8312604" y="25223561"/>
          <a:ext cx="1047749" cy="23540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311</xdr:row>
      <xdr:rowOff>0</xdr:rowOff>
    </xdr:from>
    <xdr:to>
      <xdr:col>6</xdr:col>
      <xdr:colOff>238125</xdr:colOff>
      <xdr:row>331</xdr:row>
      <xdr:rowOff>161925</xdr:rowOff>
    </xdr:to>
    <xdr:pic>
      <xdr:nvPicPr>
        <xdr:cNvPr id="14559" name="Imagen 7">
          <a:extLst>
            <a:ext uri="{FF2B5EF4-FFF2-40B4-BE49-F238E27FC236}">
              <a16:creationId xmlns:a16="http://schemas.microsoft.com/office/drawing/2014/main" id="{842AEB83-37FE-45CC-AAA7-E20AFE85A77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t="5759"/>
        <a:stretch>
          <a:fillRect/>
        </a:stretch>
      </xdr:blipFill>
      <xdr:spPr bwMode="auto">
        <a:xfrm>
          <a:off x="0" y="50939700"/>
          <a:ext cx="6610350"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335</xdr:row>
      <xdr:rowOff>0</xdr:rowOff>
    </xdr:from>
    <xdr:to>
      <xdr:col>6</xdr:col>
      <xdr:colOff>133350</xdr:colOff>
      <xdr:row>360</xdr:row>
      <xdr:rowOff>9525</xdr:rowOff>
    </xdr:to>
    <xdr:pic>
      <xdr:nvPicPr>
        <xdr:cNvPr id="14560" name="Imagen 8">
          <a:extLst>
            <a:ext uri="{FF2B5EF4-FFF2-40B4-BE49-F238E27FC236}">
              <a16:creationId xmlns:a16="http://schemas.microsoft.com/office/drawing/2014/main" id="{41F2B74A-694C-4FDC-91EF-011DA6147B8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54825900"/>
          <a:ext cx="65055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782876</xdr:colOff>
      <xdr:row>0</xdr:row>
      <xdr:rowOff>39143</xdr:rowOff>
    </xdr:from>
    <xdr:to>
      <xdr:col>8</xdr:col>
      <xdr:colOff>69154</xdr:colOff>
      <xdr:row>0</xdr:row>
      <xdr:rowOff>582068</xdr:rowOff>
    </xdr:to>
    <xdr:sp macro="" textlink="">
      <xdr:nvSpPr>
        <xdr:cNvPr id="7" name="Flecha izquierda 6">
          <a:hlinkClick xmlns:r="http://schemas.openxmlformats.org/officeDocument/2006/relationships" r:id="rId1"/>
          <a:extLst>
            <a:ext uri="{FF2B5EF4-FFF2-40B4-BE49-F238E27FC236}">
              <a16:creationId xmlns:a16="http://schemas.microsoft.com/office/drawing/2014/main" id="{9104BA95-E42E-4266-A90D-D7545D29B571}"/>
            </a:ext>
          </a:extLst>
        </xdr:cNvPr>
        <xdr:cNvSpPr/>
      </xdr:nvSpPr>
      <xdr:spPr>
        <a:xfrm>
          <a:off x="8911746" y="39143"/>
          <a:ext cx="1047750"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3</xdr:row>
      <xdr:rowOff>0</xdr:rowOff>
    </xdr:from>
    <xdr:to>
      <xdr:col>5</xdr:col>
      <xdr:colOff>1152525</xdr:colOff>
      <xdr:row>24</xdr:row>
      <xdr:rowOff>142875</xdr:rowOff>
    </xdr:to>
    <xdr:pic>
      <xdr:nvPicPr>
        <xdr:cNvPr id="15527" name="Imagen 71">
          <a:extLst>
            <a:ext uri="{FF2B5EF4-FFF2-40B4-BE49-F238E27FC236}">
              <a16:creationId xmlns:a16="http://schemas.microsoft.com/office/drawing/2014/main" id="{F7676692-841E-4625-BEB9-A590B34B0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85850"/>
          <a:ext cx="694372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0</xdr:rowOff>
    </xdr:from>
    <xdr:to>
      <xdr:col>5</xdr:col>
      <xdr:colOff>1219200</xdr:colOff>
      <xdr:row>49</xdr:row>
      <xdr:rowOff>85725</xdr:rowOff>
    </xdr:to>
    <xdr:pic>
      <xdr:nvPicPr>
        <xdr:cNvPr id="15528" name="Imagen 72">
          <a:extLst>
            <a:ext uri="{FF2B5EF4-FFF2-40B4-BE49-F238E27FC236}">
              <a16:creationId xmlns:a16="http://schemas.microsoft.com/office/drawing/2014/main" id="{E4DDADEF-25E9-4690-BEE9-8E8C82064A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00850"/>
          <a:ext cx="701040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6</xdr:col>
      <xdr:colOff>76200</xdr:colOff>
      <xdr:row>73</xdr:row>
      <xdr:rowOff>95250</xdr:rowOff>
    </xdr:to>
    <xdr:pic>
      <xdr:nvPicPr>
        <xdr:cNvPr id="15529" name="Imagen 73">
          <a:extLst>
            <a:ext uri="{FF2B5EF4-FFF2-40B4-BE49-F238E27FC236}">
              <a16:creationId xmlns:a16="http://schemas.microsoft.com/office/drawing/2014/main" id="{92F12938-16FF-4A7A-AFCD-6528715CE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77725"/>
          <a:ext cx="7267575"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822021</xdr:colOff>
      <xdr:row>75</xdr:row>
      <xdr:rowOff>39144</xdr:rowOff>
    </xdr:from>
    <xdr:to>
      <xdr:col>8</xdr:col>
      <xdr:colOff>108299</xdr:colOff>
      <xdr:row>75</xdr:row>
      <xdr:rowOff>582070</xdr:rowOff>
    </xdr:to>
    <xdr:sp macro="" textlink="">
      <xdr:nvSpPr>
        <xdr:cNvPr id="11" name="Flecha izquierda 6">
          <a:hlinkClick xmlns:r="http://schemas.openxmlformats.org/officeDocument/2006/relationships" r:id="rId1"/>
          <a:extLst>
            <a:ext uri="{FF2B5EF4-FFF2-40B4-BE49-F238E27FC236}">
              <a16:creationId xmlns:a16="http://schemas.microsoft.com/office/drawing/2014/main" id="{5281CB51-0EE1-42BA-AC58-CCFE08DD0C32}"/>
            </a:ext>
          </a:extLst>
        </xdr:cNvPr>
        <xdr:cNvSpPr/>
      </xdr:nvSpPr>
      <xdr:spPr>
        <a:xfrm>
          <a:off x="8950891" y="18045308"/>
          <a:ext cx="1047750" cy="542926"/>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78</xdr:row>
      <xdr:rowOff>104775</xdr:rowOff>
    </xdr:from>
    <xdr:to>
      <xdr:col>8</xdr:col>
      <xdr:colOff>247650</xdr:colOff>
      <xdr:row>112</xdr:row>
      <xdr:rowOff>152400</xdr:rowOff>
    </xdr:to>
    <xdr:pic>
      <xdr:nvPicPr>
        <xdr:cNvPr id="15531" name="Imagen 11">
          <a:extLst>
            <a:ext uri="{FF2B5EF4-FFF2-40B4-BE49-F238E27FC236}">
              <a16:creationId xmlns:a16="http://schemas.microsoft.com/office/drawing/2014/main" id="{CB510EF2-A984-44DE-9F89-5C5038D178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5176" r="-578"/>
        <a:stretch>
          <a:fillRect/>
        </a:stretch>
      </xdr:blipFill>
      <xdr:spPr bwMode="auto">
        <a:xfrm>
          <a:off x="0" y="19431000"/>
          <a:ext cx="10134600" cy="814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822021</xdr:colOff>
      <xdr:row>114</xdr:row>
      <xdr:rowOff>39144</xdr:rowOff>
    </xdr:from>
    <xdr:to>
      <xdr:col>8</xdr:col>
      <xdr:colOff>108299</xdr:colOff>
      <xdr:row>114</xdr:row>
      <xdr:rowOff>582070</xdr:rowOff>
    </xdr:to>
    <xdr:sp macro="" textlink="">
      <xdr:nvSpPr>
        <xdr:cNvPr id="13" name="Flecha izquierda 6">
          <a:hlinkClick xmlns:r="http://schemas.openxmlformats.org/officeDocument/2006/relationships" r:id="rId1"/>
          <a:extLst>
            <a:ext uri="{FF2B5EF4-FFF2-40B4-BE49-F238E27FC236}">
              <a16:creationId xmlns:a16="http://schemas.microsoft.com/office/drawing/2014/main" id="{E3E0AB2E-1E25-4DF2-BC0E-2F7723C2EFE4}"/>
            </a:ext>
          </a:extLst>
        </xdr:cNvPr>
        <xdr:cNvSpPr/>
      </xdr:nvSpPr>
      <xdr:spPr>
        <a:xfrm>
          <a:off x="8950891" y="18045308"/>
          <a:ext cx="1047750" cy="542926"/>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117</xdr:row>
      <xdr:rowOff>0</xdr:rowOff>
    </xdr:from>
    <xdr:to>
      <xdr:col>8</xdr:col>
      <xdr:colOff>400050</xdr:colOff>
      <xdr:row>146</xdr:row>
      <xdr:rowOff>76200</xdr:rowOff>
    </xdr:to>
    <xdr:pic>
      <xdr:nvPicPr>
        <xdr:cNvPr id="15533" name="Imagen 5">
          <a:extLst>
            <a:ext uri="{FF2B5EF4-FFF2-40B4-BE49-F238E27FC236}">
              <a16:creationId xmlns:a16="http://schemas.microsoft.com/office/drawing/2014/main" id="{887A3978-805C-4634-83E6-D9F17AA4D2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8994100"/>
          <a:ext cx="10287000" cy="698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147</xdr:row>
      <xdr:rowOff>219075</xdr:rowOff>
    </xdr:from>
    <xdr:to>
      <xdr:col>8</xdr:col>
      <xdr:colOff>257175</xdr:colOff>
      <xdr:row>176</xdr:row>
      <xdr:rowOff>142875</xdr:rowOff>
    </xdr:to>
    <xdr:pic>
      <xdr:nvPicPr>
        <xdr:cNvPr id="15534" name="Imagen 6">
          <a:extLst>
            <a:ext uri="{FF2B5EF4-FFF2-40B4-BE49-F238E27FC236}">
              <a16:creationId xmlns:a16="http://schemas.microsoft.com/office/drawing/2014/main" id="{079D5D81-EFFE-4C55-B808-A464EF2662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6356925"/>
          <a:ext cx="10144125"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178</xdr:row>
      <xdr:rowOff>152400</xdr:rowOff>
    </xdr:from>
    <xdr:to>
      <xdr:col>8</xdr:col>
      <xdr:colOff>247650</xdr:colOff>
      <xdr:row>207</xdr:row>
      <xdr:rowOff>133350</xdr:rowOff>
    </xdr:to>
    <xdr:pic>
      <xdr:nvPicPr>
        <xdr:cNvPr id="15535" name="Imagen 7">
          <a:extLst>
            <a:ext uri="{FF2B5EF4-FFF2-40B4-BE49-F238E27FC236}">
              <a16:creationId xmlns:a16="http://schemas.microsoft.com/office/drawing/2014/main" id="{DF94F463-5F19-424C-97F3-E8893CB103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0" y="43672125"/>
          <a:ext cx="10039350" cy="688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209</xdr:row>
      <xdr:rowOff>152400</xdr:rowOff>
    </xdr:from>
    <xdr:to>
      <xdr:col>8</xdr:col>
      <xdr:colOff>381000</xdr:colOff>
      <xdr:row>240</xdr:row>
      <xdr:rowOff>95250</xdr:rowOff>
    </xdr:to>
    <xdr:pic>
      <xdr:nvPicPr>
        <xdr:cNvPr id="15536" name="Imagen 9">
          <a:extLst>
            <a:ext uri="{FF2B5EF4-FFF2-40B4-BE49-F238E27FC236}">
              <a16:creationId xmlns:a16="http://schemas.microsoft.com/office/drawing/2014/main" id="{7C4076B5-0813-49AF-A035-C8CB7AE9F25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 y="51054000"/>
          <a:ext cx="10258425" cy="711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714375</xdr:colOff>
      <xdr:row>0</xdr:row>
      <xdr:rowOff>0</xdr:rowOff>
    </xdr:from>
    <xdr:to>
      <xdr:col>6</xdr:col>
      <xdr:colOff>361949</xdr:colOff>
      <xdr:row>1</xdr:row>
      <xdr:rowOff>76200</xdr:rowOff>
    </xdr:to>
    <xdr:sp macro="" textlink="">
      <xdr:nvSpPr>
        <xdr:cNvPr id="6" name="Flecha izquierda 5">
          <a:hlinkClick xmlns:r="http://schemas.openxmlformats.org/officeDocument/2006/relationships" r:id="rId1"/>
          <a:extLst>
            <a:ext uri="{FF2B5EF4-FFF2-40B4-BE49-F238E27FC236}">
              <a16:creationId xmlns:a16="http://schemas.microsoft.com/office/drawing/2014/main" id="{59E64A2D-D881-4932-A365-BE19BCB80016}"/>
            </a:ext>
          </a:extLst>
        </xdr:cNvPr>
        <xdr:cNvSpPr/>
      </xdr:nvSpPr>
      <xdr:spPr>
        <a:xfrm>
          <a:off x="6505575"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1</xdr:row>
      <xdr:rowOff>0</xdr:rowOff>
    </xdr:from>
    <xdr:to>
      <xdr:col>6</xdr:col>
      <xdr:colOff>638175</xdr:colOff>
      <xdr:row>26</xdr:row>
      <xdr:rowOff>9525</xdr:rowOff>
    </xdr:to>
    <xdr:pic>
      <xdr:nvPicPr>
        <xdr:cNvPr id="16656" name="Imagen 5">
          <a:extLst>
            <a:ext uri="{FF2B5EF4-FFF2-40B4-BE49-F238E27FC236}">
              <a16:creationId xmlns:a16="http://schemas.microsoft.com/office/drawing/2014/main" id="{16FEE415-EEDB-4BBC-A1BF-49956F598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6725"/>
          <a:ext cx="782955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0</xdr:rowOff>
    </xdr:from>
    <xdr:to>
      <xdr:col>6</xdr:col>
      <xdr:colOff>342900</xdr:colOff>
      <xdr:row>45</xdr:row>
      <xdr:rowOff>38100</xdr:rowOff>
    </xdr:to>
    <xdr:pic>
      <xdr:nvPicPr>
        <xdr:cNvPr id="16657" name="Imagen 6">
          <a:extLst>
            <a:ext uri="{FF2B5EF4-FFF2-40B4-BE49-F238E27FC236}">
              <a16:creationId xmlns:a16="http://schemas.microsoft.com/office/drawing/2014/main" id="{96095389-F5A7-4520-AC7D-EE3265ABCA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076950"/>
          <a:ext cx="7534275" cy="438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47</xdr:row>
      <xdr:rowOff>0</xdr:rowOff>
    </xdr:from>
    <xdr:to>
      <xdr:col>6</xdr:col>
      <xdr:colOff>361949</xdr:colOff>
      <xdr:row>48</xdr:row>
      <xdr:rowOff>76200</xdr:rowOff>
    </xdr:to>
    <xdr:sp macro="" textlink="">
      <xdr:nvSpPr>
        <xdr:cNvPr id="9" name="Flecha izquierda 5">
          <a:hlinkClick xmlns:r="http://schemas.openxmlformats.org/officeDocument/2006/relationships" r:id="rId1"/>
          <a:extLst>
            <a:ext uri="{FF2B5EF4-FFF2-40B4-BE49-F238E27FC236}">
              <a16:creationId xmlns:a16="http://schemas.microsoft.com/office/drawing/2014/main" id="{96CD01D1-3E5B-4FF6-ABB3-9660E9EB6D82}"/>
            </a:ext>
          </a:extLst>
        </xdr:cNvPr>
        <xdr:cNvSpPr/>
      </xdr:nvSpPr>
      <xdr:spPr>
        <a:xfrm>
          <a:off x="6505575"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38100</xdr:colOff>
      <xdr:row>49</xdr:row>
      <xdr:rowOff>57150</xdr:rowOff>
    </xdr:from>
    <xdr:to>
      <xdr:col>6</xdr:col>
      <xdr:colOff>276225</xdr:colOff>
      <xdr:row>63</xdr:row>
      <xdr:rowOff>85725</xdr:rowOff>
    </xdr:to>
    <xdr:pic>
      <xdr:nvPicPr>
        <xdr:cNvPr id="16659" name="Imagen 9">
          <a:extLst>
            <a:ext uri="{FF2B5EF4-FFF2-40B4-BE49-F238E27FC236}">
              <a16:creationId xmlns:a16="http://schemas.microsoft.com/office/drawing/2014/main" id="{2786579A-C0D6-461E-B58D-5B042AB8C3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1630025"/>
          <a:ext cx="74295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xdr:row>
      <xdr:rowOff>0</xdr:rowOff>
    </xdr:from>
    <xdr:to>
      <xdr:col>6</xdr:col>
      <xdr:colOff>238125</xdr:colOff>
      <xdr:row>77</xdr:row>
      <xdr:rowOff>123825</xdr:rowOff>
    </xdr:to>
    <xdr:pic>
      <xdr:nvPicPr>
        <xdr:cNvPr id="16660" name="Imagen 11">
          <a:extLst>
            <a:ext uri="{FF2B5EF4-FFF2-40B4-BE49-F238E27FC236}">
              <a16:creationId xmlns:a16="http://schemas.microsoft.com/office/drawing/2014/main" id="{07A50044-E4DA-4517-8F4C-FBCB3002E1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001875"/>
          <a:ext cx="742950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5</xdr:col>
      <xdr:colOff>809625</xdr:colOff>
      <xdr:row>87</xdr:row>
      <xdr:rowOff>180975</xdr:rowOff>
    </xdr:to>
    <xdr:pic>
      <xdr:nvPicPr>
        <xdr:cNvPr id="16661" name="Imagen 12">
          <a:extLst>
            <a:ext uri="{FF2B5EF4-FFF2-40B4-BE49-F238E27FC236}">
              <a16:creationId xmlns:a16="http://schemas.microsoft.com/office/drawing/2014/main" id="{9F100284-E659-4A00-B4B3-4E0B4407BB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202275"/>
          <a:ext cx="660082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88</xdr:row>
      <xdr:rowOff>0</xdr:rowOff>
    </xdr:from>
    <xdr:to>
      <xdr:col>5</xdr:col>
      <xdr:colOff>742950</xdr:colOff>
      <xdr:row>93</xdr:row>
      <xdr:rowOff>76200</xdr:rowOff>
    </xdr:to>
    <xdr:pic>
      <xdr:nvPicPr>
        <xdr:cNvPr id="16662" name="Imagen 7">
          <a:extLst>
            <a:ext uri="{FF2B5EF4-FFF2-40B4-BE49-F238E27FC236}">
              <a16:creationId xmlns:a16="http://schemas.microsoft.com/office/drawing/2014/main" id="{80BA2317-A89E-41D0-B2E4-28D5DF0974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488275"/>
          <a:ext cx="65341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5</xdr:col>
      <xdr:colOff>1152525</xdr:colOff>
      <xdr:row>107</xdr:row>
      <xdr:rowOff>66675</xdr:rowOff>
    </xdr:to>
    <xdr:pic>
      <xdr:nvPicPr>
        <xdr:cNvPr id="16663" name="Imagen 10">
          <a:extLst>
            <a:ext uri="{FF2B5EF4-FFF2-40B4-BE49-F238E27FC236}">
              <a16:creationId xmlns:a16="http://schemas.microsoft.com/office/drawing/2014/main" id="{B6997691-3C1E-47E7-9D4C-7C22F0241C7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1859875"/>
          <a:ext cx="6943725"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108</xdr:row>
      <xdr:rowOff>0</xdr:rowOff>
    </xdr:from>
    <xdr:to>
      <xdr:col>6</xdr:col>
      <xdr:colOff>361949</xdr:colOff>
      <xdr:row>109</xdr:row>
      <xdr:rowOff>76200</xdr:rowOff>
    </xdr:to>
    <xdr:sp macro="" textlink="">
      <xdr:nvSpPr>
        <xdr:cNvPr id="16" name="Flecha izquierda 5">
          <a:hlinkClick xmlns:r="http://schemas.openxmlformats.org/officeDocument/2006/relationships" r:id="rId1"/>
          <a:extLst>
            <a:ext uri="{FF2B5EF4-FFF2-40B4-BE49-F238E27FC236}">
              <a16:creationId xmlns:a16="http://schemas.microsoft.com/office/drawing/2014/main" id="{D724199D-D20A-471E-848C-3CA89BA7172A}"/>
            </a:ext>
          </a:extLst>
        </xdr:cNvPr>
        <xdr:cNvSpPr/>
      </xdr:nvSpPr>
      <xdr:spPr>
        <a:xfrm>
          <a:off x="6505575" y="108775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110</xdr:row>
      <xdr:rowOff>0</xdr:rowOff>
    </xdr:from>
    <xdr:to>
      <xdr:col>6</xdr:col>
      <xdr:colOff>638175</xdr:colOff>
      <xdr:row>134</xdr:row>
      <xdr:rowOff>133350</xdr:rowOff>
    </xdr:to>
    <xdr:pic>
      <xdr:nvPicPr>
        <xdr:cNvPr id="16665" name="Imagen 16">
          <a:extLst>
            <a:ext uri="{FF2B5EF4-FFF2-40B4-BE49-F238E27FC236}">
              <a16:creationId xmlns:a16="http://schemas.microsoft.com/office/drawing/2014/main" id="{B1D736F5-9211-4095-86F4-24F9C7746E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5755600"/>
          <a:ext cx="782955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135</xdr:row>
      <xdr:rowOff>0</xdr:rowOff>
    </xdr:from>
    <xdr:to>
      <xdr:col>6</xdr:col>
      <xdr:colOff>733425</xdr:colOff>
      <xdr:row>159</xdr:row>
      <xdr:rowOff>95250</xdr:rowOff>
    </xdr:to>
    <xdr:pic>
      <xdr:nvPicPr>
        <xdr:cNvPr id="16666" name="Imagen 17">
          <a:extLst>
            <a:ext uri="{FF2B5EF4-FFF2-40B4-BE49-F238E27FC236}">
              <a16:creationId xmlns:a16="http://schemas.microsoft.com/office/drawing/2014/main" id="{A77F4327-6E55-4402-A821-E89D1DDF14E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1470600"/>
          <a:ext cx="7924800" cy="558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6</xdr:col>
      <xdr:colOff>781050</xdr:colOff>
      <xdr:row>184</xdr:row>
      <xdr:rowOff>57150</xdr:rowOff>
    </xdr:to>
    <xdr:pic>
      <xdr:nvPicPr>
        <xdr:cNvPr id="16667" name="Imagen 18">
          <a:extLst>
            <a:ext uri="{FF2B5EF4-FFF2-40B4-BE49-F238E27FC236}">
              <a16:creationId xmlns:a16="http://schemas.microsoft.com/office/drawing/2014/main" id="{EB5DFE7C-EA0B-4FB4-937D-C9D99CA20DB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7185600"/>
          <a:ext cx="7972425" cy="554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185</xdr:row>
      <xdr:rowOff>0</xdr:rowOff>
    </xdr:from>
    <xdr:to>
      <xdr:col>6</xdr:col>
      <xdr:colOff>866775</xdr:colOff>
      <xdr:row>214</xdr:row>
      <xdr:rowOff>0</xdr:rowOff>
    </xdr:to>
    <xdr:pic>
      <xdr:nvPicPr>
        <xdr:cNvPr id="16668" name="Imagen 19">
          <a:extLst>
            <a:ext uri="{FF2B5EF4-FFF2-40B4-BE49-F238E27FC236}">
              <a16:creationId xmlns:a16="http://schemas.microsoft.com/office/drawing/2014/main" id="{E8DC5E84-D700-415E-BD17-8F05CA53556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2900600"/>
          <a:ext cx="8058150"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381000</xdr:colOff>
      <xdr:row>262</xdr:row>
      <xdr:rowOff>257175</xdr:rowOff>
    </xdr:from>
    <xdr:to>
      <xdr:col>14</xdr:col>
      <xdr:colOff>666749</xdr:colOff>
      <xdr:row>263</xdr:row>
      <xdr:rowOff>38100</xdr:rowOff>
    </xdr:to>
    <xdr:sp macro="" textlink="">
      <xdr:nvSpPr>
        <xdr:cNvPr id="21" name="Flecha izquierda 5">
          <a:hlinkClick xmlns:r="http://schemas.openxmlformats.org/officeDocument/2006/relationships" r:id="rId1"/>
          <a:extLst>
            <a:ext uri="{FF2B5EF4-FFF2-40B4-BE49-F238E27FC236}">
              <a16:creationId xmlns:a16="http://schemas.microsoft.com/office/drawing/2014/main" id="{9F453A3D-EB57-4CF4-A838-8B4523A1FD7F}"/>
            </a:ext>
          </a:extLst>
        </xdr:cNvPr>
        <xdr:cNvSpPr/>
      </xdr:nvSpPr>
      <xdr:spPr>
        <a:xfrm>
          <a:off x="15563850" y="56873775"/>
          <a:ext cx="1047749" cy="762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5</xdr:col>
      <xdr:colOff>714375</xdr:colOff>
      <xdr:row>215</xdr:row>
      <xdr:rowOff>0</xdr:rowOff>
    </xdr:from>
    <xdr:to>
      <xdr:col>6</xdr:col>
      <xdr:colOff>361949</xdr:colOff>
      <xdr:row>216</xdr:row>
      <xdr:rowOff>76200</xdr:rowOff>
    </xdr:to>
    <xdr:sp macro="" textlink="">
      <xdr:nvSpPr>
        <xdr:cNvPr id="23" name="Flecha izquierda 5">
          <a:hlinkClick xmlns:r="http://schemas.openxmlformats.org/officeDocument/2006/relationships" r:id="rId1"/>
          <a:extLst>
            <a:ext uri="{FF2B5EF4-FFF2-40B4-BE49-F238E27FC236}">
              <a16:creationId xmlns:a16="http://schemas.microsoft.com/office/drawing/2014/main" id="{A0ACAA07-A589-42C2-B139-7897015B8314}"/>
            </a:ext>
          </a:extLst>
        </xdr:cNvPr>
        <xdr:cNvSpPr/>
      </xdr:nvSpPr>
      <xdr:spPr>
        <a:xfrm>
          <a:off x="6505575" y="5048250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217</xdr:row>
      <xdr:rowOff>0</xdr:rowOff>
    </xdr:from>
    <xdr:to>
      <xdr:col>4</xdr:col>
      <xdr:colOff>152400</xdr:colOff>
      <xdr:row>242</xdr:row>
      <xdr:rowOff>28575</xdr:rowOff>
    </xdr:to>
    <xdr:pic>
      <xdr:nvPicPr>
        <xdr:cNvPr id="16671" name="Imagen 24">
          <a:extLst>
            <a:ext uri="{FF2B5EF4-FFF2-40B4-BE49-F238E27FC236}">
              <a16:creationId xmlns:a16="http://schemas.microsoft.com/office/drawing/2014/main" id="{DE2404BC-0FB8-4E21-BB1D-38D0B9C2D06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9329975"/>
          <a:ext cx="5229225"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243</xdr:row>
      <xdr:rowOff>0</xdr:rowOff>
    </xdr:from>
    <xdr:to>
      <xdr:col>4</xdr:col>
      <xdr:colOff>628650</xdr:colOff>
      <xdr:row>268</xdr:row>
      <xdr:rowOff>38100</xdr:rowOff>
    </xdr:to>
    <xdr:pic>
      <xdr:nvPicPr>
        <xdr:cNvPr id="16672" name="Imagen 25">
          <a:extLst>
            <a:ext uri="{FF2B5EF4-FFF2-40B4-BE49-F238E27FC236}">
              <a16:creationId xmlns:a16="http://schemas.microsoft.com/office/drawing/2014/main" id="{C8C8CC67-FF7C-464E-843A-F6D6EA99380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53540025"/>
          <a:ext cx="5705475"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38100</xdr:colOff>
      <xdr:row>0</xdr:row>
      <xdr:rowOff>0</xdr:rowOff>
    </xdr:from>
    <xdr:to>
      <xdr:col>6</xdr:col>
      <xdr:colOff>323849</xdr:colOff>
      <xdr:row>2</xdr:row>
      <xdr:rowOff>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801AED27-CCFD-42A0-A8BB-FE2B683167EC}"/>
            </a:ext>
          </a:extLst>
        </xdr:cNvPr>
        <xdr:cNvSpPr/>
      </xdr:nvSpPr>
      <xdr:spPr>
        <a:xfrm>
          <a:off x="10429875"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1100666</xdr:colOff>
      <xdr:row>0</xdr:row>
      <xdr:rowOff>52917</xdr:rowOff>
    </xdr:from>
    <xdr:to>
      <xdr:col>6</xdr:col>
      <xdr:colOff>751415</xdr:colOff>
      <xdr:row>1</xdr:row>
      <xdr:rowOff>45509</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92AEBCDB-04F9-4D4A-A951-89DEE9222D87}"/>
            </a:ext>
          </a:extLst>
        </xdr:cNvPr>
        <xdr:cNvSpPr/>
      </xdr:nvSpPr>
      <xdr:spPr>
        <a:xfrm>
          <a:off x="6974416" y="52917"/>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0</xdr:col>
      <xdr:colOff>0</xdr:colOff>
      <xdr:row>2</xdr:row>
      <xdr:rowOff>0</xdr:rowOff>
    </xdr:from>
    <xdr:to>
      <xdr:col>5</xdr:col>
      <xdr:colOff>666750</xdr:colOff>
      <xdr:row>41</xdr:row>
      <xdr:rowOff>38100</xdr:rowOff>
    </xdr:to>
    <xdr:pic>
      <xdr:nvPicPr>
        <xdr:cNvPr id="18629" name="Imagen 3">
          <a:extLst>
            <a:ext uri="{FF2B5EF4-FFF2-40B4-BE49-F238E27FC236}">
              <a16:creationId xmlns:a16="http://schemas.microsoft.com/office/drawing/2014/main" id="{F0EAFF45-AD51-4D18-8779-317712CA8F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5800"/>
          <a:ext cx="6543675" cy="523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6</xdr:col>
      <xdr:colOff>28575</xdr:colOff>
      <xdr:row>81</xdr:row>
      <xdr:rowOff>95250</xdr:rowOff>
    </xdr:to>
    <xdr:grpSp>
      <xdr:nvGrpSpPr>
        <xdr:cNvPr id="18630" name="Grupo 6">
          <a:extLst>
            <a:ext uri="{FF2B5EF4-FFF2-40B4-BE49-F238E27FC236}">
              <a16:creationId xmlns:a16="http://schemas.microsoft.com/office/drawing/2014/main" id="{7AD7E504-DEB5-4AD3-898A-6F73CC4187B5}"/>
            </a:ext>
          </a:extLst>
        </xdr:cNvPr>
        <xdr:cNvGrpSpPr>
          <a:grpSpLocks/>
        </xdr:cNvGrpSpPr>
      </xdr:nvGrpSpPr>
      <xdr:grpSpPr bwMode="auto">
        <a:xfrm>
          <a:off x="0" y="6153150"/>
          <a:ext cx="7305675" cy="5162550"/>
          <a:chOff x="0" y="0"/>
          <a:chExt cx="7296150" cy="4870884"/>
        </a:xfrm>
      </xdr:grpSpPr>
      <xdr:pic>
        <xdr:nvPicPr>
          <xdr:cNvPr id="18639" name="Imagen 7">
            <a:extLst>
              <a:ext uri="{FF2B5EF4-FFF2-40B4-BE49-F238E27FC236}">
                <a16:creationId xmlns:a16="http://schemas.microsoft.com/office/drawing/2014/main" id="{9D13AD5F-28E8-4E1D-A62D-1BF79FC5AB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8151" t="22298" r="11279" b="72523"/>
          <a:stretch>
            <a:fillRect/>
          </a:stretch>
        </xdr:blipFill>
        <xdr:spPr bwMode="auto">
          <a:xfrm>
            <a:off x="0" y="0"/>
            <a:ext cx="7296150" cy="40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40" name="Imagen 8">
            <a:extLst>
              <a:ext uri="{FF2B5EF4-FFF2-40B4-BE49-F238E27FC236}">
                <a16:creationId xmlns:a16="http://schemas.microsoft.com/office/drawing/2014/main" id="{5AA16FFB-8E3D-4B48-A14D-0081C72BA8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5529"/>
            <a:ext cx="7249065" cy="446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1100666</xdr:colOff>
      <xdr:row>89</xdr:row>
      <xdr:rowOff>52917</xdr:rowOff>
    </xdr:from>
    <xdr:to>
      <xdr:col>6</xdr:col>
      <xdr:colOff>751415</xdr:colOff>
      <xdr:row>90</xdr:row>
      <xdr:rowOff>45509</xdr:rowOff>
    </xdr:to>
    <xdr:sp macro="" textlink="">
      <xdr:nvSpPr>
        <xdr:cNvPr id="8" name="Flecha izquierda 2">
          <a:hlinkClick xmlns:r="http://schemas.openxmlformats.org/officeDocument/2006/relationships" r:id="rId1"/>
          <a:extLst>
            <a:ext uri="{FF2B5EF4-FFF2-40B4-BE49-F238E27FC236}">
              <a16:creationId xmlns:a16="http://schemas.microsoft.com/office/drawing/2014/main" id="{7585DFCF-97D6-47A8-B87D-1790C2125E72}"/>
            </a:ext>
          </a:extLst>
        </xdr:cNvPr>
        <xdr:cNvSpPr/>
      </xdr:nvSpPr>
      <xdr:spPr>
        <a:xfrm>
          <a:off x="6974416" y="52917"/>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91</xdr:row>
      <xdr:rowOff>0</xdr:rowOff>
    </xdr:from>
    <xdr:to>
      <xdr:col>5</xdr:col>
      <xdr:colOff>1276350</xdr:colOff>
      <xdr:row>130</xdr:row>
      <xdr:rowOff>104775</xdr:rowOff>
    </xdr:to>
    <xdr:pic>
      <xdr:nvPicPr>
        <xdr:cNvPr id="18632" name="Imagen 4">
          <a:extLst>
            <a:ext uri="{FF2B5EF4-FFF2-40B4-BE49-F238E27FC236}">
              <a16:creationId xmlns:a16="http://schemas.microsoft.com/office/drawing/2014/main" id="{3E55B92D-494E-4F25-9F8D-745DBE8400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973050"/>
          <a:ext cx="7153275"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0</xdr:rowOff>
    </xdr:from>
    <xdr:to>
      <xdr:col>6</xdr:col>
      <xdr:colOff>95250</xdr:colOff>
      <xdr:row>174</xdr:row>
      <xdr:rowOff>104775</xdr:rowOff>
    </xdr:to>
    <xdr:pic>
      <xdr:nvPicPr>
        <xdr:cNvPr id="18633" name="Imagen 9">
          <a:extLst>
            <a:ext uri="{FF2B5EF4-FFF2-40B4-BE49-F238E27FC236}">
              <a16:creationId xmlns:a16="http://schemas.microsoft.com/office/drawing/2014/main" id="{9BE66C12-3B69-4E99-862D-768BDF7151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07100"/>
          <a:ext cx="737235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1100666</xdr:colOff>
      <xdr:row>178</xdr:row>
      <xdr:rowOff>52917</xdr:rowOff>
    </xdr:from>
    <xdr:to>
      <xdr:col>6</xdr:col>
      <xdr:colOff>751415</xdr:colOff>
      <xdr:row>179</xdr:row>
      <xdr:rowOff>45509</xdr:rowOff>
    </xdr:to>
    <xdr:sp macro="" textlink="">
      <xdr:nvSpPr>
        <xdr:cNvPr id="13" name="Flecha izquierda 2">
          <a:hlinkClick xmlns:r="http://schemas.openxmlformats.org/officeDocument/2006/relationships" r:id="rId1"/>
          <a:extLst>
            <a:ext uri="{FF2B5EF4-FFF2-40B4-BE49-F238E27FC236}">
              <a16:creationId xmlns:a16="http://schemas.microsoft.com/office/drawing/2014/main" id="{7E5FD1D7-FE50-4B9B-AD3C-2D95C7C66E90}"/>
            </a:ext>
          </a:extLst>
        </xdr:cNvPr>
        <xdr:cNvSpPr/>
      </xdr:nvSpPr>
      <xdr:spPr>
        <a:xfrm>
          <a:off x="6974416" y="12710584"/>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179</xdr:row>
      <xdr:rowOff>0</xdr:rowOff>
    </xdr:from>
    <xdr:to>
      <xdr:col>6</xdr:col>
      <xdr:colOff>800100</xdr:colOff>
      <xdr:row>214</xdr:row>
      <xdr:rowOff>495300</xdr:rowOff>
    </xdr:to>
    <xdr:pic>
      <xdr:nvPicPr>
        <xdr:cNvPr id="18635" name="Imagen 126">
          <a:extLst>
            <a:ext uri="{FF2B5EF4-FFF2-40B4-BE49-F238E27FC236}">
              <a16:creationId xmlns:a16="http://schemas.microsoft.com/office/drawing/2014/main" id="{7D34CF4D-A334-430B-B44B-CC67FA0923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5126950"/>
          <a:ext cx="807720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1100666</xdr:colOff>
      <xdr:row>215</xdr:row>
      <xdr:rowOff>52917</xdr:rowOff>
    </xdr:from>
    <xdr:to>
      <xdr:col>6</xdr:col>
      <xdr:colOff>751415</xdr:colOff>
      <xdr:row>216</xdr:row>
      <xdr:rowOff>45509</xdr:rowOff>
    </xdr:to>
    <xdr:sp macro="" textlink="">
      <xdr:nvSpPr>
        <xdr:cNvPr id="15" name="Flecha izquierda 2">
          <a:hlinkClick xmlns:r="http://schemas.openxmlformats.org/officeDocument/2006/relationships" r:id="rId1"/>
          <a:extLst>
            <a:ext uri="{FF2B5EF4-FFF2-40B4-BE49-F238E27FC236}">
              <a16:creationId xmlns:a16="http://schemas.microsoft.com/office/drawing/2014/main" id="{36337B59-0FEE-4CFA-AA0E-58259CA2B49C}"/>
            </a:ext>
          </a:extLst>
        </xdr:cNvPr>
        <xdr:cNvSpPr/>
      </xdr:nvSpPr>
      <xdr:spPr>
        <a:xfrm>
          <a:off x="6974416" y="25368250"/>
          <a:ext cx="1047749" cy="542926"/>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216</xdr:row>
      <xdr:rowOff>0</xdr:rowOff>
    </xdr:from>
    <xdr:to>
      <xdr:col>5</xdr:col>
      <xdr:colOff>571500</xdr:colOff>
      <xdr:row>237</xdr:row>
      <xdr:rowOff>66675</xdr:rowOff>
    </xdr:to>
    <xdr:pic>
      <xdr:nvPicPr>
        <xdr:cNvPr id="18637" name="Imagen 26">
          <a:extLst>
            <a:ext uri="{FF2B5EF4-FFF2-40B4-BE49-F238E27FC236}">
              <a16:creationId xmlns:a16="http://schemas.microsoft.com/office/drawing/2014/main" id="{470DB027-5F9E-42FE-84F7-0592EB88640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1232475"/>
          <a:ext cx="6448425"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240</xdr:row>
      <xdr:rowOff>0</xdr:rowOff>
    </xdr:from>
    <xdr:to>
      <xdr:col>5</xdr:col>
      <xdr:colOff>1104900</xdr:colOff>
      <xdr:row>272</xdr:row>
      <xdr:rowOff>19050</xdr:rowOff>
    </xdr:to>
    <xdr:pic>
      <xdr:nvPicPr>
        <xdr:cNvPr id="18638" name="Imagen 27">
          <a:extLst>
            <a:ext uri="{FF2B5EF4-FFF2-40B4-BE49-F238E27FC236}">
              <a16:creationId xmlns:a16="http://schemas.microsoft.com/office/drawing/2014/main" id="{B29F1C15-DE4F-4FBB-88DC-2F79D994AD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6871275"/>
          <a:ext cx="6981825"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63500</xdr:colOff>
      <xdr:row>0</xdr:row>
      <xdr:rowOff>0</xdr:rowOff>
    </xdr:from>
    <xdr:to>
      <xdr:col>13</xdr:col>
      <xdr:colOff>1111249</xdr:colOff>
      <xdr:row>1</xdr:row>
      <xdr:rowOff>172508</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AF7DF5F6-BBEC-46D0-945B-A8A9A89F7721}"/>
            </a:ext>
          </a:extLst>
        </xdr:cNvPr>
        <xdr:cNvSpPr/>
      </xdr:nvSpPr>
      <xdr:spPr>
        <a:xfrm>
          <a:off x="11578167"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13</xdr:col>
      <xdr:colOff>63500</xdr:colOff>
      <xdr:row>0</xdr:row>
      <xdr:rowOff>0</xdr:rowOff>
    </xdr:from>
    <xdr:to>
      <xdr:col>13</xdr:col>
      <xdr:colOff>1111249</xdr:colOff>
      <xdr:row>1</xdr:row>
      <xdr:rowOff>172508</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A8B068BA-B2B2-438B-AAD2-DC561E0D9707}"/>
            </a:ext>
          </a:extLst>
        </xdr:cNvPr>
        <xdr:cNvSpPr/>
      </xdr:nvSpPr>
      <xdr:spPr>
        <a:xfrm>
          <a:off x="11207750" y="0"/>
          <a:ext cx="1047749" cy="54398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685800</xdr:colOff>
      <xdr:row>0</xdr:row>
      <xdr:rowOff>0</xdr:rowOff>
    </xdr:from>
    <xdr:to>
      <xdr:col>4</xdr:col>
      <xdr:colOff>1495424</xdr:colOff>
      <xdr:row>1</xdr:row>
      <xdr:rowOff>133350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1190B0F-9B7A-4950-9485-CBFE00A8930C}"/>
            </a:ext>
          </a:extLst>
        </xdr:cNvPr>
        <xdr:cNvSpPr/>
      </xdr:nvSpPr>
      <xdr:spPr>
        <a:xfrm>
          <a:off x="7943850" y="0"/>
          <a:ext cx="809624" cy="5143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19050</xdr:colOff>
      <xdr:row>0</xdr:row>
      <xdr:rowOff>95250</xdr:rowOff>
    </xdr:from>
    <xdr:to>
      <xdr:col>8</xdr:col>
      <xdr:colOff>304799</xdr:colOff>
      <xdr:row>3</xdr:row>
      <xdr:rowOff>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143D406A-DF25-45B8-927B-AFA9F942073B}"/>
            </a:ext>
          </a:extLst>
        </xdr:cNvPr>
        <xdr:cNvSpPr/>
      </xdr:nvSpPr>
      <xdr:spPr>
        <a:xfrm>
          <a:off x="8277225" y="952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123825</xdr:colOff>
      <xdr:row>50</xdr:row>
      <xdr:rowOff>180975</xdr:rowOff>
    </xdr:from>
    <xdr:to>
      <xdr:col>5</xdr:col>
      <xdr:colOff>3162300</xdr:colOff>
      <xdr:row>92</xdr:row>
      <xdr:rowOff>133350</xdr:rowOff>
    </xdr:to>
    <xdr:pic>
      <xdr:nvPicPr>
        <xdr:cNvPr id="21535" name="Imagen 1">
          <a:extLst>
            <a:ext uri="{FF2B5EF4-FFF2-40B4-BE49-F238E27FC236}">
              <a16:creationId xmlns:a16="http://schemas.microsoft.com/office/drawing/2014/main" id="{B4C82926-D776-4220-A58C-A23B15D2F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4654" t="15800" r="13155" b="4639"/>
        <a:stretch>
          <a:fillRect/>
        </a:stretch>
      </xdr:blipFill>
      <xdr:spPr bwMode="auto">
        <a:xfrm>
          <a:off x="123825" y="19535775"/>
          <a:ext cx="9953625" cy="795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78441</xdr:colOff>
      <xdr:row>0</xdr:row>
      <xdr:rowOff>0</xdr:rowOff>
    </xdr:from>
    <xdr:to>
      <xdr:col>7</xdr:col>
      <xdr:colOff>677955</xdr:colOff>
      <xdr:row>0</xdr:row>
      <xdr:rowOff>542925</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CF41C520-6AD9-4FD0-8383-9C292806CC4C}"/>
            </a:ext>
          </a:extLst>
        </xdr:cNvPr>
        <xdr:cNvSpPr/>
      </xdr:nvSpPr>
      <xdr:spPr>
        <a:xfrm>
          <a:off x="10174941"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74083</xdr:colOff>
      <xdr:row>0</xdr:row>
      <xdr:rowOff>158750</xdr:rowOff>
    </xdr:from>
    <xdr:to>
      <xdr:col>10</xdr:col>
      <xdr:colOff>359832</xdr:colOff>
      <xdr:row>2</xdr:row>
      <xdr:rowOff>3175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4B7BD3D6-757C-44EE-80D1-060B510C28C0}"/>
            </a:ext>
          </a:extLst>
        </xdr:cNvPr>
        <xdr:cNvSpPr/>
      </xdr:nvSpPr>
      <xdr:spPr>
        <a:xfrm>
          <a:off x="12774083" y="1587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29158</xdr:colOff>
      <xdr:row>0</xdr:row>
      <xdr:rowOff>29158</xdr:rowOff>
    </xdr:from>
    <xdr:to>
      <xdr:col>21</xdr:col>
      <xdr:colOff>318794</xdr:colOff>
      <xdr:row>1</xdr:row>
      <xdr:rowOff>134711</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39A73AB-31F4-41B7-BEBB-5AA5DB33DAAE}"/>
            </a:ext>
          </a:extLst>
        </xdr:cNvPr>
        <xdr:cNvSpPr/>
      </xdr:nvSpPr>
      <xdr:spPr>
        <a:xfrm>
          <a:off x="13898724" y="2915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23813</xdr:colOff>
      <xdr:row>0</xdr:row>
      <xdr:rowOff>0</xdr:rowOff>
    </xdr:from>
    <xdr:to>
      <xdr:col>21</xdr:col>
      <xdr:colOff>1071562</xdr:colOff>
      <xdr:row>1</xdr:row>
      <xdr:rowOff>90487</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A4FAE375-DFEC-4913-9715-6CA9F5682DD9}"/>
            </a:ext>
          </a:extLst>
        </xdr:cNvPr>
        <xdr:cNvSpPr/>
      </xdr:nvSpPr>
      <xdr:spPr>
        <a:xfrm>
          <a:off x="17490282"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114300</xdr:colOff>
      <xdr:row>0</xdr:row>
      <xdr:rowOff>50800</xdr:rowOff>
    </xdr:from>
    <xdr:to>
      <xdr:col>23</xdr:col>
      <xdr:colOff>406026</xdr:colOff>
      <xdr:row>1</xdr:row>
      <xdr:rowOff>112619</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B17BB262-C3F4-4576-ADCB-8E62710D9C6A}"/>
            </a:ext>
          </a:extLst>
        </xdr:cNvPr>
        <xdr:cNvSpPr/>
      </xdr:nvSpPr>
      <xdr:spPr>
        <a:xfrm>
          <a:off x="18084800" y="50800"/>
          <a:ext cx="1053726" cy="544419"/>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36</xdr:col>
      <xdr:colOff>51955</xdr:colOff>
      <xdr:row>0</xdr:row>
      <xdr:rowOff>69273</xdr:rowOff>
    </xdr:from>
    <xdr:to>
      <xdr:col>37</xdr:col>
      <xdr:colOff>337704</xdr:colOff>
      <xdr:row>1</xdr:row>
      <xdr:rowOff>317789</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2259F9D0-9B1A-423B-9CFE-610206D222FC}"/>
            </a:ext>
          </a:extLst>
        </xdr:cNvPr>
        <xdr:cNvSpPr/>
      </xdr:nvSpPr>
      <xdr:spPr>
        <a:xfrm>
          <a:off x="23812500" y="69273"/>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142875</xdr:colOff>
      <xdr:row>0</xdr:row>
      <xdr:rowOff>83344</xdr:rowOff>
    </xdr:from>
    <xdr:to>
      <xdr:col>19</xdr:col>
      <xdr:colOff>95249</xdr:colOff>
      <xdr:row>1</xdr:row>
      <xdr:rowOff>42863</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473C491A-3028-4FBA-80A0-882242C20287}"/>
            </a:ext>
          </a:extLst>
        </xdr:cNvPr>
        <xdr:cNvSpPr/>
      </xdr:nvSpPr>
      <xdr:spPr>
        <a:xfrm>
          <a:off x="15180469" y="83344"/>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48</xdr:col>
      <xdr:colOff>1100667</xdr:colOff>
      <xdr:row>0</xdr:row>
      <xdr:rowOff>211666</xdr:rowOff>
    </xdr:from>
    <xdr:to>
      <xdr:col>50</xdr:col>
      <xdr:colOff>264583</xdr:colOff>
      <xdr:row>1</xdr:row>
      <xdr:rowOff>405341</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C37D1348-BBF8-4529-8207-863EFBF4E7D7}"/>
            </a:ext>
          </a:extLst>
        </xdr:cNvPr>
        <xdr:cNvSpPr/>
      </xdr:nvSpPr>
      <xdr:spPr>
        <a:xfrm>
          <a:off x="16023167" y="211666"/>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42334</xdr:colOff>
      <xdr:row>0</xdr:row>
      <xdr:rowOff>0</xdr:rowOff>
    </xdr:from>
    <xdr:to>
      <xdr:col>5</xdr:col>
      <xdr:colOff>126999</xdr:colOff>
      <xdr:row>1</xdr:row>
      <xdr:rowOff>172508</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8AC7FBFA-02A1-411E-83F5-7EFA41ECAAD3}"/>
            </a:ext>
          </a:extLst>
        </xdr:cNvPr>
        <xdr:cNvSpPr/>
      </xdr:nvSpPr>
      <xdr:spPr>
        <a:xfrm>
          <a:off x="8244417"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51955</xdr:colOff>
      <xdr:row>0</xdr:row>
      <xdr:rowOff>25978</xdr:rowOff>
    </xdr:from>
    <xdr:to>
      <xdr:col>6</xdr:col>
      <xdr:colOff>337704</xdr:colOff>
      <xdr:row>1</xdr:row>
      <xdr:rowOff>326448</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10325758-2D63-478E-82C7-9089B5F0191B}"/>
            </a:ext>
          </a:extLst>
        </xdr:cNvPr>
        <xdr:cNvSpPr/>
      </xdr:nvSpPr>
      <xdr:spPr>
        <a:xfrm>
          <a:off x="8191500" y="2597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114300</xdr:colOff>
      <xdr:row>0</xdr:row>
      <xdr:rowOff>114300</xdr:rowOff>
    </xdr:from>
    <xdr:to>
      <xdr:col>8</xdr:col>
      <xdr:colOff>400049</xdr:colOff>
      <xdr:row>3</xdr:row>
      <xdr:rowOff>47625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6ECB850C-72C6-492A-B24E-341A8A75F53C}"/>
            </a:ext>
          </a:extLst>
        </xdr:cNvPr>
        <xdr:cNvSpPr/>
      </xdr:nvSpPr>
      <xdr:spPr>
        <a:xfrm>
          <a:off x="10734675" y="11430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4</xdr:row>
      <xdr:rowOff>9525</xdr:rowOff>
    </xdr:from>
    <xdr:to>
      <xdr:col>3</xdr:col>
      <xdr:colOff>885825</xdr:colOff>
      <xdr:row>46</xdr:row>
      <xdr:rowOff>133350</xdr:rowOff>
    </xdr:to>
    <xdr:pic>
      <xdr:nvPicPr>
        <xdr:cNvPr id="30766" name="Imagen 1">
          <a:extLst>
            <a:ext uri="{FF2B5EF4-FFF2-40B4-BE49-F238E27FC236}">
              <a16:creationId xmlns:a16="http://schemas.microsoft.com/office/drawing/2014/main" id="{F2B8280A-F375-4A97-A25A-449CB7528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66775"/>
          <a:ext cx="5991225" cy="692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152400</xdr:rowOff>
    </xdr:from>
    <xdr:to>
      <xdr:col>3</xdr:col>
      <xdr:colOff>914400</xdr:colOff>
      <xdr:row>86</xdr:row>
      <xdr:rowOff>152400</xdr:rowOff>
    </xdr:to>
    <xdr:pic>
      <xdr:nvPicPr>
        <xdr:cNvPr id="30767" name="Imagen 2">
          <a:extLst>
            <a:ext uri="{FF2B5EF4-FFF2-40B4-BE49-F238E27FC236}">
              <a16:creationId xmlns:a16="http://schemas.microsoft.com/office/drawing/2014/main" id="{8C72DED1-3C57-4977-9587-E64928F72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53600"/>
          <a:ext cx="6057900" cy="453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173935</xdr:colOff>
      <xdr:row>0</xdr:row>
      <xdr:rowOff>0</xdr:rowOff>
    </xdr:from>
    <xdr:to>
      <xdr:col>5</xdr:col>
      <xdr:colOff>260902</xdr:colOff>
      <xdr:row>2</xdr:row>
      <xdr:rowOff>4555</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id="{364DBBB5-51CD-40BF-AE27-B63EC8F92F23}"/>
            </a:ext>
          </a:extLst>
        </xdr:cNvPr>
        <xdr:cNvSpPr/>
      </xdr:nvSpPr>
      <xdr:spPr>
        <a:xfrm>
          <a:off x="6319631"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59531</xdr:colOff>
      <xdr:row>0</xdr:row>
      <xdr:rowOff>71438</xdr:rowOff>
    </xdr:from>
    <xdr:to>
      <xdr:col>3</xdr:col>
      <xdr:colOff>1107280</xdr:colOff>
      <xdr:row>2</xdr:row>
      <xdr:rowOff>114300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1A3015AA-6348-4068-BD94-9421243B22D6}"/>
            </a:ext>
          </a:extLst>
        </xdr:cNvPr>
        <xdr:cNvSpPr/>
      </xdr:nvSpPr>
      <xdr:spPr>
        <a:xfrm>
          <a:off x="11775281" y="7143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38100</xdr:colOff>
      <xdr:row>0</xdr:row>
      <xdr:rowOff>0</xdr:rowOff>
    </xdr:from>
    <xdr:to>
      <xdr:col>7</xdr:col>
      <xdr:colOff>1085849</xdr:colOff>
      <xdr:row>1</xdr:row>
      <xdr:rowOff>171450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D249E366-EDAB-4634-BC9D-72C459D079E2}"/>
            </a:ext>
          </a:extLst>
        </xdr:cNvPr>
        <xdr:cNvSpPr/>
      </xdr:nvSpPr>
      <xdr:spPr>
        <a:xfrm>
          <a:off x="11239500"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28575</xdr:colOff>
      <xdr:row>18</xdr:row>
      <xdr:rowOff>123825</xdr:rowOff>
    </xdr:from>
    <xdr:to>
      <xdr:col>19</xdr:col>
      <xdr:colOff>190500</xdr:colOff>
      <xdr:row>20</xdr:row>
      <xdr:rowOff>95250</xdr:rowOff>
    </xdr:to>
    <xdr:pic>
      <xdr:nvPicPr>
        <xdr:cNvPr id="7199" name="Imagen 1">
          <a:extLst>
            <a:ext uri="{FF2B5EF4-FFF2-40B4-BE49-F238E27FC236}">
              <a16:creationId xmlns:a16="http://schemas.microsoft.com/office/drawing/2014/main" id="{6E264BA6-799F-4BB9-88FB-0B46FF6C50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1707"/>
        <a:stretch>
          <a:fillRect/>
        </a:stretch>
      </xdr:blipFill>
      <xdr:spPr bwMode="auto">
        <a:xfrm>
          <a:off x="9401175" y="8715375"/>
          <a:ext cx="3752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47625</xdr:rowOff>
    </xdr:from>
    <xdr:to>
      <xdr:col>22</xdr:col>
      <xdr:colOff>419099</xdr:colOff>
      <xdr:row>2</xdr:row>
      <xdr:rowOff>76200</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A78575AD-8CB1-4DD1-8D72-A6F932AC3813}"/>
            </a:ext>
          </a:extLst>
        </xdr:cNvPr>
        <xdr:cNvSpPr/>
      </xdr:nvSpPr>
      <xdr:spPr>
        <a:xfrm>
          <a:off x="14058900" y="4762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63500</xdr:colOff>
      <xdr:row>0</xdr:row>
      <xdr:rowOff>38100</xdr:rowOff>
    </xdr:from>
    <xdr:to>
      <xdr:col>13</xdr:col>
      <xdr:colOff>349249</xdr:colOff>
      <xdr:row>1</xdr:row>
      <xdr:rowOff>149225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64DDE4C8-600B-43DC-8825-F731FEA6AE45}"/>
            </a:ext>
          </a:extLst>
        </xdr:cNvPr>
        <xdr:cNvSpPr/>
      </xdr:nvSpPr>
      <xdr:spPr>
        <a:xfrm>
          <a:off x="12928600" y="3810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21166</xdr:colOff>
      <xdr:row>0</xdr:row>
      <xdr:rowOff>116417</xdr:rowOff>
    </xdr:from>
    <xdr:to>
      <xdr:col>10</xdr:col>
      <xdr:colOff>306915</xdr:colOff>
      <xdr:row>1</xdr:row>
      <xdr:rowOff>0</xdr:rowOff>
    </xdr:to>
    <xdr:sp macro="" textlink="">
      <xdr:nvSpPr>
        <xdr:cNvPr id="41" name="Flecha izquierda 40">
          <a:hlinkClick xmlns:r="http://schemas.openxmlformats.org/officeDocument/2006/relationships" r:id="rId1"/>
          <a:extLst>
            <a:ext uri="{FF2B5EF4-FFF2-40B4-BE49-F238E27FC236}">
              <a16:creationId xmlns:a16="http://schemas.microsoft.com/office/drawing/2014/main" id="{9160FD96-1854-4BCD-BD63-C74079DF5EF2}"/>
            </a:ext>
          </a:extLst>
        </xdr:cNvPr>
        <xdr:cNvSpPr/>
      </xdr:nvSpPr>
      <xdr:spPr>
        <a:xfrm>
          <a:off x="7090833" y="116417"/>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1</xdr:row>
      <xdr:rowOff>323850</xdr:rowOff>
    </xdr:from>
    <xdr:to>
      <xdr:col>7</xdr:col>
      <xdr:colOff>800100</xdr:colOff>
      <xdr:row>26</xdr:row>
      <xdr:rowOff>28575</xdr:rowOff>
    </xdr:to>
    <xdr:pic>
      <xdr:nvPicPr>
        <xdr:cNvPr id="9293" name="Imagen 40">
          <a:extLst>
            <a:ext uri="{FF2B5EF4-FFF2-40B4-BE49-F238E27FC236}">
              <a16:creationId xmlns:a16="http://schemas.microsoft.com/office/drawing/2014/main" id="{276E4A6B-B6A3-47CB-9D46-718BFF16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2475"/>
          <a:ext cx="6134100"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76200</xdr:rowOff>
    </xdr:from>
    <xdr:to>
      <xdr:col>7</xdr:col>
      <xdr:colOff>542925</xdr:colOff>
      <xdr:row>55</xdr:row>
      <xdr:rowOff>190500</xdr:rowOff>
    </xdr:to>
    <xdr:pic>
      <xdr:nvPicPr>
        <xdr:cNvPr id="9294" name="Imagen 41">
          <a:extLst>
            <a:ext uri="{FF2B5EF4-FFF2-40B4-BE49-F238E27FC236}">
              <a16:creationId xmlns:a16="http://schemas.microsoft.com/office/drawing/2014/main" id="{2ED00B6D-9D57-4D64-80CE-9966E1327A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305675"/>
          <a:ext cx="5876925" cy="48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123825</xdr:rowOff>
    </xdr:from>
    <xdr:to>
      <xdr:col>8</xdr:col>
      <xdr:colOff>400050</xdr:colOff>
      <xdr:row>89</xdr:row>
      <xdr:rowOff>1219200</xdr:rowOff>
    </xdr:to>
    <xdr:pic>
      <xdr:nvPicPr>
        <xdr:cNvPr id="9295" name="Imagen 72">
          <a:extLst>
            <a:ext uri="{FF2B5EF4-FFF2-40B4-BE49-F238E27FC236}">
              <a16:creationId xmlns:a16="http://schemas.microsoft.com/office/drawing/2014/main" id="{0FD0284C-D2FD-4CA6-AF08-687DBA339F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4001750"/>
          <a:ext cx="6743700" cy="567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xdr:row>
      <xdr:rowOff>0</xdr:rowOff>
    </xdr:from>
    <xdr:to>
      <xdr:col>8</xdr:col>
      <xdr:colOff>180975</xdr:colOff>
      <xdr:row>118</xdr:row>
      <xdr:rowOff>28575</xdr:rowOff>
    </xdr:to>
    <xdr:pic>
      <xdr:nvPicPr>
        <xdr:cNvPr id="9296" name="Imagen 44">
          <a:extLst>
            <a:ext uri="{FF2B5EF4-FFF2-40B4-BE49-F238E27FC236}">
              <a16:creationId xmlns:a16="http://schemas.microsoft.com/office/drawing/2014/main" id="{F1939FF9-A6BD-4B33-983A-BED0F3384C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0459700"/>
          <a:ext cx="6524625"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95250</xdr:colOff>
      <xdr:row>0</xdr:row>
      <xdr:rowOff>148167</xdr:rowOff>
    </xdr:from>
    <xdr:to>
      <xdr:col>13</xdr:col>
      <xdr:colOff>1142999</xdr:colOff>
      <xdr:row>2</xdr:row>
      <xdr:rowOff>77259</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B502EC55-82DC-416B-9254-997D2384D9D5}"/>
            </a:ext>
          </a:extLst>
        </xdr:cNvPr>
        <xdr:cNvSpPr/>
      </xdr:nvSpPr>
      <xdr:spPr>
        <a:xfrm>
          <a:off x="12890500" y="148167"/>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13</xdr:col>
      <xdr:colOff>95250</xdr:colOff>
      <xdr:row>20</xdr:row>
      <xdr:rowOff>148167</xdr:rowOff>
    </xdr:from>
    <xdr:to>
      <xdr:col>13</xdr:col>
      <xdr:colOff>1142999</xdr:colOff>
      <xdr:row>22</xdr:row>
      <xdr:rowOff>77259</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8D9030C4-0499-41A5-9EF0-B8995CD9943D}"/>
            </a:ext>
          </a:extLst>
        </xdr:cNvPr>
        <xdr:cNvSpPr/>
      </xdr:nvSpPr>
      <xdr:spPr>
        <a:xfrm>
          <a:off x="12872357" y="148167"/>
          <a:ext cx="1047749" cy="54141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medina/AppData/Roaming/Microsoft/Excel/HERRAMIENTAS%20POA%202018%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Contenidos PEI-POM-POA"/>
      <sheetName val="Introducción"/>
      <sheetName val="DPSE 01 VinculacinInstitucional"/>
      <sheetName val="DPSE-02 Identificación PND-LGP"/>
      <sheetName val="DPSE-03 Mandatos "/>
      <sheetName val="DPSE-04 Analisis Políticas"/>
      <sheetName val="DPSE-05  Ident. Prior."/>
      <sheetName val="DPSE-6Mortalidad Infantil"/>
      <sheetName val="DPSE-6Mortalidad Materna"/>
      <sheetName val="DPSE-07 Modelos de causalidad"/>
      <sheetName val="DPSE-08 Evidencias"/>
      <sheetName val="DPSE-09 Jerar. de fact. caus"/>
      <sheetName val="DPSE-09 Jerar. de fact. cau (2"/>
      <sheetName val="DPSE-10RES. JERARQ. DE FAC."/>
      <sheetName val="DPSE-10RES. JERARQ. DE FAC. (2"/>
      <sheetName val="DPSE-11 MODELO EXPLICATIVO"/>
      <sheetName val="DPSE-12 IDENTIFICACION DE CCC"/>
      <sheetName val="DPSE-13Modelo Prescriptivo"/>
      <sheetName val="DPSE-14 Form.Resultados"/>
      <sheetName val="DPSE-15Matriz PEI"/>
      <sheetName val="DPSE-16 Modelo Logico de la Est"/>
      <sheetName val="DPSE-17 Análisis de Actores "/>
      <sheetName val="DPSE-18Visión, Misión, Valores"/>
      <sheetName val="DPSE-19ANALISIS FODA"/>
      <sheetName val="DPSE 20RUTA DE TRABAJO "/>
      <sheetName val="DPSE-21Ficha Indicador"/>
      <sheetName val="DPSE-22POM"/>
      <sheetName val="DPSE-23Ficha Seguimiento POM"/>
      <sheetName val="DPSE-24 POA"/>
      <sheetName val="DPSE-25PROG. MENS PROD.SUBP ACC"/>
      <sheetName val="DPSE-26INSUMOS"/>
      <sheetName val="DPSE-27Ficha Seguimiento POA "/>
      <sheetName val="Anexo 1 Clasif.Tematicos (2)"/>
      <sheetName val="Anexo2InformacionPresup5años"/>
      <sheetName val="Anexo 3 CRITERIOSPONDERACIÓN"/>
      <sheetName val="Anexo 4 CRITERIOSPONDERACIÓ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B6" t="str">
            <v xml:space="preserve">Fortificación de  los alimentos 
</v>
          </cell>
          <cell r="G6">
            <v>9.8000000009800008</v>
          </cell>
          <cell r="I6">
            <v>4</v>
          </cell>
        </row>
        <row r="7">
          <cell r="B7" t="str">
            <v xml:space="preserve">Acceso limitado  a los alimentos 
</v>
          </cell>
          <cell r="G7">
            <v>9.2000000018399994</v>
          </cell>
          <cell r="I7">
            <v>6</v>
          </cell>
        </row>
        <row r="8">
          <cell r="B8" t="str">
            <v xml:space="preserve">Consumo inadecuado de alimentos
</v>
          </cell>
          <cell r="G8">
            <v>8.5000000025499993</v>
          </cell>
          <cell r="I8">
            <v>7</v>
          </cell>
        </row>
        <row r="9">
          <cell r="B9" t="str">
            <v xml:space="preserve">Diarreas agudas
</v>
          </cell>
          <cell r="G9">
            <v>10.000000004</v>
          </cell>
          <cell r="I9">
            <v>2</v>
          </cell>
        </row>
        <row r="10">
          <cell r="B10" t="str">
            <v xml:space="preserve">Infecciones respiratorias agudas(Neumonía)
</v>
          </cell>
          <cell r="G10">
            <v>10.000000005</v>
          </cell>
          <cell r="I10">
            <v>1</v>
          </cell>
        </row>
        <row r="11">
          <cell r="B11" t="str">
            <v xml:space="preserve">Sepsis no identificada
</v>
          </cell>
          <cell r="G11">
            <v>9.8000000058800012</v>
          </cell>
          <cell r="I11">
            <v>3</v>
          </cell>
        </row>
        <row r="12">
          <cell r="B12" t="str">
            <v xml:space="preserve">Calidad y acceso inadecuado del agua y vivienda saludable 
</v>
          </cell>
          <cell r="G12">
            <v>9.6000000067200002</v>
          </cell>
          <cell r="I12">
            <v>5</v>
          </cell>
        </row>
        <row r="13">
          <cell r="B13" t="str">
            <v xml:space="preserve">Anomalías del sistema nervioso 
</v>
          </cell>
          <cell r="G13">
            <v>7.5000000060000005</v>
          </cell>
          <cell r="I13">
            <v>9</v>
          </cell>
        </row>
        <row r="14">
          <cell r="B14" t="str">
            <v xml:space="preserve">Anomalías congénitas del sistema circulatorio
</v>
          </cell>
          <cell r="G14">
            <v>7.5000000067500006</v>
          </cell>
          <cell r="I14">
            <v>8</v>
          </cell>
        </row>
        <row r="15">
          <cell r="B15" t="str">
            <v xml:space="preserve">Anomalías congénitas del  sistema digestivo 
</v>
          </cell>
          <cell r="G15">
            <v>7.5000000008250005</v>
          </cell>
          <cell r="I15">
            <v>10</v>
          </cell>
        </row>
      </sheetData>
      <sheetData sheetId="13">
        <row r="6">
          <cell r="B6" t="str">
            <v xml:space="preserve"> Insuficiente acceso a servicios de  maternidad incluyendo emergencias obstétricas y cuidados 
del neonato
</v>
          </cell>
          <cell r="G6">
            <v>10.000000001</v>
          </cell>
          <cell r="I6">
            <v>1</v>
          </cell>
        </row>
        <row r="7">
          <cell r="B7" t="str">
            <v xml:space="preserve">Inadecuadas prácticas de salud materna y neonatal y  búsqueda de atención
</v>
          </cell>
          <cell r="G7">
            <v>9.8000000019600009</v>
          </cell>
          <cell r="I7">
            <v>2</v>
          </cell>
        </row>
        <row r="8">
          <cell r="B8" t="str">
            <v xml:space="preserve">Insuficiente acceso a nutrición y micronutrientes
</v>
          </cell>
          <cell r="G8">
            <v>8.6000000025799999</v>
          </cell>
          <cell r="I8">
            <v>3</v>
          </cell>
        </row>
        <row r="9">
          <cell r="B9" t="str">
            <v xml:space="preserve">Limitado acceso agua  y saneamiento e inadecuado
</v>
          </cell>
          <cell r="G9">
            <v>8.2000000032799996</v>
          </cell>
          <cell r="I9">
            <v>4</v>
          </cell>
        </row>
        <row r="10">
          <cell r="B10" t="str">
            <v xml:space="preserve">Baja escolaridad, y escasa  educación en salud sexual  y reproductiva, así  como  limitadas competencias para la vida
</v>
          </cell>
          <cell r="G10">
            <v>8.0000000040000003</v>
          </cell>
          <cell r="I10">
            <v>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28"/>
  <sheetViews>
    <sheetView showGridLines="0" tabSelected="1" view="pageBreakPreview" zoomScale="90" zoomScaleNormal="60" zoomScaleSheetLayoutView="90" workbookViewId="0">
      <selection activeCell="N10" sqref="N10"/>
    </sheetView>
  </sheetViews>
  <sheetFormatPr baseColWidth="10" defaultRowHeight="12.75"/>
  <cols>
    <col min="1" max="1" width="11.42578125" style="6"/>
    <col min="2" max="2" width="12.28515625" style="6" bestFit="1" customWidth="1"/>
    <col min="3" max="3" width="20.5703125" style="6" customWidth="1"/>
    <col min="4" max="4" width="22.28515625" style="6" customWidth="1"/>
    <col min="5" max="5" width="16.42578125" style="6" customWidth="1"/>
    <col min="6" max="6" width="16.5703125" style="6" customWidth="1"/>
    <col min="7" max="7" width="9.5703125" style="6" customWidth="1"/>
    <col min="8" max="8" width="14.7109375" style="6" customWidth="1"/>
    <col min="9" max="9" width="15.28515625" style="6" customWidth="1"/>
    <col min="10" max="16384" width="11.42578125" style="6"/>
  </cols>
  <sheetData>
    <row r="1" spans="1:9" s="2" customFormat="1" ht="22.5" customHeight="1">
      <c r="A1" s="300"/>
      <c r="B1" s="300"/>
      <c r="C1" s="300"/>
      <c r="D1" s="996" t="s">
        <v>54</v>
      </c>
      <c r="E1" s="997"/>
      <c r="F1" s="997"/>
      <c r="G1" s="997"/>
      <c r="H1" s="997"/>
      <c r="I1" s="998"/>
    </row>
    <row r="2" spans="1:9" s="2" customFormat="1" ht="76.5" customHeight="1" thickBot="1">
      <c r="A2" s="300"/>
      <c r="B2" s="300"/>
      <c r="C2" s="301"/>
      <c r="D2" s="999"/>
      <c r="E2" s="1000"/>
      <c r="F2" s="1000"/>
      <c r="G2" s="1000"/>
      <c r="H2" s="1000"/>
      <c r="I2" s="1001"/>
    </row>
    <row r="3" spans="1:9" s="2" customFormat="1" ht="22.5"/>
    <row r="4" spans="1:9" s="2" customFormat="1" ht="22.5"/>
    <row r="5" spans="1:9" s="2" customFormat="1" ht="22.5"/>
    <row r="6" spans="1:9" s="2" customFormat="1" ht="23.25" thickBot="1"/>
    <row r="7" spans="1:9" s="2" customFormat="1" ht="81.75" customHeight="1" thickBot="1">
      <c r="A7" s="1002" t="s">
        <v>198</v>
      </c>
      <c r="B7" s="1003"/>
      <c r="C7" s="1003"/>
      <c r="D7" s="1003"/>
      <c r="E7" s="1003"/>
      <c r="F7" s="1003"/>
      <c r="G7" s="1003"/>
      <c r="H7" s="1003"/>
      <c r="I7" s="1004"/>
    </row>
    <row r="8" spans="1:9" s="2" customFormat="1" ht="27.75">
      <c r="B8" s="995"/>
      <c r="C8" s="995"/>
      <c r="D8" s="995"/>
      <c r="E8" s="995"/>
      <c r="F8" s="995"/>
      <c r="G8" s="995"/>
      <c r="H8" s="995"/>
      <c r="I8" s="995"/>
    </row>
    <row r="9" spans="1:9" s="2" customFormat="1" ht="27.75">
      <c r="B9" s="231"/>
      <c r="C9" s="231"/>
      <c r="D9" s="231"/>
      <c r="E9" s="231"/>
      <c r="F9" s="231"/>
      <c r="G9" s="231"/>
      <c r="H9" s="231"/>
      <c r="I9" s="231"/>
    </row>
    <row r="10" spans="1:9" s="3" customFormat="1" ht="27" customHeight="1">
      <c r="A10" s="1005" t="s">
        <v>41</v>
      </c>
      <c r="B10" s="1005"/>
      <c r="C10" s="1005"/>
      <c r="D10" s="1005"/>
      <c r="E10" s="1005"/>
      <c r="F10" s="1005"/>
      <c r="G10" s="1005"/>
      <c r="H10" s="1005"/>
      <c r="I10" s="1005"/>
    </row>
    <row r="11" spans="1:9" s="3" customFormat="1" ht="27" customHeight="1">
      <c r="A11" s="1005" t="s">
        <v>43</v>
      </c>
      <c r="B11" s="1005"/>
      <c r="C11" s="1005"/>
      <c r="D11" s="1005"/>
      <c r="E11" s="1005"/>
      <c r="F11" s="1005"/>
      <c r="G11" s="1005"/>
      <c r="H11" s="1005"/>
      <c r="I11" s="1005"/>
    </row>
    <row r="12" spans="1:9" s="3" customFormat="1" ht="27" customHeight="1">
      <c r="A12" s="1005" t="s">
        <v>42</v>
      </c>
      <c r="B12" s="1005"/>
      <c r="C12" s="1005"/>
      <c r="D12" s="1005"/>
      <c r="E12" s="1005"/>
      <c r="F12" s="1005"/>
      <c r="G12" s="1005"/>
      <c r="H12" s="1005"/>
      <c r="I12" s="1005"/>
    </row>
    <row r="13" spans="1:9" s="3" customFormat="1" ht="75.75" customHeight="1">
      <c r="A13" s="1006" t="s">
        <v>1361</v>
      </c>
      <c r="B13" s="1007"/>
      <c r="C13" s="1007"/>
      <c r="D13" s="1007"/>
      <c r="E13" s="1007"/>
      <c r="F13" s="1007"/>
      <c r="G13" s="1007"/>
      <c r="H13" s="1007"/>
      <c r="I13" s="1007"/>
    </row>
    <row r="14" spans="1:9" s="3" customFormat="1" ht="22.5">
      <c r="A14" s="446"/>
      <c r="B14" s="447"/>
      <c r="C14" s="446"/>
      <c r="D14" s="446"/>
      <c r="E14" s="446"/>
      <c r="F14" s="446"/>
      <c r="G14" s="446"/>
      <c r="H14" s="446"/>
      <c r="I14" s="446"/>
    </row>
    <row r="15" spans="1:9" s="3" customFormat="1" ht="40.5" customHeight="1">
      <c r="A15" s="994" t="s">
        <v>435</v>
      </c>
      <c r="B15" s="994"/>
      <c r="C15" s="994"/>
      <c r="D15" s="994"/>
      <c r="E15" s="994"/>
      <c r="F15" s="994"/>
      <c r="G15" s="994"/>
      <c r="H15" s="994"/>
      <c r="I15" s="994"/>
    </row>
    <row r="16" spans="1:9" s="3" customFormat="1" ht="22.5"/>
    <row r="17" spans="3:6" s="4" customFormat="1" ht="22.5">
      <c r="C17" s="5"/>
    </row>
    <row r="18" spans="3:6" s="4" customFormat="1" ht="22.5"/>
    <row r="19" spans="3:6" s="4" customFormat="1" ht="22.5">
      <c r="D19" s="7"/>
      <c r="F19" s="9"/>
    </row>
    <row r="20" spans="3:6" s="2" customFormat="1" ht="22.5">
      <c r="F20" s="9"/>
    </row>
    <row r="28" spans="3:6">
      <c r="D28" s="626"/>
    </row>
  </sheetData>
  <sheetProtection algorithmName="SHA-512" hashValue="8ypxMdsSh/4+dO8RYAUGASAUeYPcu6SI9KKkAJv4TUXXtAFfTBglQwDQo6hYOk2VniajXxFeCueRNey1areY3w==" saltValue="ACMHIEUYCCWiR2B0LHcy8Q==" spinCount="100000" sheet="1" formatCells="0" formatColumns="0" formatRows="0" insertColumns="0" insertRows="0" insertHyperlinks="0" deleteColumns="0" deleteRows="0" sort="0" autoFilter="0" pivotTables="0"/>
  <customSheetViews>
    <customSheetView guid="{4FD28BFF-A4CF-416E-91D3-B2989AA79332}" scale="90" showGridLines="0" showRuler="0">
      <selection activeCell="D16" sqref="D16"/>
      <pageMargins left="0.70866141732283472" right="0.70866141732283472" top="0.74803149606299213" bottom="0.74803149606299213" header="0.31496062992125984" footer="0.31496062992125984"/>
      <pageSetup paperSize="9" orientation="landscape" r:id="rId1"/>
      <headerFooter alignWithMargins="0"/>
    </customSheetView>
  </customSheetViews>
  <mergeCells count="8">
    <mergeCell ref="A15:I15"/>
    <mergeCell ref="B8:I8"/>
    <mergeCell ref="D1:I2"/>
    <mergeCell ref="A7:I7"/>
    <mergeCell ref="A10:I10"/>
    <mergeCell ref="A11:I11"/>
    <mergeCell ref="A12:I12"/>
    <mergeCell ref="A13:I13"/>
  </mergeCells>
  <phoneticPr fontId="5" type="noConversion"/>
  <printOptions horizontalCentered="1" verticalCentered="1"/>
  <pageMargins left="0.70866141732283472" right="0.70866141732283472" top="0.6" bottom="0.39370078740157483" header="0.31496062992125984" footer="0.31496062992125984"/>
  <pageSetup paperSize="9" scale="95" fitToHeight="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E28"/>
  <sheetViews>
    <sheetView workbookViewId="0">
      <selection activeCell="O22" sqref="O22"/>
    </sheetView>
  </sheetViews>
  <sheetFormatPr baseColWidth="10" defaultRowHeight="15"/>
  <cols>
    <col min="1" max="1" width="11.42578125" style="400"/>
    <col min="2" max="2" width="24.140625" style="400" bestFit="1" customWidth="1"/>
    <col min="3" max="16384" width="11.42578125" style="400"/>
  </cols>
  <sheetData>
    <row r="1" spans="1:5">
      <c r="A1" s="400" t="s">
        <v>472</v>
      </c>
      <c r="B1" s="400" t="s">
        <v>471</v>
      </c>
    </row>
    <row r="2" spans="1:5" ht="23.25">
      <c r="A2" s="403" t="s">
        <v>444</v>
      </c>
      <c r="B2" s="404" t="s">
        <v>470</v>
      </c>
    </row>
    <row r="3" spans="1:5" ht="23.25">
      <c r="A3" s="403" t="s">
        <v>469</v>
      </c>
      <c r="B3" s="404" t="s">
        <v>468</v>
      </c>
      <c r="E3" s="405"/>
    </row>
    <row r="4" spans="1:5" ht="23.25">
      <c r="A4" s="403" t="s">
        <v>467</v>
      </c>
      <c r="B4" s="404" t="s">
        <v>466</v>
      </c>
    </row>
    <row r="5" spans="1:5" ht="23.25">
      <c r="A5" s="403" t="s">
        <v>320</v>
      </c>
      <c r="B5" s="404" t="s">
        <v>465</v>
      </c>
    </row>
    <row r="6" spans="1:5" ht="23.25">
      <c r="A6" s="403"/>
      <c r="B6" s="404" t="s">
        <v>464</v>
      </c>
    </row>
    <row r="7" spans="1:5" ht="23.25">
      <c r="A7" s="403"/>
      <c r="B7" s="404" t="s">
        <v>463</v>
      </c>
    </row>
    <row r="8" spans="1:5" ht="23.25">
      <c r="A8" s="403"/>
      <c r="B8" s="404" t="s">
        <v>462</v>
      </c>
    </row>
    <row r="9" spans="1:5" ht="23.25">
      <c r="A9" s="403"/>
      <c r="B9" s="404" t="s">
        <v>444</v>
      </c>
    </row>
    <row r="10" spans="1:5" ht="23.25">
      <c r="A10" s="403"/>
      <c r="B10" s="404" t="s">
        <v>461</v>
      </c>
    </row>
    <row r="11" spans="1:5" ht="23.25">
      <c r="A11" s="403"/>
      <c r="B11" s="404" t="s">
        <v>460</v>
      </c>
    </row>
    <row r="12" spans="1:5" ht="23.25">
      <c r="A12" s="403"/>
      <c r="B12" s="404" t="s">
        <v>459</v>
      </c>
    </row>
    <row r="13" spans="1:5" ht="23.25">
      <c r="A13" s="403"/>
      <c r="B13" s="404" t="s">
        <v>458</v>
      </c>
    </row>
    <row r="14" spans="1:5" ht="23.25">
      <c r="A14" s="403"/>
      <c r="B14" s="404" t="s">
        <v>457</v>
      </c>
    </row>
    <row r="15" spans="1:5" ht="23.25">
      <c r="A15" s="403"/>
      <c r="B15" s="404" t="s">
        <v>456</v>
      </c>
    </row>
    <row r="16" spans="1:5" ht="23.25">
      <c r="A16" s="403"/>
      <c r="B16" s="404" t="s">
        <v>455</v>
      </c>
    </row>
    <row r="17" spans="1:2" ht="23.25">
      <c r="A17" s="403"/>
      <c r="B17" s="404" t="s">
        <v>454</v>
      </c>
    </row>
    <row r="18" spans="1:2" ht="23.25">
      <c r="A18" s="403"/>
      <c r="B18" s="404" t="s">
        <v>453</v>
      </c>
    </row>
    <row r="19" spans="1:2" ht="23.25">
      <c r="A19" s="403"/>
      <c r="B19" s="404" t="s">
        <v>452</v>
      </c>
    </row>
    <row r="20" spans="1:2" ht="23.25">
      <c r="A20" s="403"/>
      <c r="B20" s="404" t="s">
        <v>451</v>
      </c>
    </row>
    <row r="21" spans="1:2" ht="23.25">
      <c r="A21" s="403"/>
      <c r="B21" s="404" t="s">
        <v>450</v>
      </c>
    </row>
    <row r="22" spans="1:2" ht="23.25">
      <c r="A22" s="403"/>
      <c r="B22" s="404" t="s">
        <v>449</v>
      </c>
    </row>
    <row r="23" spans="1:2" ht="23.25">
      <c r="A23" s="403"/>
      <c r="B23" s="404" t="s">
        <v>448</v>
      </c>
    </row>
    <row r="24" spans="1:2" ht="23.25">
      <c r="A24" s="403"/>
      <c r="B24" s="404" t="s">
        <v>447</v>
      </c>
    </row>
    <row r="25" spans="1:2" ht="23.25">
      <c r="A25" s="403"/>
      <c r="B25" s="404" t="s">
        <v>446</v>
      </c>
    </row>
    <row r="26" spans="1:2" ht="23.25">
      <c r="A26" s="403"/>
      <c r="B26" s="404" t="s">
        <v>320</v>
      </c>
    </row>
    <row r="27" spans="1:2" ht="23.25">
      <c r="A27" s="403"/>
      <c r="B27" s="403"/>
    </row>
    <row r="28" spans="1:2" ht="23.25">
      <c r="A28" s="403"/>
      <c r="B28" s="403"/>
    </row>
  </sheetData>
  <sheetProtection algorithmName="SHA-512" hashValue="nb7pkhHw5pMEpdJIKTBzZPwJp1yjLKJU3CPnY2gjznd5aonzASc3Pdhbi3QpRPPTAzAnNWfLNuoqU8TFwImd3A==" saltValue="07mSNy8gq3z/tnx7a7KUd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4"/>
  </sheetPr>
  <dimension ref="A1:P119"/>
  <sheetViews>
    <sheetView showGridLines="0" topLeftCell="A99" zoomScaleNormal="100" zoomScaleSheetLayoutView="90" workbookViewId="0">
      <selection sqref="A1:I119"/>
    </sheetView>
  </sheetViews>
  <sheetFormatPr baseColWidth="10" defaultRowHeight="15"/>
  <cols>
    <col min="1" max="1" width="9" style="10" customWidth="1"/>
    <col min="2" max="2" width="10" style="10" customWidth="1"/>
    <col min="3" max="3" width="9.85546875" style="10" customWidth="1"/>
    <col min="4" max="4" width="9.140625" style="10" customWidth="1"/>
    <col min="5" max="5" width="13" style="10" customWidth="1"/>
    <col min="6" max="6" width="2" style="18" customWidth="1"/>
    <col min="7" max="7" width="27" style="10" customWidth="1"/>
    <col min="8" max="8" width="15.140625" style="10" customWidth="1"/>
    <col min="9" max="9" width="10.85546875" style="10" customWidth="1"/>
    <col min="10" max="10" width="11.42578125" style="21"/>
    <col min="11" max="11" width="13.7109375" style="10" customWidth="1"/>
    <col min="12" max="12" width="9.5703125" style="10" customWidth="1"/>
    <col min="13" max="13" width="9.85546875" style="10" customWidth="1"/>
    <col min="14" max="14" width="9.140625" style="10" customWidth="1"/>
    <col min="15" max="15" width="13" style="10" customWidth="1"/>
    <col min="16" max="16384" width="11.42578125" style="10"/>
  </cols>
  <sheetData>
    <row r="1" spans="1:16" ht="33.75" customHeight="1" thickBot="1">
      <c r="A1" s="1215" t="s">
        <v>321</v>
      </c>
      <c r="B1" s="1216"/>
      <c r="C1" s="1216"/>
      <c r="D1" s="1216"/>
      <c r="E1" s="1216"/>
      <c r="F1" s="1216"/>
      <c r="G1" s="1217"/>
      <c r="H1" s="1217"/>
      <c r="I1" s="120" t="s">
        <v>212</v>
      </c>
      <c r="J1" s="119"/>
      <c r="K1" s="119"/>
      <c r="L1" s="119"/>
      <c r="M1" s="119"/>
      <c r="N1" s="119"/>
      <c r="O1" s="11"/>
    </row>
    <row r="2" spans="1:16" ht="27.75" customHeight="1">
      <c r="A2" s="1222" t="s">
        <v>981</v>
      </c>
      <c r="B2" s="1223"/>
      <c r="C2" s="1223"/>
      <c r="D2" s="1223"/>
      <c r="E2" s="1223"/>
      <c r="F2" s="1223"/>
      <c r="G2" s="1223"/>
      <c r="H2" s="1223"/>
      <c r="I2" s="1223"/>
      <c r="J2" s="19"/>
      <c r="K2" s="1221"/>
      <c r="L2" s="1221"/>
      <c r="M2" s="27"/>
      <c r="N2" s="27"/>
      <c r="O2" s="27"/>
      <c r="P2" s="28"/>
    </row>
    <row r="3" spans="1:16" ht="37.5" customHeight="1">
      <c r="A3" s="1218"/>
      <c r="B3" s="1218"/>
      <c r="C3" s="1218"/>
      <c r="D3" s="1218"/>
      <c r="E3" s="1218"/>
      <c r="F3" s="21"/>
      <c r="G3" s="1218"/>
      <c r="H3" s="1218"/>
      <c r="I3" s="1218"/>
      <c r="J3" s="19"/>
      <c r="K3" s="29"/>
      <c r="L3" s="29"/>
      <c r="M3" s="27"/>
      <c r="N3" s="27"/>
      <c r="O3" s="27"/>
      <c r="P3" s="28"/>
    </row>
    <row r="4" spans="1:16" ht="18.75">
      <c r="A4" s="1219"/>
      <c r="B4" s="1220"/>
      <c r="C4" s="1220"/>
      <c r="D4" s="1220"/>
      <c r="E4" s="1220"/>
      <c r="F4" s="646"/>
      <c r="G4" s="675"/>
      <c r="H4" s="675"/>
      <c r="I4" s="675"/>
      <c r="J4" s="20"/>
      <c r="K4" s="513"/>
      <c r="L4" s="513"/>
      <c r="M4" s="513"/>
      <c r="N4" s="513"/>
      <c r="O4" s="513"/>
      <c r="P4" s="513"/>
    </row>
    <row r="5" spans="1:16" ht="15" customHeight="1">
      <c r="A5" s="1220"/>
      <c r="B5" s="1220"/>
      <c r="C5" s="1220"/>
      <c r="D5" s="1220"/>
      <c r="E5" s="1220"/>
      <c r="F5" s="646"/>
      <c r="G5" s="21"/>
      <c r="H5" s="21"/>
      <c r="I5" s="21"/>
      <c r="K5" s="513"/>
      <c r="L5" s="513"/>
      <c r="M5" s="513"/>
      <c r="N5" s="513"/>
      <c r="O5" s="513"/>
      <c r="P5" s="513"/>
    </row>
    <row r="6" spans="1:16" ht="15" customHeight="1">
      <c r="A6" s="1220"/>
      <c r="B6" s="1220"/>
      <c r="C6" s="1220"/>
      <c r="D6" s="1220"/>
      <c r="E6" s="1220"/>
      <c r="F6" s="646"/>
      <c r="G6" s="21"/>
      <c r="H6" s="21"/>
      <c r="I6" s="21"/>
      <c r="K6" s="513"/>
      <c r="L6" s="513"/>
      <c r="M6" s="513"/>
      <c r="N6" s="513"/>
      <c r="O6" s="513"/>
      <c r="P6" s="513"/>
    </row>
    <row r="7" spans="1:16" ht="15" customHeight="1">
      <c r="A7" s="1220"/>
      <c r="B7" s="1220"/>
      <c r="C7" s="1220"/>
      <c r="D7" s="1220"/>
      <c r="E7" s="1220"/>
      <c r="F7" s="646"/>
      <c r="G7" s="21"/>
      <c r="H7" s="21"/>
      <c r="I7" s="21"/>
      <c r="K7" s="513"/>
      <c r="L7" s="513"/>
      <c r="M7" s="513"/>
      <c r="N7" s="513"/>
      <c r="O7" s="513"/>
      <c r="P7" s="513"/>
    </row>
    <row r="8" spans="1:16" ht="15" customHeight="1">
      <c r="A8" s="1220"/>
      <c r="B8" s="1220"/>
      <c r="C8" s="1220"/>
      <c r="D8" s="1220"/>
      <c r="E8" s="1220"/>
      <c r="F8" s="646"/>
      <c r="G8" s="21"/>
      <c r="H8" s="21"/>
      <c r="I8" s="21"/>
      <c r="K8" s="513"/>
      <c r="L8" s="513"/>
      <c r="M8" s="513"/>
      <c r="N8" s="513"/>
      <c r="O8" s="513"/>
      <c r="P8" s="513"/>
    </row>
    <row r="9" spans="1:16" ht="15" customHeight="1">
      <c r="A9" s="1220"/>
      <c r="B9" s="1220"/>
      <c r="C9" s="1220"/>
      <c r="D9" s="1220"/>
      <c r="E9" s="1220"/>
      <c r="F9" s="646"/>
      <c r="G9" s="21"/>
      <c r="H9" s="21"/>
      <c r="I9" s="21"/>
      <c r="K9" s="513"/>
      <c r="L9" s="513"/>
      <c r="M9" s="513"/>
      <c r="N9" s="513"/>
      <c r="O9" s="513"/>
      <c r="P9" s="513"/>
    </row>
    <row r="10" spans="1:16" ht="15" customHeight="1">
      <c r="A10" s="1220"/>
      <c r="B10" s="1220"/>
      <c r="C10" s="1220"/>
      <c r="D10" s="1220"/>
      <c r="E10" s="1220"/>
      <c r="F10" s="646"/>
      <c r="G10" s="21"/>
      <c r="H10" s="21"/>
      <c r="I10" s="21"/>
      <c r="K10" s="513"/>
      <c r="L10" s="513"/>
      <c r="M10" s="513"/>
      <c r="N10" s="513"/>
      <c r="O10" s="513"/>
      <c r="P10" s="513"/>
    </row>
    <row r="11" spans="1:16" ht="15" customHeight="1">
      <c r="A11" s="1220"/>
      <c r="B11" s="1220"/>
      <c r="C11" s="1220"/>
      <c r="D11" s="1220"/>
      <c r="E11" s="1220"/>
      <c r="F11" s="646"/>
      <c r="G11" s="21"/>
      <c r="H11" s="21"/>
      <c r="I11" s="21"/>
      <c r="K11" s="513"/>
      <c r="L11" s="513"/>
      <c r="M11" s="513"/>
      <c r="N11" s="513"/>
      <c r="O11" s="513"/>
      <c r="P11" s="513"/>
    </row>
    <row r="12" spans="1:16" ht="15" customHeight="1">
      <c r="A12" s="1220"/>
      <c r="B12" s="1220"/>
      <c r="C12" s="1220"/>
      <c r="D12" s="1220"/>
      <c r="E12" s="1220"/>
      <c r="F12" s="646"/>
      <c r="G12" s="21"/>
      <c r="H12" s="21"/>
      <c r="I12" s="21"/>
      <c r="K12" s="513"/>
      <c r="L12" s="513"/>
      <c r="M12" s="513"/>
      <c r="N12" s="513"/>
      <c r="O12" s="513"/>
      <c r="P12" s="513"/>
    </row>
    <row r="13" spans="1:16" ht="15" customHeight="1">
      <c r="A13" s="1220"/>
      <c r="B13" s="1220"/>
      <c r="C13" s="1220"/>
      <c r="D13" s="1220"/>
      <c r="E13" s="1220"/>
      <c r="F13" s="646"/>
      <c r="G13" s="21"/>
      <c r="H13" s="21"/>
      <c r="I13" s="21"/>
      <c r="K13" s="513"/>
      <c r="L13" s="513"/>
      <c r="M13" s="513"/>
      <c r="N13" s="513"/>
      <c r="O13" s="513"/>
      <c r="P13" s="513"/>
    </row>
    <row r="14" spans="1:16" ht="15" customHeight="1">
      <c r="A14" s="1220"/>
      <c r="B14" s="1220"/>
      <c r="C14" s="1220"/>
      <c r="D14" s="1220"/>
      <c r="E14" s="1220"/>
      <c r="F14" s="646"/>
      <c r="G14" s="21"/>
      <c r="H14" s="21"/>
      <c r="I14" s="21"/>
      <c r="K14" s="513"/>
      <c r="L14" s="513"/>
      <c r="M14" s="513"/>
      <c r="N14" s="513"/>
      <c r="O14" s="513"/>
      <c r="P14" s="513"/>
    </row>
    <row r="15" spans="1:16" ht="15" customHeight="1">
      <c r="A15" s="1220"/>
      <c r="B15" s="1220"/>
      <c r="C15" s="1220"/>
      <c r="D15" s="1220"/>
      <c r="E15" s="1220"/>
      <c r="F15" s="646"/>
      <c r="G15" s="21"/>
      <c r="H15" s="21"/>
      <c r="I15" s="21"/>
      <c r="K15" s="513"/>
      <c r="L15" s="513"/>
      <c r="M15" s="513"/>
      <c r="N15" s="513"/>
      <c r="O15" s="513"/>
      <c r="P15" s="513"/>
    </row>
    <row r="16" spans="1:16" ht="15" customHeight="1">
      <c r="A16" s="1220"/>
      <c r="B16" s="1220"/>
      <c r="C16" s="1220"/>
      <c r="D16" s="1220"/>
      <c r="E16" s="1220"/>
      <c r="F16" s="646"/>
      <c r="G16" s="21"/>
      <c r="H16" s="21"/>
      <c r="I16" s="21"/>
      <c r="K16" s="513"/>
      <c r="L16" s="513"/>
      <c r="M16" s="513"/>
      <c r="N16" s="513"/>
      <c r="O16" s="513"/>
      <c r="P16" s="513"/>
    </row>
    <row r="17" spans="1:16" ht="15" customHeight="1">
      <c r="A17" s="1220"/>
      <c r="B17" s="1220"/>
      <c r="C17" s="1220"/>
      <c r="D17" s="1220"/>
      <c r="E17" s="1220"/>
      <c r="F17" s="646"/>
      <c r="G17" s="21"/>
      <c r="H17" s="21"/>
      <c r="I17" s="21"/>
      <c r="K17" s="513"/>
      <c r="L17" s="513"/>
      <c r="M17" s="513"/>
      <c r="N17" s="513"/>
      <c r="O17" s="513"/>
      <c r="P17" s="513"/>
    </row>
    <row r="18" spans="1:16" ht="15" customHeight="1">
      <c r="A18" s="1220"/>
      <c r="B18" s="1220"/>
      <c r="C18" s="1220"/>
      <c r="D18" s="1220"/>
      <c r="E18" s="1220"/>
      <c r="F18" s="646"/>
      <c r="G18" s="21"/>
      <c r="H18" s="21"/>
      <c r="I18" s="21"/>
      <c r="K18" s="513"/>
      <c r="L18" s="513"/>
      <c r="M18" s="513"/>
      <c r="N18" s="513"/>
      <c r="O18" s="513"/>
      <c r="P18" s="513"/>
    </row>
    <row r="19" spans="1:16" ht="15" customHeight="1">
      <c r="A19" s="1220"/>
      <c r="B19" s="1220"/>
      <c r="C19" s="1220"/>
      <c r="D19" s="1220"/>
      <c r="E19" s="1220"/>
      <c r="F19" s="646"/>
      <c r="G19" s="21"/>
      <c r="H19" s="21"/>
      <c r="I19" s="21"/>
      <c r="K19" s="513"/>
      <c r="L19" s="513"/>
      <c r="M19" s="513"/>
      <c r="N19" s="513"/>
      <c r="O19" s="513"/>
      <c r="P19" s="513"/>
    </row>
    <row r="20" spans="1:16" ht="15" customHeight="1">
      <c r="A20" s="1220"/>
      <c r="B20" s="1220"/>
      <c r="C20" s="1220"/>
      <c r="D20" s="1220"/>
      <c r="E20" s="1220"/>
      <c r="F20" s="646"/>
      <c r="G20" s="21"/>
      <c r="H20" s="21"/>
      <c r="I20" s="21"/>
      <c r="K20" s="513"/>
      <c r="L20" s="513"/>
      <c r="M20" s="513"/>
      <c r="N20" s="513"/>
      <c r="O20" s="513"/>
      <c r="P20" s="513"/>
    </row>
    <row r="21" spans="1:16" ht="15" customHeight="1">
      <c r="A21" s="1220"/>
      <c r="B21" s="1220"/>
      <c r="C21" s="1220"/>
      <c r="D21" s="1220"/>
      <c r="E21" s="1220"/>
      <c r="F21" s="646"/>
      <c r="G21" s="21"/>
      <c r="H21" s="21"/>
      <c r="I21" s="21"/>
      <c r="K21" s="513"/>
      <c r="L21" s="513"/>
      <c r="M21" s="513"/>
      <c r="N21" s="513"/>
      <c r="O21" s="513"/>
      <c r="P21" s="513"/>
    </row>
    <row r="22" spans="1:16" ht="15" customHeight="1">
      <c r="A22" s="1220"/>
      <c r="B22" s="1220"/>
      <c r="C22" s="1220"/>
      <c r="D22" s="1220"/>
      <c r="E22" s="1220"/>
      <c r="F22" s="646"/>
      <c r="G22" s="21"/>
      <c r="H22" s="21"/>
      <c r="I22" s="21"/>
      <c r="K22" s="513"/>
      <c r="L22" s="513"/>
      <c r="M22" s="513"/>
      <c r="N22" s="513"/>
      <c r="O22" s="513"/>
      <c r="P22" s="513"/>
    </row>
    <row r="23" spans="1:16" ht="15" customHeight="1">
      <c r="A23" s="1220"/>
      <c r="B23" s="1220"/>
      <c r="C23" s="1220"/>
      <c r="D23" s="1220"/>
      <c r="E23" s="1220"/>
      <c r="F23" s="646"/>
      <c r="G23" s="21"/>
      <c r="H23" s="21"/>
      <c r="I23" s="21"/>
      <c r="K23" s="513"/>
      <c r="L23" s="513"/>
      <c r="M23" s="513"/>
      <c r="N23" s="513"/>
      <c r="O23" s="513"/>
      <c r="P23" s="513"/>
    </row>
    <row r="24" spans="1:16" ht="15" customHeight="1">
      <c r="A24" s="1220"/>
      <c r="B24" s="1220"/>
      <c r="C24" s="1220"/>
      <c r="D24" s="1220"/>
      <c r="E24" s="1220"/>
      <c r="F24" s="646"/>
      <c r="G24" s="21"/>
      <c r="H24" s="21"/>
      <c r="I24" s="21"/>
      <c r="K24" s="513"/>
      <c r="L24" s="513"/>
      <c r="M24" s="513"/>
      <c r="N24" s="513"/>
      <c r="O24" s="513"/>
      <c r="P24" s="513"/>
    </row>
    <row r="25" spans="1:16" ht="18.75">
      <c r="A25" s="1220"/>
      <c r="B25" s="1220"/>
      <c r="C25" s="1220"/>
      <c r="D25" s="1220"/>
      <c r="E25" s="1220"/>
      <c r="F25" s="646"/>
      <c r="G25" s="21"/>
      <c r="H25" s="21"/>
      <c r="I25" s="21"/>
      <c r="K25" s="513"/>
      <c r="L25" s="513"/>
      <c r="M25" s="513"/>
      <c r="N25" s="513"/>
      <c r="O25" s="513"/>
      <c r="P25" s="513"/>
    </row>
    <row r="26" spans="1:16" ht="18.75">
      <c r="A26" s="1220"/>
      <c r="B26" s="1220"/>
      <c r="C26" s="1220"/>
      <c r="D26" s="1220"/>
      <c r="E26" s="1220"/>
      <c r="F26" s="646"/>
      <c r="G26" s="1214"/>
      <c r="H26" s="1214"/>
      <c r="I26" s="1214"/>
      <c r="K26" s="513"/>
      <c r="L26" s="513"/>
      <c r="M26" s="513"/>
      <c r="N26" s="513"/>
      <c r="O26" s="513"/>
      <c r="P26" s="513"/>
    </row>
    <row r="27" spans="1:16" ht="69" customHeight="1">
      <c r="A27" s="21"/>
      <c r="B27" s="21"/>
      <c r="C27" s="21"/>
      <c r="D27" s="21"/>
      <c r="E27" s="21"/>
      <c r="F27" s="21"/>
      <c r="G27" s="1214"/>
      <c r="H27" s="1214"/>
      <c r="I27" s="1214"/>
    </row>
    <row r="28" spans="1:16">
      <c r="A28" s="10" t="s">
        <v>1091</v>
      </c>
    </row>
    <row r="30" spans="1:16">
      <c r="A30" s="1211" t="s">
        <v>982</v>
      </c>
      <c r="B30" s="1211"/>
      <c r="C30" s="1211"/>
      <c r="D30" s="1211"/>
      <c r="E30" s="1211"/>
      <c r="F30" s="1211"/>
      <c r="G30" s="1211"/>
      <c r="H30" s="1211"/>
    </row>
    <row r="56" spans="1:8" ht="118.5" customHeight="1"/>
    <row r="57" spans="1:8">
      <c r="A57" s="10" t="s">
        <v>1092</v>
      </c>
    </row>
    <row r="58" spans="1:8">
      <c r="A58" s="1211" t="s">
        <v>983</v>
      </c>
      <c r="B58" s="1211"/>
      <c r="C58" s="1211"/>
      <c r="D58" s="1211"/>
      <c r="E58" s="1211"/>
      <c r="F58" s="1211"/>
      <c r="G58" s="1211"/>
      <c r="H58" s="1211"/>
    </row>
    <row r="83" spans="1:8" ht="0.75" customHeight="1"/>
    <row r="84" spans="1:8" hidden="1"/>
    <row r="85" spans="1:8" hidden="1"/>
    <row r="86" spans="1:8" hidden="1"/>
    <row r="87" spans="1:8" hidden="1"/>
    <row r="88" spans="1:8" hidden="1"/>
    <row r="89" spans="1:8" hidden="1"/>
    <row r="90" spans="1:8" ht="157.5" customHeight="1">
      <c r="A90" s="1212" t="s">
        <v>1092</v>
      </c>
      <c r="B90" s="1212"/>
      <c r="C90" s="1212"/>
      <c r="D90" s="1212"/>
      <c r="E90" s="1212"/>
      <c r="F90" s="1212"/>
      <c r="G90" s="1212"/>
      <c r="H90" s="1212"/>
    </row>
    <row r="119" spans="1:8">
      <c r="A119" s="1213" t="s">
        <v>984</v>
      </c>
      <c r="B119" s="1213"/>
      <c r="C119" s="1213"/>
      <c r="D119" s="1213"/>
      <c r="E119" s="1213"/>
      <c r="F119" s="1213"/>
      <c r="G119" s="1213"/>
      <c r="H119" s="1213"/>
    </row>
  </sheetData>
  <sheetProtection algorithmName="SHA-512" hashValue="Z2eGtadCCGOSNQaDvbKkLfboAUODgYb8IdkU+o1uc5J7VjHfF1GxPiaK5+vDvY41oxnwHtM6t2cQXGvgjHsPqg==" saltValue="3NGpXuY1v9gFa/oqBnJfIQ==" spinCount="100000" sheet="1" objects="1" scenarios="1"/>
  <mergeCells count="11">
    <mergeCell ref="A1:H1"/>
    <mergeCell ref="A3:E3"/>
    <mergeCell ref="A4:E26"/>
    <mergeCell ref="K2:L2"/>
    <mergeCell ref="G3:I3"/>
    <mergeCell ref="A2:I2"/>
    <mergeCell ref="A58:H58"/>
    <mergeCell ref="A90:H90"/>
    <mergeCell ref="A119:H119"/>
    <mergeCell ref="G26:I27"/>
    <mergeCell ref="A30:H30"/>
  </mergeCells>
  <phoneticPr fontId="0" type="noConversion"/>
  <printOptions horizontalCentered="1" verticalCentered="1"/>
  <pageMargins left="0.31496062992125984" right="0.31496062992125984" top="0.74803149606299213" bottom="0.74803149606299213" header="0.31496062992125984" footer="0.31496062992125984"/>
  <pageSetup scale="9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sheetPr>
  <dimension ref="A1:S49"/>
  <sheetViews>
    <sheetView showGridLines="0" zoomScale="70" zoomScaleNormal="70" zoomScaleSheetLayoutView="90" workbookViewId="0">
      <selection sqref="A1:M49"/>
    </sheetView>
  </sheetViews>
  <sheetFormatPr baseColWidth="10" defaultRowHeight="12.75"/>
  <cols>
    <col min="1" max="1" width="6.28515625" customWidth="1"/>
    <col min="2" max="2" width="41.5703125" customWidth="1"/>
    <col min="3" max="3" width="4.5703125" customWidth="1"/>
    <col min="4" max="5" width="6.7109375" bestFit="1" customWidth="1"/>
    <col min="6" max="6" width="3.85546875" bestFit="1" customWidth="1"/>
    <col min="7" max="7" width="22.7109375" customWidth="1"/>
    <col min="8" max="8" width="30.28515625" customWidth="1"/>
    <col min="9" max="9" width="3.5703125" customWidth="1"/>
    <col min="10" max="10" width="4.85546875" customWidth="1"/>
    <col min="11" max="12" width="4.5703125" customWidth="1"/>
    <col min="13" max="13" width="51.42578125" customWidth="1"/>
    <col min="14" max="14" width="48.5703125" customWidth="1"/>
  </cols>
  <sheetData>
    <row r="1" spans="1:19" ht="25.5" customHeight="1" thickBot="1">
      <c r="A1" s="1215" t="s">
        <v>184</v>
      </c>
      <c r="B1" s="1228"/>
      <c r="C1" s="1228"/>
      <c r="D1" s="1228"/>
      <c r="E1" s="1228"/>
      <c r="F1" s="1228"/>
      <c r="G1" s="1228"/>
      <c r="H1" s="1228"/>
      <c r="I1" s="1228"/>
      <c r="J1" s="1228"/>
      <c r="K1" s="1228"/>
      <c r="L1" s="1229"/>
      <c r="M1" s="573" t="s">
        <v>634</v>
      </c>
      <c r="N1" s="38"/>
      <c r="O1" s="38"/>
      <c r="P1" s="38"/>
      <c r="Q1" s="38"/>
      <c r="R1" s="38"/>
      <c r="S1" s="38"/>
    </row>
    <row r="2" spans="1:19" ht="22.5" customHeight="1" thickBot="1">
      <c r="A2" s="1230" t="s">
        <v>985</v>
      </c>
      <c r="B2" s="1231"/>
      <c r="C2" s="1231"/>
      <c r="D2" s="1231"/>
      <c r="E2" s="1231"/>
      <c r="F2" s="1231"/>
      <c r="G2" s="1231"/>
      <c r="H2" s="1231"/>
      <c r="I2" s="1231"/>
      <c r="J2" s="1231"/>
      <c r="K2" s="1231"/>
      <c r="L2" s="1231"/>
      <c r="M2" s="1231"/>
    </row>
    <row r="3" spans="1:19" ht="45" customHeight="1">
      <c r="A3" s="1232" t="s">
        <v>18</v>
      </c>
      <c r="B3" s="1234" t="s">
        <v>176</v>
      </c>
      <c r="C3" s="1236" t="s">
        <v>183</v>
      </c>
      <c r="D3" s="1237"/>
      <c r="E3" s="1237"/>
      <c r="F3" s="1237"/>
      <c r="G3" s="1238"/>
      <c r="H3" s="1239" t="s">
        <v>180</v>
      </c>
      <c r="I3" s="1241" t="s">
        <v>182</v>
      </c>
      <c r="J3" s="1242"/>
      <c r="K3" s="1242"/>
      <c r="L3" s="1243"/>
      <c r="M3" s="1244" t="s">
        <v>189</v>
      </c>
    </row>
    <row r="4" spans="1:19" ht="117" customHeight="1" thickBot="1">
      <c r="A4" s="1233"/>
      <c r="B4" s="1235"/>
      <c r="C4" s="514" t="s">
        <v>181</v>
      </c>
      <c r="D4" s="515" t="s">
        <v>177</v>
      </c>
      <c r="E4" s="515" t="s">
        <v>178</v>
      </c>
      <c r="F4" s="515" t="s">
        <v>179</v>
      </c>
      <c r="G4" s="516" t="s">
        <v>185</v>
      </c>
      <c r="H4" s="1240"/>
      <c r="I4" s="517" t="s">
        <v>186</v>
      </c>
      <c r="J4" s="518" t="s">
        <v>187</v>
      </c>
      <c r="K4" s="518" t="s">
        <v>19</v>
      </c>
      <c r="L4" s="519" t="s">
        <v>188</v>
      </c>
      <c r="M4" s="1245"/>
      <c r="N4" s="684" t="s">
        <v>703</v>
      </c>
    </row>
    <row r="5" spans="1:19" ht="39.950000000000003" customHeight="1">
      <c r="A5" s="676">
        <v>1</v>
      </c>
      <c r="B5" s="677" t="s">
        <v>986</v>
      </c>
      <c r="C5" s="678"/>
      <c r="D5" s="678" t="s">
        <v>708</v>
      </c>
      <c r="E5" s="678"/>
      <c r="F5" s="678"/>
      <c r="G5" s="678"/>
      <c r="H5" s="679" t="s">
        <v>987</v>
      </c>
      <c r="I5" s="678"/>
      <c r="J5" s="678"/>
      <c r="K5" s="678"/>
      <c r="L5" s="678" t="s">
        <v>708</v>
      </c>
      <c r="M5" s="680" t="s">
        <v>988</v>
      </c>
    </row>
    <row r="6" spans="1:19" ht="39.950000000000003" customHeight="1">
      <c r="A6" s="681">
        <v>2</v>
      </c>
      <c r="B6" s="677" t="s">
        <v>989</v>
      </c>
      <c r="C6" s="678"/>
      <c r="D6" s="678"/>
      <c r="E6" s="678"/>
      <c r="F6" s="678"/>
      <c r="G6" s="678"/>
      <c r="H6" s="678" t="s">
        <v>990</v>
      </c>
      <c r="I6" s="678"/>
      <c r="J6" s="678"/>
      <c r="K6" s="678"/>
      <c r="L6" s="678" t="s">
        <v>708</v>
      </c>
      <c r="M6" s="680" t="s">
        <v>991</v>
      </c>
    </row>
    <row r="7" spans="1:19" ht="39.950000000000003" customHeight="1">
      <c r="A7" s="681">
        <v>3</v>
      </c>
      <c r="B7" s="677" t="s">
        <v>992</v>
      </c>
      <c r="C7" s="678"/>
      <c r="D7" s="678" t="s">
        <v>708</v>
      </c>
      <c r="E7" s="678"/>
      <c r="F7" s="678"/>
      <c r="G7" s="682"/>
      <c r="H7" s="678" t="s">
        <v>993</v>
      </c>
      <c r="I7" s="678"/>
      <c r="J7" s="678"/>
      <c r="K7" s="678"/>
      <c r="L7" s="678" t="s">
        <v>708</v>
      </c>
      <c r="M7" s="680" t="s">
        <v>994</v>
      </c>
    </row>
    <row r="8" spans="1:19" ht="39.950000000000003" customHeight="1">
      <c r="A8" s="681">
        <v>4</v>
      </c>
      <c r="B8" s="677" t="s">
        <v>995</v>
      </c>
      <c r="C8" s="679"/>
      <c r="D8" s="678" t="s">
        <v>708</v>
      </c>
      <c r="E8" s="679"/>
      <c r="F8" s="679"/>
      <c r="G8" s="678"/>
      <c r="H8" s="678" t="s">
        <v>987</v>
      </c>
      <c r="I8" s="678"/>
      <c r="J8" s="678"/>
      <c r="K8" s="678"/>
      <c r="L8" s="678" t="s">
        <v>708</v>
      </c>
      <c r="M8" s="680" t="s">
        <v>996</v>
      </c>
    </row>
    <row r="9" spans="1:19" ht="39.950000000000003" customHeight="1">
      <c r="A9" s="681">
        <v>5</v>
      </c>
      <c r="B9" s="677" t="s">
        <v>997</v>
      </c>
      <c r="C9" s="679"/>
      <c r="D9" s="678" t="s">
        <v>708</v>
      </c>
      <c r="E9" s="679"/>
      <c r="F9" s="679"/>
      <c r="G9" s="678"/>
      <c r="H9" s="678" t="s">
        <v>998</v>
      </c>
      <c r="I9" s="678"/>
      <c r="J9" s="678"/>
      <c r="K9" s="678"/>
      <c r="L9" s="678" t="s">
        <v>708</v>
      </c>
      <c r="M9" s="680" t="s">
        <v>999</v>
      </c>
    </row>
    <row r="10" spans="1:19" ht="39.950000000000003" customHeight="1">
      <c r="A10" s="681">
        <v>6</v>
      </c>
      <c r="B10" s="677" t="s">
        <v>1000</v>
      </c>
      <c r="C10" s="679"/>
      <c r="D10" s="678" t="s">
        <v>708</v>
      </c>
      <c r="E10" s="679"/>
      <c r="F10" s="679"/>
      <c r="G10" s="678"/>
      <c r="H10" s="678" t="s">
        <v>998</v>
      </c>
      <c r="I10" s="678"/>
      <c r="J10" s="678"/>
      <c r="K10" s="678"/>
      <c r="L10" s="678" t="s">
        <v>708</v>
      </c>
      <c r="M10" s="680" t="s">
        <v>1001</v>
      </c>
    </row>
    <row r="11" spans="1:19" ht="39.950000000000003" customHeight="1">
      <c r="A11" s="681">
        <v>7</v>
      </c>
      <c r="B11" s="677" t="s">
        <v>995</v>
      </c>
      <c r="C11" s="679"/>
      <c r="D11" s="678" t="s">
        <v>708</v>
      </c>
      <c r="E11" s="679"/>
      <c r="F11" s="679"/>
      <c r="G11" s="678"/>
      <c r="H11" s="678" t="s">
        <v>987</v>
      </c>
      <c r="I11" s="678"/>
      <c r="J11" s="678"/>
      <c r="K11" s="678"/>
      <c r="L11" s="678" t="s">
        <v>708</v>
      </c>
      <c r="M11" s="680" t="s">
        <v>1002</v>
      </c>
    </row>
    <row r="12" spans="1:19" ht="39.950000000000003" customHeight="1">
      <c r="A12" s="681">
        <v>8</v>
      </c>
      <c r="B12" s="677" t="s">
        <v>1003</v>
      </c>
      <c r="C12" s="679"/>
      <c r="D12" s="678" t="s">
        <v>708</v>
      </c>
      <c r="E12" s="679"/>
      <c r="F12" s="679"/>
      <c r="G12" s="678"/>
      <c r="H12" s="678" t="s">
        <v>1004</v>
      </c>
      <c r="I12" s="678"/>
      <c r="J12" s="678"/>
      <c r="K12" s="678"/>
      <c r="L12" s="678" t="s">
        <v>708</v>
      </c>
      <c r="M12" s="680" t="s">
        <v>1005</v>
      </c>
    </row>
    <row r="13" spans="1:19" ht="39.950000000000003" customHeight="1">
      <c r="A13" s="681">
        <v>9</v>
      </c>
      <c r="B13" s="677" t="s">
        <v>1006</v>
      </c>
      <c r="C13" s="679"/>
      <c r="D13" s="678" t="s">
        <v>709</v>
      </c>
      <c r="E13" s="679"/>
      <c r="F13" s="679"/>
      <c r="G13" s="678"/>
      <c r="H13" s="678" t="s">
        <v>1004</v>
      </c>
      <c r="I13" s="678"/>
      <c r="J13" s="678"/>
      <c r="K13" s="678"/>
      <c r="L13" s="678" t="s">
        <v>708</v>
      </c>
      <c r="M13" s="680" t="s">
        <v>1007</v>
      </c>
    </row>
    <row r="14" spans="1:19" ht="39.950000000000003" customHeight="1">
      <c r="A14" s="681">
        <v>10</v>
      </c>
      <c r="B14" s="677" t="s">
        <v>1008</v>
      </c>
      <c r="C14" s="679"/>
      <c r="D14" s="678" t="s">
        <v>709</v>
      </c>
      <c r="E14" s="679"/>
      <c r="F14" s="679"/>
      <c r="G14" s="678"/>
      <c r="H14" s="678" t="s">
        <v>1009</v>
      </c>
      <c r="I14" s="678"/>
      <c r="J14" s="678"/>
      <c r="K14" s="678"/>
      <c r="L14" s="678" t="s">
        <v>708</v>
      </c>
      <c r="M14" s="680" t="s">
        <v>1010</v>
      </c>
    </row>
    <row r="15" spans="1:19" ht="39.950000000000003" customHeight="1">
      <c r="A15" s="681">
        <v>11</v>
      </c>
      <c r="B15" s="677" t="s">
        <v>1011</v>
      </c>
      <c r="C15" s="679"/>
      <c r="D15" s="678" t="s">
        <v>709</v>
      </c>
      <c r="E15" s="679"/>
      <c r="F15" s="679"/>
      <c r="G15" s="678"/>
      <c r="H15" s="678" t="s">
        <v>1012</v>
      </c>
      <c r="I15" s="678"/>
      <c r="J15" s="678"/>
      <c r="K15" s="678"/>
      <c r="L15" s="678" t="s">
        <v>708</v>
      </c>
      <c r="M15" s="648" t="s">
        <v>1013</v>
      </c>
    </row>
    <row r="16" spans="1:19" ht="102">
      <c r="A16" s="681">
        <v>12</v>
      </c>
      <c r="B16" s="683" t="s">
        <v>1014</v>
      </c>
      <c r="C16" s="679"/>
      <c r="D16" s="678" t="s">
        <v>709</v>
      </c>
      <c r="E16" s="679"/>
      <c r="F16" s="679"/>
      <c r="G16" s="678"/>
      <c r="H16" s="678" t="s">
        <v>1015</v>
      </c>
      <c r="I16" s="678"/>
      <c r="J16" s="678"/>
      <c r="K16" s="678"/>
      <c r="L16" s="678" t="s">
        <v>708</v>
      </c>
      <c r="M16" s="648" t="s">
        <v>1016</v>
      </c>
    </row>
    <row r="17" spans="1:19" ht="12.75" customHeight="1">
      <c r="A17" s="681">
        <v>13</v>
      </c>
      <c r="B17" s="677" t="s">
        <v>995</v>
      </c>
      <c r="C17" s="679"/>
      <c r="D17" s="678" t="s">
        <v>709</v>
      </c>
      <c r="E17" s="679"/>
      <c r="F17" s="679"/>
      <c r="G17" s="678"/>
      <c r="H17" s="678" t="s">
        <v>987</v>
      </c>
      <c r="I17" s="678"/>
      <c r="J17" s="678"/>
      <c r="K17" s="678"/>
      <c r="L17" s="678" t="s">
        <v>708</v>
      </c>
      <c r="M17" s="680" t="s">
        <v>1017</v>
      </c>
    </row>
    <row r="18" spans="1:19" ht="24" customHeight="1">
      <c r="A18" s="681">
        <v>14</v>
      </c>
      <c r="B18" s="677" t="s">
        <v>1018</v>
      </c>
      <c r="C18" s="679"/>
      <c r="D18" s="678" t="s">
        <v>709</v>
      </c>
      <c r="E18" s="679"/>
      <c r="F18" s="679"/>
      <c r="G18" s="678"/>
      <c r="H18" s="678" t="s">
        <v>1019</v>
      </c>
      <c r="I18" s="678"/>
      <c r="J18" s="678"/>
      <c r="K18" s="678"/>
      <c r="L18" s="678" t="s">
        <v>708</v>
      </c>
      <c r="M18" s="680" t="s">
        <v>1020</v>
      </c>
    </row>
    <row r="19" spans="1:19" ht="51">
      <c r="A19" s="681">
        <v>15</v>
      </c>
      <c r="B19" s="683" t="s">
        <v>1021</v>
      </c>
      <c r="C19" s="679"/>
      <c r="D19" s="678" t="s">
        <v>709</v>
      </c>
      <c r="E19" s="679"/>
      <c r="F19" s="679"/>
      <c r="G19" s="678"/>
      <c r="H19" s="678" t="s">
        <v>1022</v>
      </c>
      <c r="I19" s="678"/>
      <c r="J19" s="678"/>
      <c r="K19" s="678"/>
      <c r="L19" s="678" t="s">
        <v>708</v>
      </c>
      <c r="M19" s="680" t="s">
        <v>1023</v>
      </c>
    </row>
    <row r="20" spans="1:19" ht="77.25" thickBot="1">
      <c r="A20" s="681">
        <v>16</v>
      </c>
      <c r="B20" s="683" t="s">
        <v>1024</v>
      </c>
      <c r="C20" s="679"/>
      <c r="D20" s="678" t="s">
        <v>709</v>
      </c>
      <c r="E20" s="679"/>
      <c r="F20" s="679"/>
      <c r="G20" s="678"/>
      <c r="H20" s="678" t="s">
        <v>1025</v>
      </c>
      <c r="I20" s="678"/>
      <c r="J20" s="678"/>
      <c r="K20" s="678"/>
      <c r="L20" s="678" t="s">
        <v>708</v>
      </c>
      <c r="M20" s="683" t="s">
        <v>1026</v>
      </c>
    </row>
    <row r="21" spans="1:19" ht="25.5" customHeight="1" thickBot="1">
      <c r="A21" s="1215" t="s">
        <v>184</v>
      </c>
      <c r="B21" s="1228"/>
      <c r="C21" s="1228"/>
      <c r="D21" s="1228"/>
      <c r="E21" s="1228"/>
      <c r="F21" s="1228"/>
      <c r="G21" s="1228"/>
      <c r="H21" s="1228"/>
      <c r="I21" s="1228"/>
      <c r="J21" s="1228"/>
      <c r="K21" s="1228"/>
      <c r="L21" s="1229"/>
      <c r="M21" s="573" t="s">
        <v>634</v>
      </c>
      <c r="N21" s="38"/>
      <c r="O21" s="38"/>
      <c r="P21" s="38"/>
      <c r="Q21" s="38"/>
      <c r="R21" s="38"/>
      <c r="S21" s="38"/>
    </row>
    <row r="22" spans="1:19" ht="22.5" customHeight="1" thickBot="1">
      <c r="A22" s="1230" t="s">
        <v>1027</v>
      </c>
      <c r="B22" s="1231"/>
      <c r="C22" s="1231"/>
      <c r="D22" s="1231"/>
      <c r="E22" s="1231"/>
      <c r="F22" s="1231"/>
      <c r="G22" s="1231"/>
      <c r="H22" s="1231"/>
      <c r="I22" s="1231"/>
      <c r="J22" s="1231"/>
      <c r="K22" s="1231"/>
      <c r="L22" s="1231"/>
      <c r="M22" s="1231"/>
    </row>
    <row r="23" spans="1:19" ht="45" customHeight="1">
      <c r="A23" s="1232" t="s">
        <v>18</v>
      </c>
      <c r="B23" s="1234" t="s">
        <v>176</v>
      </c>
      <c r="C23" s="1236" t="s">
        <v>183</v>
      </c>
      <c r="D23" s="1237"/>
      <c r="E23" s="1237"/>
      <c r="F23" s="1237"/>
      <c r="G23" s="1238"/>
      <c r="H23" s="1239" t="s">
        <v>180</v>
      </c>
      <c r="I23" s="1241" t="s">
        <v>182</v>
      </c>
      <c r="J23" s="1242"/>
      <c r="K23" s="1242"/>
      <c r="L23" s="1243"/>
      <c r="M23" s="1244" t="s">
        <v>189</v>
      </c>
    </row>
    <row r="24" spans="1:19" ht="117" customHeight="1" thickBot="1">
      <c r="A24" s="1233"/>
      <c r="B24" s="1235"/>
      <c r="C24" s="514" t="s">
        <v>181</v>
      </c>
      <c r="D24" s="515" t="s">
        <v>177</v>
      </c>
      <c r="E24" s="515" t="s">
        <v>178</v>
      </c>
      <c r="F24" s="515" t="s">
        <v>179</v>
      </c>
      <c r="G24" s="516" t="s">
        <v>185</v>
      </c>
      <c r="H24" s="1240"/>
      <c r="I24" s="517" t="s">
        <v>186</v>
      </c>
      <c r="J24" s="518" t="s">
        <v>187</v>
      </c>
      <c r="K24" s="518" t="s">
        <v>19</v>
      </c>
      <c r="L24" s="519" t="s">
        <v>188</v>
      </c>
      <c r="M24" s="1245"/>
      <c r="N24" s="684" t="s">
        <v>703</v>
      </c>
    </row>
    <row r="25" spans="1:19" ht="15.75">
      <c r="A25" s="1226" t="s">
        <v>18</v>
      </c>
      <c r="B25" s="1224" t="s">
        <v>176</v>
      </c>
      <c r="C25" s="1227" t="s">
        <v>183</v>
      </c>
      <c r="D25" s="1227"/>
      <c r="E25" s="1227"/>
      <c r="F25" s="1227"/>
      <c r="G25" s="1227"/>
      <c r="H25" s="1224" t="s">
        <v>180</v>
      </c>
      <c r="I25" s="1224" t="s">
        <v>182</v>
      </c>
      <c r="J25" s="1224"/>
      <c r="K25" s="1224"/>
      <c r="L25" s="1224"/>
      <c r="M25" s="1224" t="s">
        <v>189</v>
      </c>
    </row>
    <row r="26" spans="1:19" ht="105.75">
      <c r="A26" s="1226"/>
      <c r="B26" s="1224"/>
      <c r="C26" s="685" t="s">
        <v>181</v>
      </c>
      <c r="D26" s="685" t="s">
        <v>177</v>
      </c>
      <c r="E26" s="685" t="s">
        <v>178</v>
      </c>
      <c r="F26" s="685" t="s">
        <v>179</v>
      </c>
      <c r="G26" s="686" t="s">
        <v>185</v>
      </c>
      <c r="H26" s="1224"/>
      <c r="I26" s="687" t="s">
        <v>186</v>
      </c>
      <c r="J26" s="687" t="s">
        <v>187</v>
      </c>
      <c r="K26" s="687" t="s">
        <v>19</v>
      </c>
      <c r="L26" s="687" t="s">
        <v>188</v>
      </c>
      <c r="M26" s="1224"/>
    </row>
    <row r="27" spans="1:19" ht="89.25">
      <c r="A27" s="688">
        <v>1</v>
      </c>
      <c r="B27" s="689" t="s">
        <v>1028</v>
      </c>
      <c r="C27" s="690"/>
      <c r="D27" s="690"/>
      <c r="E27" s="690" t="s">
        <v>708</v>
      </c>
      <c r="F27" s="690"/>
      <c r="G27" s="690"/>
      <c r="H27" s="690" t="s">
        <v>1029</v>
      </c>
      <c r="I27" s="690"/>
      <c r="J27" s="690"/>
      <c r="K27" s="690" t="s">
        <v>708</v>
      </c>
      <c r="L27" s="690"/>
      <c r="M27" s="691" t="s">
        <v>1030</v>
      </c>
    </row>
    <row r="28" spans="1:19" ht="114.75">
      <c r="A28" s="692">
        <v>2</v>
      </c>
      <c r="B28" s="689" t="s">
        <v>1031</v>
      </c>
      <c r="C28" s="690"/>
      <c r="D28" s="690" t="s">
        <v>708</v>
      </c>
      <c r="E28" s="690"/>
      <c r="F28" s="690"/>
      <c r="G28" s="690"/>
      <c r="H28" s="690" t="s">
        <v>1032</v>
      </c>
      <c r="I28" s="690"/>
      <c r="J28" s="690"/>
      <c r="K28" s="690"/>
      <c r="L28" s="690" t="s">
        <v>708</v>
      </c>
      <c r="M28" s="691" t="s">
        <v>1033</v>
      </c>
    </row>
    <row r="29" spans="1:19" ht="89.25">
      <c r="A29" s="692">
        <v>3</v>
      </c>
      <c r="B29" s="689" t="s">
        <v>1034</v>
      </c>
      <c r="C29" s="690"/>
      <c r="D29" s="690" t="s">
        <v>708</v>
      </c>
      <c r="E29" s="690"/>
      <c r="F29" s="690"/>
      <c r="G29" s="693"/>
      <c r="H29" s="690" t="s">
        <v>1035</v>
      </c>
      <c r="I29" s="690"/>
      <c r="J29" s="690"/>
      <c r="K29" s="690"/>
      <c r="L29" s="690" t="s">
        <v>708</v>
      </c>
      <c r="M29" s="691" t="s">
        <v>1036</v>
      </c>
    </row>
    <row r="30" spans="1:19" ht="89.25">
      <c r="A30" s="692">
        <v>4</v>
      </c>
      <c r="B30" s="689" t="s">
        <v>1037</v>
      </c>
      <c r="C30" s="694"/>
      <c r="D30" s="690" t="s">
        <v>708</v>
      </c>
      <c r="E30" s="694"/>
      <c r="F30" s="694"/>
      <c r="G30" s="690"/>
      <c r="H30" s="690" t="s">
        <v>1038</v>
      </c>
      <c r="I30" s="690"/>
      <c r="J30" s="690"/>
      <c r="K30" s="690" t="s">
        <v>708</v>
      </c>
      <c r="L30" s="690"/>
      <c r="M30" s="695" t="s">
        <v>1039</v>
      </c>
    </row>
    <row r="31" spans="1:19" ht="114.75">
      <c r="A31" s="692">
        <v>5</v>
      </c>
      <c r="B31" s="689" t="s">
        <v>1040</v>
      </c>
      <c r="C31" s="694"/>
      <c r="D31" s="690" t="s">
        <v>708</v>
      </c>
      <c r="E31" s="694"/>
      <c r="F31" s="694"/>
      <c r="G31" s="690"/>
      <c r="H31" s="690" t="s">
        <v>1041</v>
      </c>
      <c r="I31" s="690"/>
      <c r="J31" s="690"/>
      <c r="K31" s="690"/>
      <c r="L31" s="690"/>
      <c r="M31" s="691" t="s">
        <v>1042</v>
      </c>
    </row>
    <row r="32" spans="1:19" ht="114.75">
      <c r="A32" s="692">
        <v>6</v>
      </c>
      <c r="B32" s="689" t="s">
        <v>1043</v>
      </c>
      <c r="C32" s="694"/>
      <c r="D32" s="690"/>
      <c r="E32" s="690" t="s">
        <v>708</v>
      </c>
      <c r="F32" s="694"/>
      <c r="G32" s="690"/>
      <c r="H32" s="690" t="s">
        <v>1044</v>
      </c>
      <c r="I32" s="690"/>
      <c r="J32" s="690"/>
      <c r="K32" s="690" t="s">
        <v>708</v>
      </c>
      <c r="L32" s="690"/>
      <c r="M32" s="691" t="s">
        <v>1045</v>
      </c>
    </row>
    <row r="33" spans="1:13" ht="63.75">
      <c r="A33" s="692">
        <v>7</v>
      </c>
      <c r="B33" s="689" t="s">
        <v>1046</v>
      </c>
      <c r="C33" s="694"/>
      <c r="D33" s="690" t="s">
        <v>708</v>
      </c>
      <c r="E33" s="694"/>
      <c r="F33" s="694"/>
      <c r="G33" s="690"/>
      <c r="H33" s="690" t="s">
        <v>1047</v>
      </c>
      <c r="I33" s="690"/>
      <c r="J33" s="690"/>
      <c r="K33" s="690" t="s">
        <v>708</v>
      </c>
      <c r="L33" s="690"/>
      <c r="M33" s="691" t="s">
        <v>1048</v>
      </c>
    </row>
    <row r="34" spans="1:13" ht="242.25">
      <c r="A34" s="692">
        <v>8</v>
      </c>
      <c r="B34" s="689" t="s">
        <v>1049</v>
      </c>
      <c r="C34" s="694"/>
      <c r="D34" s="690" t="s">
        <v>708</v>
      </c>
      <c r="E34" s="694"/>
      <c r="F34" s="694"/>
      <c r="G34" s="690"/>
      <c r="H34" s="690" t="s">
        <v>1050</v>
      </c>
      <c r="I34" s="690"/>
      <c r="J34" s="690"/>
      <c r="K34" s="690"/>
      <c r="L34" s="690" t="s">
        <v>708</v>
      </c>
      <c r="M34" s="691" t="s">
        <v>1051</v>
      </c>
    </row>
    <row r="35" spans="1:13" ht="216.75">
      <c r="A35" s="692">
        <v>9</v>
      </c>
      <c r="B35" s="689" t="s">
        <v>1052</v>
      </c>
      <c r="C35" s="694"/>
      <c r="D35" s="690" t="s">
        <v>708</v>
      </c>
      <c r="E35" s="694"/>
      <c r="F35" s="694"/>
      <c r="G35" s="690"/>
      <c r="H35" s="690" t="s">
        <v>1053</v>
      </c>
      <c r="I35" s="690"/>
      <c r="J35" s="690"/>
      <c r="K35" s="690"/>
      <c r="L35" s="690" t="s">
        <v>708</v>
      </c>
      <c r="M35" s="691" t="s">
        <v>1054</v>
      </c>
    </row>
    <row r="36" spans="1:13" ht="89.25">
      <c r="A36" s="692">
        <v>10</v>
      </c>
      <c r="B36" s="689" t="s">
        <v>1055</v>
      </c>
      <c r="C36" s="694"/>
      <c r="D36" s="690" t="s">
        <v>708</v>
      </c>
      <c r="E36" s="694"/>
      <c r="F36" s="694"/>
      <c r="G36" s="690"/>
      <c r="H36" s="690" t="s">
        <v>1056</v>
      </c>
      <c r="I36" s="690"/>
      <c r="J36" s="690"/>
      <c r="K36" s="690"/>
      <c r="L36" s="690" t="s">
        <v>708</v>
      </c>
      <c r="M36" s="691" t="s">
        <v>1057</v>
      </c>
    </row>
    <row r="37" spans="1:13" ht="63.75">
      <c r="A37" s="692">
        <v>11</v>
      </c>
      <c r="B37" s="689" t="s">
        <v>1058</v>
      </c>
      <c r="C37" s="694"/>
      <c r="D37" s="690" t="s">
        <v>708</v>
      </c>
      <c r="E37" s="694"/>
      <c r="F37" s="694"/>
      <c r="G37" s="690"/>
      <c r="H37" s="690" t="s">
        <v>1059</v>
      </c>
      <c r="I37" s="690"/>
      <c r="J37" s="690"/>
      <c r="K37" s="690"/>
      <c r="L37" s="690" t="s">
        <v>708</v>
      </c>
      <c r="M37" s="696" t="s">
        <v>1060</v>
      </c>
    </row>
    <row r="38" spans="1:13" ht="51">
      <c r="A38" s="692">
        <v>12</v>
      </c>
      <c r="B38" s="697" t="s">
        <v>1061</v>
      </c>
      <c r="C38" s="694"/>
      <c r="D38" s="690"/>
      <c r="E38" s="694"/>
      <c r="F38" s="694" t="s">
        <v>708</v>
      </c>
      <c r="G38" s="690"/>
      <c r="H38" s="690" t="s">
        <v>1062</v>
      </c>
      <c r="I38" s="690"/>
      <c r="J38" s="690"/>
      <c r="K38" s="690"/>
      <c r="L38" s="690" t="s">
        <v>708</v>
      </c>
      <c r="M38" s="696" t="s">
        <v>1063</v>
      </c>
    </row>
    <row r="39" spans="1:13" ht="191.25">
      <c r="A39" s="692">
        <v>13</v>
      </c>
      <c r="B39" s="689" t="s">
        <v>1064</v>
      </c>
      <c r="C39" s="694"/>
      <c r="D39" s="690"/>
      <c r="E39" s="694"/>
      <c r="F39" s="694" t="s">
        <v>708</v>
      </c>
      <c r="G39" s="690"/>
      <c r="H39" s="690" t="s">
        <v>1065</v>
      </c>
      <c r="I39" s="690"/>
      <c r="J39" s="690"/>
      <c r="K39" s="690" t="s">
        <v>708</v>
      </c>
      <c r="L39" s="690"/>
      <c r="M39" s="691" t="s">
        <v>1066</v>
      </c>
    </row>
    <row r="40" spans="1:13" ht="114.75">
      <c r="A40" s="692">
        <v>14</v>
      </c>
      <c r="B40" s="689" t="s">
        <v>1067</v>
      </c>
      <c r="C40" s="694"/>
      <c r="D40" s="690" t="s">
        <v>708</v>
      </c>
      <c r="E40" s="694"/>
      <c r="F40" s="694"/>
      <c r="G40" s="690"/>
      <c r="H40" s="690" t="s">
        <v>1068</v>
      </c>
      <c r="I40" s="690"/>
      <c r="J40" s="690"/>
      <c r="K40" s="690" t="s">
        <v>708</v>
      </c>
      <c r="L40" s="690"/>
      <c r="M40" s="691" t="s">
        <v>1069</v>
      </c>
    </row>
    <row r="41" spans="1:13" ht="38.25">
      <c r="A41" s="692">
        <v>15</v>
      </c>
      <c r="B41" s="697" t="s">
        <v>1070</v>
      </c>
      <c r="C41" s="694"/>
      <c r="D41" s="690" t="s">
        <v>708</v>
      </c>
      <c r="E41" s="694"/>
      <c r="F41" s="694"/>
      <c r="G41" s="690"/>
      <c r="H41" s="690" t="s">
        <v>1071</v>
      </c>
      <c r="I41" s="690"/>
      <c r="J41" s="690"/>
      <c r="K41" s="690" t="s">
        <v>708</v>
      </c>
      <c r="L41" s="690"/>
      <c r="M41" s="691" t="s">
        <v>1072</v>
      </c>
    </row>
    <row r="42" spans="1:13" ht="204">
      <c r="A42" s="692">
        <v>16</v>
      </c>
      <c r="B42" s="697" t="s">
        <v>1073</v>
      </c>
      <c r="C42" s="694"/>
      <c r="D42" s="690"/>
      <c r="E42" s="694"/>
      <c r="F42" s="694" t="s">
        <v>708</v>
      </c>
      <c r="G42" s="690"/>
      <c r="H42" s="690" t="s">
        <v>1074</v>
      </c>
      <c r="I42" s="690"/>
      <c r="J42" s="690"/>
      <c r="K42" s="690" t="s">
        <v>708</v>
      </c>
      <c r="L42" s="690"/>
      <c r="M42" s="691" t="s">
        <v>1075</v>
      </c>
    </row>
    <row r="43" spans="1:13" ht="127.5">
      <c r="A43" s="692">
        <v>17</v>
      </c>
      <c r="B43" s="697" t="s">
        <v>1076</v>
      </c>
      <c r="C43" s="694"/>
      <c r="D43" s="690" t="s">
        <v>708</v>
      </c>
      <c r="E43" s="694"/>
      <c r="F43" s="694"/>
      <c r="G43" s="690"/>
      <c r="H43" s="690" t="s">
        <v>1077</v>
      </c>
      <c r="I43" s="690"/>
      <c r="J43" s="690"/>
      <c r="K43" s="690" t="s">
        <v>708</v>
      </c>
      <c r="L43" s="690"/>
      <c r="M43" s="691" t="s">
        <v>1078</v>
      </c>
    </row>
    <row r="44" spans="1:13" ht="76.5">
      <c r="A44" s="692">
        <v>18</v>
      </c>
      <c r="B44" s="697" t="s">
        <v>1079</v>
      </c>
      <c r="C44" s="694"/>
      <c r="D44" s="690" t="s">
        <v>708</v>
      </c>
      <c r="E44" s="694"/>
      <c r="F44" s="694"/>
      <c r="G44" s="690"/>
      <c r="H44" s="690" t="s">
        <v>1080</v>
      </c>
      <c r="I44" s="690"/>
      <c r="J44" s="690"/>
      <c r="K44" s="690"/>
      <c r="L44" s="690" t="s">
        <v>708</v>
      </c>
      <c r="M44" s="691" t="s">
        <v>1081</v>
      </c>
    </row>
    <row r="45" spans="1:13" ht="102">
      <c r="A45" s="692">
        <v>19</v>
      </c>
      <c r="B45" s="697" t="s">
        <v>1082</v>
      </c>
      <c r="C45" s="694"/>
      <c r="D45" s="690" t="s">
        <v>708</v>
      </c>
      <c r="E45" s="694"/>
      <c r="F45" s="694"/>
      <c r="G45" s="690"/>
      <c r="H45" s="690" t="s">
        <v>1083</v>
      </c>
      <c r="I45" s="690"/>
      <c r="J45" s="690"/>
      <c r="K45" s="690" t="s">
        <v>708</v>
      </c>
      <c r="L45" s="690"/>
      <c r="M45" s="691" t="s">
        <v>1084</v>
      </c>
    </row>
    <row r="46" spans="1:13" ht="25.5">
      <c r="A46" s="692">
        <v>20</v>
      </c>
      <c r="B46" s="697" t="s">
        <v>1085</v>
      </c>
      <c r="C46" s="694"/>
      <c r="D46" s="690" t="s">
        <v>708</v>
      </c>
      <c r="E46" s="694"/>
      <c r="F46" s="694"/>
      <c r="G46" s="690"/>
      <c r="H46" s="690" t="s">
        <v>1086</v>
      </c>
      <c r="I46" s="690"/>
      <c r="J46" s="690"/>
      <c r="K46" s="690"/>
      <c r="L46" s="690" t="s">
        <v>708</v>
      </c>
      <c r="M46" s="691" t="s">
        <v>1087</v>
      </c>
    </row>
    <row r="47" spans="1:13" ht="114.75">
      <c r="A47" s="692">
        <v>21</v>
      </c>
      <c r="B47" s="697" t="s">
        <v>1088</v>
      </c>
      <c r="C47" s="694"/>
      <c r="D47" s="690" t="s">
        <v>708</v>
      </c>
      <c r="E47" s="694"/>
      <c r="F47" s="694"/>
      <c r="G47" s="690"/>
      <c r="H47" s="690" t="s">
        <v>1089</v>
      </c>
      <c r="I47" s="690"/>
      <c r="J47" s="690"/>
      <c r="K47" s="690" t="s">
        <v>708</v>
      </c>
      <c r="L47" s="690"/>
      <c r="M47" s="691" t="s">
        <v>1090</v>
      </c>
    </row>
    <row r="48" spans="1:13">
      <c r="A48" s="1225" t="s">
        <v>125</v>
      </c>
      <c r="B48" s="1225"/>
      <c r="C48" s="1225"/>
      <c r="D48" s="1225"/>
      <c r="E48" s="1225"/>
      <c r="F48" s="1225"/>
      <c r="G48" s="1225"/>
      <c r="H48" s="1225"/>
      <c r="I48" s="1225"/>
      <c r="J48" s="1225"/>
      <c r="K48" s="1225"/>
      <c r="L48" s="1225"/>
      <c r="M48" s="1225"/>
    </row>
    <row r="49" spans="1:13">
      <c r="A49" s="1225"/>
      <c r="B49" s="1225"/>
      <c r="C49" s="1225"/>
      <c r="D49" s="1225"/>
      <c r="E49" s="1225"/>
      <c r="F49" s="1225"/>
      <c r="G49" s="1225"/>
      <c r="H49" s="1225"/>
      <c r="I49" s="1225"/>
      <c r="J49" s="1225"/>
      <c r="K49" s="1225"/>
      <c r="L49" s="1225"/>
      <c r="M49" s="1225"/>
    </row>
  </sheetData>
  <sheetProtection algorithmName="SHA-512" hashValue="GeDsgeBaAY6vGeKxeSK9S9g0PoLUgSmc6iHNvBstIQgBJGWM0SXJyDxcrdk8XPac8P3elwntcKTHkmltTJZ9OQ==" saltValue="SL0ign/eNogdq7yL8m/9ag==" spinCount="100000" sheet="1" objects="1" scenarios="1"/>
  <mergeCells count="23">
    <mergeCell ref="M3:M4"/>
    <mergeCell ref="A2:M2"/>
    <mergeCell ref="A1:L1"/>
    <mergeCell ref="C3:G3"/>
    <mergeCell ref="I3:L3"/>
    <mergeCell ref="B3:B4"/>
    <mergeCell ref="A3:A4"/>
    <mergeCell ref="H3:H4"/>
    <mergeCell ref="A21:L21"/>
    <mergeCell ref="A22:M22"/>
    <mergeCell ref="A23:A24"/>
    <mergeCell ref="B23:B24"/>
    <mergeCell ref="C23:G23"/>
    <mergeCell ref="H23:H24"/>
    <mergeCell ref="I23:L23"/>
    <mergeCell ref="M23:M24"/>
    <mergeCell ref="M25:M26"/>
    <mergeCell ref="A48:M49"/>
    <mergeCell ref="A25:A26"/>
    <mergeCell ref="B25:B26"/>
    <mergeCell ref="C25:G25"/>
    <mergeCell ref="H25:H26"/>
    <mergeCell ref="I25:L25"/>
  </mergeCells>
  <printOptions horizontalCentered="1" verticalCentered="1"/>
  <pageMargins left="0.70866141732283472" right="0.70866141732283472" top="0.51181102362204722" bottom="0.35433070866141736" header="0.31496062992125984" footer="0.31496062992125984"/>
  <pageSetup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tabColor theme="4"/>
  </sheetPr>
  <dimension ref="A1:M91"/>
  <sheetViews>
    <sheetView workbookViewId="0">
      <selection sqref="A1:IV65536"/>
    </sheetView>
  </sheetViews>
  <sheetFormatPr baseColWidth="10" defaultRowHeight="12.75"/>
  <cols>
    <col min="1" max="1" width="8.42578125" style="135" customWidth="1"/>
    <col min="2" max="2" width="14.42578125" style="135" customWidth="1"/>
    <col min="3" max="3" width="11.28515625" style="135" customWidth="1"/>
    <col min="4" max="4" width="24.85546875" style="135" customWidth="1"/>
    <col min="5" max="5" width="17.85546875" style="135" customWidth="1"/>
    <col min="6" max="6" width="17.28515625" style="135" customWidth="1"/>
    <col min="7" max="7" width="16.5703125" style="135" customWidth="1"/>
    <col min="8" max="8" width="20.5703125" style="135" customWidth="1"/>
    <col min="9" max="16384" width="11.42578125" style="135"/>
  </cols>
  <sheetData>
    <row r="1" spans="1:13" ht="19.5" customHeight="1" thickBot="1">
      <c r="A1" s="1215" t="s">
        <v>698</v>
      </c>
      <c r="B1" s="1228"/>
      <c r="C1" s="1228"/>
      <c r="D1" s="1228"/>
      <c r="E1" s="1228"/>
      <c r="F1" s="1228"/>
      <c r="G1" s="1228"/>
      <c r="H1" s="1228"/>
      <c r="I1" s="1228"/>
      <c r="J1" s="1228"/>
      <c r="K1" s="1228"/>
      <c r="L1" s="1229"/>
      <c r="M1" s="573" t="s">
        <v>648</v>
      </c>
    </row>
    <row r="2" spans="1:13">
      <c r="B2" s="419"/>
      <c r="C2" s="419"/>
      <c r="D2" s="419"/>
      <c r="E2" s="419"/>
      <c r="F2" s="419"/>
      <c r="G2" s="419"/>
      <c r="H2" s="419"/>
      <c r="I2" s="419"/>
      <c r="J2" s="419"/>
      <c r="K2" s="419"/>
      <c r="L2" s="419"/>
    </row>
    <row r="3" spans="1:13">
      <c r="B3" s="419"/>
      <c r="C3" s="419"/>
      <c r="D3" s="419"/>
      <c r="E3" s="419"/>
      <c r="F3" s="419"/>
      <c r="G3" s="419"/>
      <c r="H3" s="419"/>
      <c r="I3" s="419"/>
      <c r="J3" s="419"/>
      <c r="K3" s="419"/>
      <c r="L3" s="419"/>
    </row>
    <row r="4" spans="1:13">
      <c r="B4" s="419"/>
      <c r="C4" s="419"/>
      <c r="D4" s="419"/>
      <c r="E4" s="419"/>
      <c r="F4" s="419"/>
      <c r="G4" s="419"/>
      <c r="H4" s="419"/>
      <c r="I4" s="419"/>
      <c r="J4" s="419"/>
      <c r="K4" s="419"/>
      <c r="L4" s="419"/>
    </row>
    <row r="5" spans="1:13">
      <c r="B5" s="419"/>
      <c r="C5" s="419"/>
      <c r="D5" s="419"/>
      <c r="E5" s="419"/>
      <c r="F5" s="419"/>
      <c r="G5" s="419"/>
      <c r="H5" s="419"/>
      <c r="I5" s="419"/>
      <c r="J5" s="419"/>
      <c r="K5" s="419"/>
      <c r="L5" s="419"/>
    </row>
    <row r="6" spans="1:13">
      <c r="B6" s="419"/>
      <c r="C6" s="419"/>
      <c r="D6" s="419"/>
      <c r="E6" s="419"/>
      <c r="F6" s="419"/>
      <c r="G6" s="419"/>
      <c r="H6" s="419"/>
      <c r="I6" s="419"/>
      <c r="J6" s="419"/>
      <c r="K6" s="419"/>
      <c r="L6" s="419"/>
    </row>
    <row r="7" spans="1:13">
      <c r="B7" s="419"/>
      <c r="C7" s="419"/>
      <c r="D7" s="419"/>
      <c r="E7" s="419"/>
      <c r="F7" s="419"/>
      <c r="G7" s="419"/>
      <c r="H7" s="419"/>
      <c r="I7" s="419"/>
      <c r="J7" s="419"/>
      <c r="K7" s="419"/>
      <c r="L7" s="419"/>
    </row>
    <row r="8" spans="1:13">
      <c r="B8" s="419"/>
      <c r="C8" s="419"/>
      <c r="D8" s="419"/>
      <c r="E8" s="419"/>
      <c r="F8" s="419"/>
      <c r="G8" s="419"/>
      <c r="H8" s="419"/>
      <c r="I8" s="419"/>
      <c r="J8" s="419"/>
      <c r="K8" s="419"/>
      <c r="L8" s="419"/>
    </row>
    <row r="9" spans="1:13">
      <c r="B9" s="419"/>
      <c r="C9" s="419"/>
      <c r="D9" s="419"/>
      <c r="E9" s="419"/>
      <c r="F9" s="419"/>
      <c r="G9" s="419"/>
      <c r="H9" s="419"/>
      <c r="I9" s="419"/>
      <c r="J9" s="419"/>
      <c r="K9" s="419"/>
      <c r="L9" s="419"/>
    </row>
    <row r="10" spans="1:13">
      <c r="B10" s="419"/>
      <c r="C10" s="419"/>
      <c r="D10" s="419"/>
      <c r="E10" s="419"/>
      <c r="F10" s="419"/>
      <c r="G10" s="419"/>
      <c r="H10" s="419"/>
      <c r="I10" s="419"/>
      <c r="J10" s="419"/>
      <c r="K10" s="419"/>
      <c r="L10" s="419"/>
    </row>
    <row r="11" spans="1:13">
      <c r="B11" s="419"/>
      <c r="C11" s="419"/>
      <c r="D11" s="419"/>
      <c r="E11" s="419"/>
      <c r="F11" s="419"/>
      <c r="G11" s="419"/>
      <c r="H11" s="419"/>
      <c r="I11" s="419"/>
      <c r="J11" s="419"/>
      <c r="K11" s="419"/>
      <c r="L11" s="419"/>
    </row>
    <row r="12" spans="1:13">
      <c r="B12" s="419"/>
      <c r="C12" s="419"/>
      <c r="D12" s="419"/>
      <c r="E12" s="419"/>
      <c r="F12" s="419"/>
      <c r="G12" s="419"/>
      <c r="H12" s="419"/>
      <c r="I12" s="419"/>
      <c r="J12" s="419"/>
      <c r="K12" s="419"/>
      <c r="L12" s="419"/>
    </row>
    <row r="13" spans="1:13">
      <c r="B13" s="419"/>
      <c r="C13" s="419"/>
      <c r="D13" s="419"/>
      <c r="E13" s="419"/>
      <c r="F13" s="419"/>
      <c r="G13" s="419"/>
      <c r="H13" s="419"/>
      <c r="I13" s="419"/>
      <c r="J13" s="419"/>
      <c r="K13" s="419"/>
      <c r="L13" s="419"/>
    </row>
    <row r="14" spans="1:13">
      <c r="B14" s="419"/>
      <c r="C14" s="419"/>
      <c r="D14" s="419"/>
      <c r="E14" s="419"/>
      <c r="F14" s="419"/>
      <c r="G14" s="419"/>
      <c r="H14" s="419"/>
      <c r="I14" s="419"/>
      <c r="J14" s="419"/>
      <c r="K14" s="419"/>
      <c r="L14" s="419"/>
    </row>
    <row r="15" spans="1:13">
      <c r="B15" s="419"/>
      <c r="C15" s="419"/>
      <c r="D15" s="419"/>
      <c r="E15" s="419"/>
      <c r="F15" s="419"/>
      <c r="G15" s="419"/>
      <c r="H15" s="419"/>
      <c r="I15" s="419"/>
      <c r="J15" s="419"/>
      <c r="K15" s="419"/>
      <c r="L15" s="419"/>
    </row>
    <row r="16" spans="1:13">
      <c r="B16" s="419"/>
      <c r="C16" s="419"/>
      <c r="D16" s="419"/>
      <c r="E16" s="419"/>
      <c r="F16" s="419"/>
      <c r="G16" s="419"/>
      <c r="H16" s="419"/>
      <c r="I16" s="419"/>
      <c r="J16" s="419"/>
      <c r="K16" s="419"/>
      <c r="L16" s="419"/>
    </row>
    <row r="17" spans="1:12">
      <c r="B17" s="419"/>
      <c r="C17" s="419"/>
      <c r="D17" s="419"/>
      <c r="E17" s="419"/>
      <c r="F17" s="419"/>
      <c r="G17" s="419"/>
      <c r="H17" s="419"/>
      <c r="I17" s="419"/>
      <c r="J17" s="419"/>
      <c r="K17" s="419"/>
      <c r="L17" s="419"/>
    </row>
    <row r="18" spans="1:12">
      <c r="B18" s="419"/>
      <c r="C18" s="419"/>
      <c r="D18" s="419"/>
      <c r="E18" s="419"/>
      <c r="F18" s="419"/>
      <c r="G18" s="419"/>
      <c r="H18" s="419"/>
      <c r="I18" s="419"/>
      <c r="J18" s="419"/>
      <c r="K18" s="419"/>
      <c r="L18" s="419"/>
    </row>
    <row r="19" spans="1:12">
      <c r="B19" s="419"/>
      <c r="C19" s="419"/>
      <c r="D19" s="419"/>
      <c r="E19" s="419"/>
      <c r="F19" s="419"/>
      <c r="G19" s="419"/>
      <c r="H19" s="419"/>
      <c r="I19" s="419"/>
      <c r="J19" s="419"/>
      <c r="K19" s="419"/>
      <c r="L19" s="419"/>
    </row>
    <row r="20" spans="1:12">
      <c r="B20" s="419"/>
      <c r="C20" s="419"/>
      <c r="D20" s="419"/>
      <c r="E20" s="419"/>
      <c r="F20" s="419"/>
      <c r="G20" s="419"/>
      <c r="H20" s="419"/>
      <c r="I20" s="419"/>
      <c r="J20" s="419"/>
      <c r="K20" s="419"/>
      <c r="L20" s="419"/>
    </row>
    <row r="21" spans="1:12">
      <c r="B21" s="419"/>
      <c r="C21" s="419"/>
      <c r="D21" s="419"/>
      <c r="E21" s="419"/>
      <c r="F21" s="419"/>
      <c r="G21" s="419"/>
      <c r="H21" s="419"/>
      <c r="I21" s="419"/>
      <c r="J21" s="419"/>
      <c r="K21" s="419"/>
      <c r="L21" s="419"/>
    </row>
    <row r="22" spans="1:12">
      <c r="B22" s="419"/>
      <c r="C22" s="419"/>
      <c r="D22" s="419"/>
      <c r="E22" s="419"/>
      <c r="F22" s="419"/>
      <c r="G22" s="419"/>
      <c r="H22" s="419"/>
      <c r="I22" s="419"/>
      <c r="J22" s="419"/>
      <c r="K22" s="419"/>
      <c r="L22" s="419"/>
    </row>
    <row r="23" spans="1:12">
      <c r="B23" s="419"/>
      <c r="C23" s="419"/>
      <c r="D23" s="419"/>
      <c r="E23" s="419"/>
      <c r="F23" s="419"/>
      <c r="G23" s="419"/>
      <c r="H23" s="419"/>
      <c r="I23" s="419"/>
      <c r="J23" s="419"/>
      <c r="K23" s="419"/>
      <c r="L23" s="419"/>
    </row>
    <row r="24" spans="1:12">
      <c r="B24" s="419"/>
      <c r="C24" s="419"/>
      <c r="D24" s="419"/>
      <c r="E24" s="419"/>
      <c r="F24" s="419"/>
      <c r="G24" s="419"/>
      <c r="H24" s="419"/>
      <c r="I24" s="419"/>
      <c r="J24" s="419"/>
      <c r="K24" s="419"/>
      <c r="L24" s="419"/>
    </row>
    <row r="25" spans="1:12">
      <c r="B25" s="419"/>
      <c r="C25" s="419"/>
      <c r="D25" s="419"/>
      <c r="E25" s="419"/>
      <c r="F25" s="419"/>
      <c r="G25" s="419"/>
      <c r="H25" s="419"/>
      <c r="I25" s="419"/>
      <c r="J25" s="419"/>
      <c r="K25" s="419"/>
      <c r="L25" s="419"/>
    </row>
    <row r="26" spans="1:12">
      <c r="B26" s="419"/>
      <c r="C26" s="419"/>
      <c r="D26" s="419"/>
      <c r="E26" s="419"/>
      <c r="F26" s="419"/>
      <c r="G26" s="419"/>
      <c r="H26" s="419"/>
      <c r="I26" s="419"/>
      <c r="J26" s="419"/>
      <c r="K26" s="419"/>
      <c r="L26" s="419"/>
    </row>
    <row r="27" spans="1:12">
      <c r="A27" s="420"/>
      <c r="B27" s="419"/>
      <c r="C27" s="419"/>
      <c r="D27" s="419"/>
      <c r="E27" s="419"/>
      <c r="F27" s="419"/>
      <c r="G27" s="419"/>
      <c r="H27" s="419"/>
      <c r="I27" s="419"/>
      <c r="J27" s="419"/>
      <c r="K27" s="419"/>
      <c r="L27" s="419"/>
    </row>
    <row r="28" spans="1:12">
      <c r="B28" s="419"/>
      <c r="C28" s="419"/>
      <c r="D28" s="419"/>
      <c r="E28" s="419"/>
      <c r="F28" s="419"/>
      <c r="G28" s="419"/>
      <c r="H28" s="419"/>
      <c r="I28" s="419"/>
      <c r="J28" s="419"/>
      <c r="K28" s="419"/>
      <c r="L28" s="419"/>
    </row>
    <row r="29" spans="1:12">
      <c r="B29" s="419"/>
      <c r="C29" s="419"/>
      <c r="D29" s="419"/>
      <c r="E29" s="419"/>
      <c r="F29" s="419"/>
      <c r="G29" s="419"/>
      <c r="H29" s="419"/>
      <c r="I29" s="419"/>
      <c r="J29" s="419"/>
      <c r="K29" s="419"/>
      <c r="L29" s="419"/>
    </row>
    <row r="30" spans="1:12">
      <c r="B30" s="419"/>
      <c r="C30" s="419"/>
      <c r="D30" s="419"/>
      <c r="E30" s="419"/>
      <c r="F30" s="419"/>
      <c r="G30" s="419"/>
      <c r="H30" s="419"/>
      <c r="I30" s="419"/>
      <c r="J30" s="419"/>
      <c r="K30" s="419"/>
      <c r="L30" s="419"/>
    </row>
    <row r="31" spans="1:12">
      <c r="B31" s="419"/>
      <c r="C31" s="419"/>
      <c r="D31" s="419"/>
      <c r="E31" s="419"/>
      <c r="F31" s="419"/>
      <c r="G31" s="419"/>
      <c r="H31" s="419"/>
      <c r="I31" s="419"/>
      <c r="J31" s="419"/>
      <c r="K31" s="419"/>
      <c r="L31" s="419"/>
    </row>
    <row r="32" spans="1:12">
      <c r="B32" s="419"/>
      <c r="C32" s="419"/>
      <c r="D32" s="419"/>
      <c r="E32" s="419"/>
      <c r="F32" s="419"/>
      <c r="G32" s="419"/>
      <c r="H32" s="419"/>
      <c r="I32" s="419"/>
      <c r="J32" s="419"/>
      <c r="K32" s="419"/>
      <c r="L32" s="419"/>
    </row>
    <row r="33" spans="2:12" ht="10.5" customHeight="1">
      <c r="B33" s="419"/>
      <c r="C33" s="419"/>
      <c r="D33" s="419"/>
      <c r="E33" s="419"/>
      <c r="F33" s="419"/>
      <c r="G33" s="419"/>
      <c r="H33" s="419"/>
      <c r="I33" s="419"/>
      <c r="J33" s="419"/>
      <c r="K33" s="419"/>
      <c r="L33" s="419"/>
    </row>
    <row r="34" spans="2:12" ht="31.5" customHeight="1">
      <c r="B34" s="419"/>
      <c r="C34" s="419"/>
      <c r="D34" s="419"/>
      <c r="E34" s="419"/>
      <c r="F34" s="419"/>
      <c r="G34" s="419"/>
      <c r="H34" s="419"/>
      <c r="I34" s="419"/>
      <c r="J34" s="419"/>
      <c r="K34" s="419"/>
      <c r="L34" s="419"/>
    </row>
    <row r="35" spans="2:12">
      <c r="B35" s="419"/>
      <c r="C35" s="419"/>
      <c r="D35" s="419"/>
      <c r="E35" s="419"/>
      <c r="F35" s="419"/>
      <c r="G35" s="419"/>
      <c r="H35" s="419"/>
      <c r="I35" s="419"/>
      <c r="J35" s="419"/>
      <c r="K35" s="419"/>
      <c r="L35" s="419"/>
    </row>
    <row r="36" spans="2:12">
      <c r="B36" s="419"/>
      <c r="C36" s="419"/>
      <c r="D36" s="419"/>
      <c r="E36" s="419"/>
      <c r="F36" s="419"/>
      <c r="G36" s="419"/>
      <c r="H36" s="419"/>
      <c r="I36" s="419"/>
      <c r="J36" s="419"/>
      <c r="K36" s="419"/>
      <c r="L36" s="419"/>
    </row>
    <row r="37" spans="2:12">
      <c r="B37" s="419"/>
      <c r="C37" s="419"/>
      <c r="D37" s="419"/>
      <c r="E37" s="419"/>
      <c r="F37" s="419"/>
      <c r="G37" s="419"/>
      <c r="H37" s="419"/>
      <c r="I37" s="419"/>
      <c r="J37" s="419"/>
      <c r="K37" s="419"/>
      <c r="L37" s="419"/>
    </row>
    <row r="38" spans="2:12">
      <c r="B38" s="419"/>
      <c r="C38" s="419"/>
      <c r="D38" s="419"/>
      <c r="E38" s="419"/>
      <c r="F38" s="419"/>
      <c r="G38" s="419"/>
      <c r="H38" s="419"/>
      <c r="I38" s="419"/>
      <c r="J38" s="419"/>
      <c r="K38" s="419"/>
      <c r="L38" s="419"/>
    </row>
    <row r="39" spans="2:12">
      <c r="B39" s="419"/>
      <c r="C39" s="419"/>
      <c r="D39" s="419"/>
      <c r="E39" s="419"/>
      <c r="F39" s="419"/>
      <c r="G39" s="419"/>
      <c r="H39" s="419"/>
      <c r="I39" s="419"/>
      <c r="J39" s="419"/>
      <c r="K39" s="419"/>
      <c r="L39" s="419"/>
    </row>
    <row r="40" spans="2:12">
      <c r="B40" s="419"/>
      <c r="C40" s="419"/>
      <c r="D40" s="419"/>
      <c r="E40" s="419"/>
      <c r="F40" s="419"/>
      <c r="G40" s="419"/>
      <c r="H40" s="419"/>
      <c r="I40" s="419"/>
      <c r="J40" s="419"/>
      <c r="K40" s="419"/>
      <c r="L40" s="419"/>
    </row>
    <row r="41" spans="2:12">
      <c r="B41" s="419"/>
      <c r="C41" s="419"/>
      <c r="D41" s="419"/>
      <c r="E41" s="419"/>
      <c r="F41" s="419"/>
      <c r="G41" s="419"/>
      <c r="H41" s="419"/>
      <c r="I41" s="419"/>
      <c r="J41" s="419"/>
      <c r="K41" s="419"/>
      <c r="L41" s="419"/>
    </row>
    <row r="42" spans="2:12">
      <c r="B42" s="419"/>
      <c r="C42" s="419"/>
      <c r="D42" s="419"/>
      <c r="E42" s="419"/>
      <c r="F42" s="419"/>
      <c r="G42" s="419"/>
      <c r="H42" s="419"/>
      <c r="I42" s="419"/>
      <c r="J42" s="419"/>
      <c r="K42" s="419"/>
      <c r="L42" s="419"/>
    </row>
    <row r="43" spans="2:12">
      <c r="B43" s="419"/>
      <c r="C43" s="419"/>
      <c r="D43" s="419"/>
      <c r="E43" s="419"/>
      <c r="F43" s="419"/>
      <c r="G43" s="419"/>
      <c r="H43" s="419"/>
      <c r="I43" s="419"/>
      <c r="J43" s="419"/>
      <c r="K43" s="419"/>
      <c r="L43" s="419"/>
    </row>
    <row r="44" spans="2:12">
      <c r="B44" s="419"/>
      <c r="C44" s="419"/>
      <c r="D44" s="419"/>
      <c r="E44" s="419"/>
      <c r="F44" s="419"/>
      <c r="G44" s="419"/>
      <c r="H44" s="419"/>
      <c r="I44" s="419"/>
      <c r="J44" s="419"/>
      <c r="K44" s="419"/>
      <c r="L44" s="419"/>
    </row>
    <row r="45" spans="2:12">
      <c r="B45" s="419"/>
      <c r="C45" s="419"/>
      <c r="D45" s="419"/>
      <c r="E45" s="419"/>
      <c r="F45" s="419"/>
      <c r="G45" s="419"/>
      <c r="H45" s="419"/>
      <c r="I45" s="419"/>
      <c r="J45" s="419"/>
      <c r="K45" s="419"/>
      <c r="L45" s="419"/>
    </row>
    <row r="46" spans="2:12">
      <c r="B46" s="419"/>
      <c r="C46" s="419"/>
      <c r="D46" s="419"/>
      <c r="E46" s="419"/>
      <c r="F46" s="419"/>
      <c r="G46" s="419"/>
      <c r="H46" s="419"/>
      <c r="I46" s="419"/>
      <c r="J46" s="419"/>
      <c r="K46" s="419"/>
      <c r="L46" s="419"/>
    </row>
    <row r="47" spans="2:12">
      <c r="B47" s="419"/>
      <c r="C47" s="419"/>
      <c r="D47" s="419"/>
      <c r="E47" s="419"/>
      <c r="F47" s="419"/>
      <c r="G47" s="419"/>
      <c r="H47" s="419"/>
      <c r="I47" s="419"/>
      <c r="J47" s="419"/>
      <c r="K47" s="419"/>
      <c r="L47" s="419"/>
    </row>
    <row r="48" spans="2:12">
      <c r="B48" s="419"/>
      <c r="C48" s="419"/>
      <c r="D48" s="419"/>
      <c r="E48" s="419"/>
      <c r="F48" s="419"/>
      <c r="G48" s="419"/>
      <c r="H48" s="419"/>
      <c r="I48" s="419"/>
      <c r="J48" s="419"/>
      <c r="K48" s="419"/>
      <c r="L48" s="419"/>
    </row>
    <row r="49" spans="1:12">
      <c r="B49" s="419"/>
      <c r="C49" s="419"/>
      <c r="D49" s="419"/>
      <c r="E49" s="419"/>
      <c r="F49" s="419"/>
      <c r="G49" s="419"/>
      <c r="H49" s="419"/>
      <c r="I49" s="419"/>
      <c r="J49" s="419"/>
      <c r="K49" s="419"/>
      <c r="L49" s="419"/>
    </row>
    <row r="50" spans="1:12">
      <c r="B50" s="419"/>
      <c r="C50" s="419"/>
      <c r="D50" s="419"/>
      <c r="E50" s="419"/>
      <c r="F50" s="419"/>
      <c r="G50" s="419"/>
      <c r="H50" s="419"/>
      <c r="I50" s="419"/>
      <c r="J50" s="419"/>
      <c r="K50" s="419"/>
      <c r="L50" s="419"/>
    </row>
    <row r="51" spans="1:12">
      <c r="B51" s="419"/>
      <c r="C51" s="419"/>
      <c r="D51" s="419"/>
      <c r="E51" s="419"/>
      <c r="F51" s="419"/>
      <c r="G51" s="419"/>
      <c r="H51" s="419"/>
      <c r="I51" s="419"/>
      <c r="J51" s="419"/>
      <c r="K51" s="419"/>
      <c r="L51" s="419"/>
    </row>
    <row r="52" spans="1:12">
      <c r="B52" s="419"/>
      <c r="C52" s="419"/>
      <c r="D52" s="419"/>
      <c r="E52" s="419"/>
      <c r="F52" s="419"/>
      <c r="G52" s="419"/>
      <c r="H52" s="419"/>
      <c r="I52" s="419"/>
      <c r="J52" s="419"/>
      <c r="K52" s="419"/>
      <c r="L52" s="419"/>
    </row>
    <row r="53" spans="1:12">
      <c r="B53" s="419"/>
      <c r="C53" s="419"/>
      <c r="D53" s="419"/>
      <c r="E53" s="419"/>
      <c r="F53" s="419"/>
      <c r="G53" s="419"/>
      <c r="H53" s="419"/>
      <c r="I53" s="419"/>
      <c r="J53" s="419"/>
      <c r="K53" s="419"/>
      <c r="L53" s="419"/>
    </row>
    <row r="54" spans="1:12">
      <c r="B54" s="419"/>
      <c r="C54" s="419"/>
      <c r="D54" s="419"/>
      <c r="E54" s="419"/>
      <c r="F54" s="419"/>
      <c r="G54" s="419"/>
      <c r="H54" s="419"/>
      <c r="I54" s="419"/>
      <c r="J54" s="419"/>
      <c r="K54" s="419"/>
      <c r="L54" s="419"/>
    </row>
    <row r="55" spans="1:12">
      <c r="B55" s="419"/>
      <c r="C55" s="419"/>
      <c r="D55" s="419"/>
      <c r="E55" s="419"/>
      <c r="F55" s="419"/>
      <c r="G55" s="419"/>
      <c r="H55" s="419"/>
      <c r="I55" s="419"/>
      <c r="J55" s="419"/>
      <c r="K55" s="419"/>
      <c r="L55" s="419"/>
    </row>
    <row r="56" spans="1:12">
      <c r="B56" s="419"/>
      <c r="C56" s="419"/>
      <c r="D56" s="419"/>
      <c r="E56" s="419"/>
      <c r="F56" s="419"/>
      <c r="G56" s="419"/>
      <c r="H56" s="419"/>
      <c r="I56" s="419"/>
      <c r="J56" s="419"/>
      <c r="K56" s="419"/>
      <c r="L56" s="419"/>
    </row>
    <row r="57" spans="1:12">
      <c r="B57" s="419"/>
      <c r="C57" s="419"/>
      <c r="D57" s="419"/>
      <c r="E57" s="419"/>
      <c r="F57" s="419"/>
      <c r="G57" s="419"/>
      <c r="H57" s="419"/>
      <c r="I57" s="419"/>
      <c r="J57" s="419"/>
      <c r="K57" s="419"/>
      <c r="L57" s="419"/>
    </row>
    <row r="58" spans="1:12">
      <c r="B58" s="419"/>
      <c r="C58" s="419"/>
      <c r="D58" s="419"/>
      <c r="E58" s="419"/>
      <c r="F58" s="419"/>
      <c r="G58" s="419"/>
      <c r="H58" s="419"/>
      <c r="I58" s="419"/>
      <c r="J58" s="419"/>
      <c r="K58" s="419"/>
      <c r="L58" s="419"/>
    </row>
    <row r="60" spans="1:12">
      <c r="B60" s="421"/>
      <c r="C60" s="422"/>
      <c r="D60" s="422"/>
      <c r="E60" s="422"/>
    </row>
    <row r="61" spans="1:12" ht="15.75">
      <c r="A61" s="884"/>
      <c r="B61" s="884"/>
      <c r="C61" s="884"/>
      <c r="D61" s="884"/>
      <c r="E61" s="884"/>
    </row>
    <row r="62" spans="1:12" ht="15.75">
      <c r="A62" s="1246"/>
      <c r="B62" s="1246"/>
      <c r="C62" s="1246"/>
      <c r="D62" s="1246"/>
      <c r="E62" s="1246"/>
      <c r="F62" s="1246"/>
      <c r="G62" s="1246"/>
      <c r="H62" s="1246"/>
      <c r="I62" s="1246"/>
      <c r="J62" s="1246"/>
      <c r="K62" s="1246"/>
      <c r="L62" s="1246"/>
    </row>
    <row r="63" spans="1:12" ht="13.5" thickBot="1">
      <c r="B63" s="1247"/>
      <c r="C63" s="1247"/>
      <c r="D63" s="1247"/>
      <c r="E63" s="1248"/>
      <c r="F63" s="1248"/>
      <c r="G63" s="1249"/>
      <c r="H63" s="1249"/>
      <c r="I63" s="1250"/>
      <c r="J63" s="1250"/>
      <c r="K63" s="1254"/>
      <c r="L63" s="1254"/>
    </row>
    <row r="64" spans="1:12" ht="19.5" thickBot="1">
      <c r="B64" s="1263"/>
      <c r="C64" s="1264"/>
      <c r="D64" s="1265"/>
      <c r="E64" s="1252"/>
      <c r="F64" s="1252"/>
      <c r="G64" s="1252"/>
      <c r="H64" s="1252"/>
      <c r="I64" s="1252"/>
      <c r="J64" s="1252"/>
      <c r="K64" s="1252"/>
      <c r="L64" s="1252"/>
    </row>
    <row r="65" spans="2:12" ht="19.5" thickBot="1">
      <c r="B65" s="1257"/>
      <c r="C65" s="1258"/>
      <c r="D65" s="885"/>
      <c r="E65" s="1255"/>
      <c r="F65" s="1253"/>
      <c r="G65" s="1253"/>
      <c r="H65" s="1253"/>
      <c r="I65" s="1253"/>
      <c r="J65" s="1253"/>
      <c r="K65" s="1253"/>
      <c r="L65" s="1253"/>
    </row>
    <row r="66" spans="2:12">
      <c r="B66" s="1259"/>
      <c r="C66" s="1260"/>
      <c r="D66" s="886"/>
      <c r="E66" s="886"/>
      <c r="F66" s="887"/>
      <c r="G66" s="1251"/>
      <c r="H66" s="1251"/>
      <c r="I66" s="1251"/>
      <c r="J66" s="1251"/>
      <c r="K66" s="1251"/>
      <c r="L66" s="1251"/>
    </row>
    <row r="67" spans="2:12">
      <c r="B67" s="1261"/>
      <c r="C67" s="1262"/>
      <c r="D67" s="888"/>
      <c r="E67" s="889"/>
      <c r="F67" s="890"/>
      <c r="G67" s="890"/>
      <c r="H67" s="891"/>
      <c r="I67" s="890"/>
      <c r="J67" s="891"/>
      <c r="K67" s="890"/>
      <c r="L67" s="891"/>
    </row>
    <row r="68" spans="2:12">
      <c r="B68" s="892"/>
    </row>
    <row r="70" spans="2:12" ht="18.75">
      <c r="B70" s="893"/>
      <c r="E70" s="894"/>
      <c r="F70" s="895"/>
      <c r="G70" s="895"/>
      <c r="H70" s="896"/>
    </row>
    <row r="71" spans="2:12" ht="18.75">
      <c r="B71" s="897"/>
      <c r="C71" s="897"/>
      <c r="E71" s="894"/>
      <c r="F71" s="895"/>
      <c r="G71" s="895"/>
      <c r="H71" s="896"/>
    </row>
    <row r="72" spans="2:12">
      <c r="E72" s="898"/>
      <c r="F72" s="898"/>
      <c r="G72" s="898"/>
      <c r="H72" s="899"/>
    </row>
    <row r="73" spans="2:12">
      <c r="E73" s="900"/>
      <c r="F73" s="900"/>
      <c r="G73" s="901"/>
      <c r="H73" s="902"/>
    </row>
    <row r="74" spans="2:12">
      <c r="E74" s="903"/>
      <c r="F74" s="903"/>
      <c r="G74" s="901"/>
      <c r="H74" s="902"/>
    </row>
    <row r="75" spans="2:12">
      <c r="E75" s="903"/>
      <c r="F75" s="903"/>
      <c r="G75" s="904"/>
      <c r="H75" s="905"/>
    </row>
    <row r="76" spans="2:12">
      <c r="E76" s="903"/>
      <c r="F76" s="903"/>
      <c r="G76" s="906"/>
      <c r="H76" s="907"/>
      <c r="I76" s="908"/>
      <c r="J76" s="908"/>
      <c r="K76" s="908"/>
    </row>
    <row r="77" spans="2:12">
      <c r="E77" s="903"/>
      <c r="F77" s="903"/>
      <c r="G77" s="903"/>
      <c r="H77" s="899"/>
      <c r="I77" s="908"/>
      <c r="J77" s="1256"/>
      <c r="K77" s="1256"/>
    </row>
    <row r="78" spans="2:12">
      <c r="E78" s="903"/>
      <c r="F78" s="903"/>
      <c r="G78" s="903"/>
      <c r="H78" s="899"/>
      <c r="I78" s="908"/>
      <c r="J78" s="1256"/>
      <c r="K78" s="1256"/>
    </row>
    <row r="79" spans="2:12">
      <c r="E79" s="903"/>
      <c r="F79" s="903"/>
      <c r="G79" s="903"/>
      <c r="H79" s="899"/>
      <c r="I79" s="908"/>
      <c r="J79" s="908"/>
      <c r="K79" s="908"/>
    </row>
    <row r="80" spans="2:12">
      <c r="E80" s="903"/>
      <c r="F80" s="903"/>
      <c r="G80" s="903"/>
      <c r="H80" s="899"/>
      <c r="I80" s="908"/>
      <c r="J80" s="908"/>
      <c r="K80" s="908"/>
    </row>
    <row r="81" spans="5:8">
      <c r="E81" s="903"/>
      <c r="F81" s="903"/>
      <c r="G81" s="903"/>
      <c r="H81" s="899"/>
    </row>
    <row r="82" spans="5:8">
      <c r="E82" s="903"/>
      <c r="F82" s="903"/>
      <c r="G82" s="903"/>
      <c r="H82" s="899"/>
    </row>
    <row r="83" spans="5:8">
      <c r="E83" s="903"/>
      <c r="F83" s="903"/>
      <c r="G83" s="903"/>
      <c r="H83" s="899"/>
    </row>
    <row r="84" spans="5:8">
      <c r="E84" s="903"/>
      <c r="F84" s="903"/>
      <c r="G84" s="906"/>
      <c r="H84" s="907"/>
    </row>
    <row r="85" spans="5:8">
      <c r="E85" s="903"/>
      <c r="F85" s="903"/>
      <c r="G85" s="906"/>
      <c r="H85" s="907"/>
    </row>
    <row r="86" spans="5:8">
      <c r="E86" s="903"/>
      <c r="F86" s="903"/>
      <c r="G86" s="906"/>
      <c r="H86" s="907"/>
    </row>
    <row r="87" spans="5:8">
      <c r="E87" s="903"/>
      <c r="F87" s="903"/>
      <c r="G87" s="906"/>
      <c r="H87" s="907"/>
    </row>
    <row r="88" spans="5:8">
      <c r="E88" s="903"/>
      <c r="F88" s="903"/>
      <c r="G88" s="903"/>
      <c r="H88" s="899"/>
    </row>
    <row r="89" spans="5:8">
      <c r="E89" s="903"/>
      <c r="F89" s="903"/>
      <c r="G89" s="903"/>
      <c r="H89" s="899"/>
    </row>
    <row r="90" spans="5:8">
      <c r="E90" s="903"/>
      <c r="F90" s="903"/>
      <c r="G90" s="903"/>
      <c r="H90" s="899"/>
    </row>
    <row r="91" spans="5:8">
      <c r="E91" s="903"/>
      <c r="F91" s="903"/>
      <c r="G91" s="909"/>
      <c r="H91" s="910"/>
    </row>
  </sheetData>
  <sheetProtection algorithmName="SHA-512" hashValue="rehaPWCLppEWY+ehmOQhs3GjRy6oy/KS+pyp2v9qdreR9xUsuDn3RRPJDYI1Bzsh405n9vFP0nCUU1nTo0AcYg==" saltValue="5Y0uiIU16xmj/o7Cwref+g==" spinCount="100000" sheet="1" objects="1" scenarios="1"/>
  <mergeCells count="21">
    <mergeCell ref="J78:K78"/>
    <mergeCell ref="K64:L65"/>
    <mergeCell ref="B65:C65"/>
    <mergeCell ref="B66:C66"/>
    <mergeCell ref="G66:H66"/>
    <mergeCell ref="B67:C67"/>
    <mergeCell ref="J77:K77"/>
    <mergeCell ref="I66:J66"/>
    <mergeCell ref="I64:J65"/>
    <mergeCell ref="B64:D64"/>
    <mergeCell ref="K66:L66"/>
    <mergeCell ref="G64:H65"/>
    <mergeCell ref="K63:L63"/>
    <mergeCell ref="E64:E65"/>
    <mergeCell ref="F64:F65"/>
    <mergeCell ref="A1:L1"/>
    <mergeCell ref="A62:L62"/>
    <mergeCell ref="B63:D63"/>
    <mergeCell ref="E63:F63"/>
    <mergeCell ref="G63:H63"/>
    <mergeCell ref="I63:J6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1">
    <tabColor theme="4"/>
  </sheetPr>
  <dimension ref="A1:S50"/>
  <sheetViews>
    <sheetView showGridLines="0" topLeftCell="A47" zoomScale="110" zoomScaleNormal="110" zoomScaleSheetLayoutView="90" workbookViewId="0">
      <selection sqref="A1:L50"/>
    </sheetView>
  </sheetViews>
  <sheetFormatPr baseColWidth="10" defaultColWidth="11" defaultRowHeight="15"/>
  <cols>
    <col min="1" max="1" width="4.140625" style="583" bestFit="1" customWidth="1"/>
    <col min="2" max="2" width="38.28515625" style="583" customWidth="1"/>
    <col min="3" max="3" width="4" style="585" customWidth="1"/>
    <col min="4" max="4" width="11.7109375" style="583" customWidth="1"/>
    <col min="5" max="5" width="10.7109375" style="583" customWidth="1"/>
    <col min="6" max="6" width="9.85546875" style="583" customWidth="1"/>
    <col min="7" max="7" width="8.7109375" style="584" customWidth="1"/>
    <col min="8" max="8" width="11.85546875" style="583" customWidth="1"/>
    <col min="9" max="9" width="9.5703125" style="583" customWidth="1"/>
    <col min="10" max="10" width="7.42578125" style="583" customWidth="1"/>
    <col min="11" max="11" width="12.7109375" style="583" customWidth="1"/>
    <col min="12" max="12" width="3.140625" style="583" customWidth="1"/>
    <col min="13" max="16384" width="11" style="583"/>
  </cols>
  <sheetData>
    <row r="1" spans="1:19" customFormat="1" ht="19.5" thickBot="1">
      <c r="A1" s="1324" t="s">
        <v>695</v>
      </c>
      <c r="B1" s="1325"/>
      <c r="C1" s="1325"/>
      <c r="D1" s="1325"/>
      <c r="E1" s="1325"/>
      <c r="F1" s="1325"/>
      <c r="G1" s="1325"/>
      <c r="H1" s="1325"/>
      <c r="I1" s="1325"/>
      <c r="J1" s="1326"/>
      <c r="K1" s="1327" t="s">
        <v>218</v>
      </c>
      <c r="L1" s="1328"/>
      <c r="N1" s="38"/>
      <c r="O1" s="38"/>
      <c r="P1" s="38"/>
      <c r="Q1" s="38"/>
      <c r="R1" s="38"/>
      <c r="S1" s="38"/>
    </row>
    <row r="2" spans="1:19">
      <c r="A2" s="1329" t="s">
        <v>147</v>
      </c>
      <c r="B2" s="1330"/>
      <c r="C2" s="1331"/>
      <c r="D2" s="1332" t="s">
        <v>1093</v>
      </c>
      <c r="E2" s="1333"/>
      <c r="F2" s="1333"/>
      <c r="G2" s="1333"/>
      <c r="H2" s="1333"/>
      <c r="I2" s="1333"/>
      <c r="J2" s="1333"/>
      <c r="K2" s="1333"/>
      <c r="L2" s="1334"/>
    </row>
    <row r="3" spans="1:19" s="611" customFormat="1" ht="15.75" thickBot="1">
      <c r="A3" s="1335" t="s">
        <v>694</v>
      </c>
      <c r="B3" s="1336"/>
      <c r="C3" s="1337"/>
      <c r="D3" s="1338"/>
      <c r="E3" s="1339"/>
      <c r="F3" s="1339"/>
      <c r="G3" s="1339"/>
      <c r="H3" s="1339"/>
      <c r="I3" s="1339"/>
      <c r="J3" s="1339"/>
      <c r="K3" s="1339"/>
      <c r="L3" s="1340"/>
    </row>
    <row r="4" spans="1:19" ht="16.5" thickBot="1">
      <c r="B4" s="710" t="s">
        <v>1104</v>
      </c>
      <c r="D4" s="1318" t="s">
        <v>693</v>
      </c>
      <c r="E4" s="1319"/>
      <c r="F4" s="1319"/>
      <c r="G4" s="1319"/>
      <c r="H4" s="1319"/>
      <c r="I4" s="1319"/>
      <c r="J4" s="1319"/>
      <c r="K4" s="1319"/>
      <c r="L4" s="1319"/>
    </row>
    <row r="5" spans="1:19" ht="75.75" customHeight="1" thickBot="1">
      <c r="A5" s="610" t="s">
        <v>18</v>
      </c>
      <c r="B5" s="1320" t="s">
        <v>692</v>
      </c>
      <c r="C5" s="1321"/>
      <c r="D5" s="609" t="s">
        <v>691</v>
      </c>
      <c r="E5" s="608" t="s">
        <v>690</v>
      </c>
      <c r="F5" s="607" t="s">
        <v>668</v>
      </c>
      <c r="G5" s="606" t="s">
        <v>689</v>
      </c>
      <c r="H5" s="605" t="s">
        <v>688</v>
      </c>
      <c r="I5" s="605" t="s">
        <v>164</v>
      </c>
    </row>
    <row r="6" spans="1:19" ht="45.95" customHeight="1">
      <c r="A6" s="702">
        <v>1</v>
      </c>
      <c r="B6" s="1322" t="s">
        <v>1094</v>
      </c>
      <c r="C6" s="1323"/>
      <c r="D6" s="703">
        <v>10</v>
      </c>
      <c r="E6" s="704">
        <v>9</v>
      </c>
      <c r="F6" s="705">
        <v>10</v>
      </c>
      <c r="G6" s="604">
        <f>(D6*0.6+E6*0.2+F6*0.2)*1.0000000001</f>
        <v>9.8000000009800008</v>
      </c>
      <c r="H6" s="603" t="str">
        <f t="shared" ref="H6:H15" si="0">IF(AND(G6&gt;=1,G6&lt;=4),"Baja Prioridad",IF(AND(G6&gt;4,G6&lt;=6.5),"Mediana Prioridad",IF(AND(G6&gt;6.5,G6&lt;=10.1),"Alta Prioridad")))</f>
        <v>Alta Prioridad</v>
      </c>
      <c r="I6" s="602">
        <v>4</v>
      </c>
    </row>
    <row r="7" spans="1:19" ht="45.95" customHeight="1">
      <c r="A7" s="706">
        <f>A6+1</f>
        <v>2</v>
      </c>
      <c r="B7" s="1316" t="s">
        <v>1095</v>
      </c>
      <c r="C7" s="1317"/>
      <c r="D7" s="707">
        <v>10</v>
      </c>
      <c r="E7" s="708">
        <v>8</v>
      </c>
      <c r="F7" s="709">
        <v>8</v>
      </c>
      <c r="G7" s="601">
        <f>(D7*0.6+E7*0.2+F7*0.2)*1.0000000002</f>
        <v>9.2000000018399994</v>
      </c>
      <c r="H7" s="600" t="str">
        <f t="shared" si="0"/>
        <v>Alta Prioridad</v>
      </c>
      <c r="I7" s="599">
        <v>6</v>
      </c>
    </row>
    <row r="8" spans="1:19" ht="45.95" customHeight="1">
      <c r="A8" s="706">
        <f t="shared" ref="A8:A15" si="1">A7+1</f>
        <v>3</v>
      </c>
      <c r="B8" s="1316" t="s">
        <v>1096</v>
      </c>
      <c r="C8" s="1317"/>
      <c r="D8" s="707">
        <v>9</v>
      </c>
      <c r="E8" s="708">
        <v>7.5</v>
      </c>
      <c r="F8" s="709">
        <v>8</v>
      </c>
      <c r="G8" s="601">
        <f>(D8*0.6+E8*0.2+F8*0.2)*1.0000000003</f>
        <v>8.5000000025499993</v>
      </c>
      <c r="H8" s="600" t="str">
        <f t="shared" si="0"/>
        <v>Alta Prioridad</v>
      </c>
      <c r="I8" s="599">
        <v>7</v>
      </c>
    </row>
    <row r="9" spans="1:19" ht="45.95" customHeight="1">
      <c r="A9" s="706">
        <f t="shared" si="1"/>
        <v>4</v>
      </c>
      <c r="B9" s="1316" t="s">
        <v>1097</v>
      </c>
      <c r="C9" s="1317"/>
      <c r="D9" s="707">
        <v>10</v>
      </c>
      <c r="E9" s="708">
        <v>10</v>
      </c>
      <c r="F9" s="709">
        <v>10</v>
      </c>
      <c r="G9" s="601">
        <f>(D9*0.6+E9*0.2+F9*0.2)*1.0000000004</f>
        <v>10.000000004</v>
      </c>
      <c r="H9" s="600" t="str">
        <f t="shared" si="0"/>
        <v>Alta Prioridad</v>
      </c>
      <c r="I9" s="599">
        <v>2</v>
      </c>
    </row>
    <row r="10" spans="1:19" ht="45.95" customHeight="1">
      <c r="A10" s="706">
        <f t="shared" si="1"/>
        <v>5</v>
      </c>
      <c r="B10" s="1316" t="s">
        <v>1098</v>
      </c>
      <c r="C10" s="1317"/>
      <c r="D10" s="707">
        <v>10</v>
      </c>
      <c r="E10" s="708">
        <v>10</v>
      </c>
      <c r="F10" s="709">
        <v>10</v>
      </c>
      <c r="G10" s="601">
        <f>(D10*0.6+E10*0.2+F10*0.2)*1.0000000005</f>
        <v>10.000000005</v>
      </c>
      <c r="H10" s="600" t="str">
        <f t="shared" si="0"/>
        <v>Alta Prioridad</v>
      </c>
      <c r="I10" s="599">
        <v>1</v>
      </c>
    </row>
    <row r="11" spans="1:19" ht="45.95" customHeight="1">
      <c r="A11" s="706">
        <f t="shared" si="1"/>
        <v>6</v>
      </c>
      <c r="B11" s="1316" t="s">
        <v>1099</v>
      </c>
      <c r="C11" s="1317"/>
      <c r="D11" s="707">
        <v>10</v>
      </c>
      <c r="E11" s="708">
        <v>9</v>
      </c>
      <c r="F11" s="709">
        <v>10</v>
      </c>
      <c r="G11" s="601">
        <f>(D11*0.6+E11*0.2+F11*0.2)*1.0000000006</f>
        <v>9.8000000058800012</v>
      </c>
      <c r="H11" s="600" t="str">
        <f t="shared" si="0"/>
        <v>Alta Prioridad</v>
      </c>
      <c r="I11" s="599">
        <v>3</v>
      </c>
    </row>
    <row r="12" spans="1:19" ht="45.95" customHeight="1">
      <c r="A12" s="706">
        <f t="shared" si="1"/>
        <v>7</v>
      </c>
      <c r="B12" s="1316" t="s">
        <v>1100</v>
      </c>
      <c r="C12" s="1317"/>
      <c r="D12" s="707">
        <v>10</v>
      </c>
      <c r="E12" s="708">
        <v>8</v>
      </c>
      <c r="F12" s="709">
        <v>10</v>
      </c>
      <c r="G12" s="601">
        <f>(D12*0.6+E12*0.2+F12*0.2)*1.0000000007</f>
        <v>9.6000000067200002</v>
      </c>
      <c r="H12" s="600" t="str">
        <f t="shared" si="0"/>
        <v>Alta Prioridad</v>
      </c>
      <c r="I12" s="599">
        <v>5</v>
      </c>
    </row>
    <row r="13" spans="1:19" ht="45.95" customHeight="1">
      <c r="A13" s="706">
        <f t="shared" si="1"/>
        <v>8</v>
      </c>
      <c r="B13" s="1316" t="s">
        <v>1101</v>
      </c>
      <c r="C13" s="1317"/>
      <c r="D13" s="707">
        <v>7.5</v>
      </c>
      <c r="E13" s="708">
        <v>5</v>
      </c>
      <c r="F13" s="709">
        <v>10</v>
      </c>
      <c r="G13" s="601">
        <f>(D13*0.6+E13*0.2+F13*0.2)*1.0000000008</f>
        <v>7.5000000060000005</v>
      </c>
      <c r="H13" s="600" t="str">
        <f t="shared" si="0"/>
        <v>Alta Prioridad</v>
      </c>
      <c r="I13" s="599">
        <v>9</v>
      </c>
    </row>
    <row r="14" spans="1:19" ht="45.95" customHeight="1">
      <c r="A14" s="706">
        <f t="shared" si="1"/>
        <v>9</v>
      </c>
      <c r="B14" s="1316" t="s">
        <v>1102</v>
      </c>
      <c r="C14" s="1317"/>
      <c r="D14" s="707">
        <v>7.5</v>
      </c>
      <c r="E14" s="708">
        <v>5</v>
      </c>
      <c r="F14" s="709">
        <v>10</v>
      </c>
      <c r="G14" s="601">
        <f>(D14*0.6+E14*0.2+F14*0.2)*1.0000000009</f>
        <v>7.5000000067500006</v>
      </c>
      <c r="H14" s="600" t="str">
        <f t="shared" si="0"/>
        <v>Alta Prioridad</v>
      </c>
      <c r="I14" s="599">
        <v>8</v>
      </c>
    </row>
    <row r="15" spans="1:19" ht="45.95" customHeight="1">
      <c r="A15" s="706">
        <f t="shared" si="1"/>
        <v>10</v>
      </c>
      <c r="B15" s="1316" t="s">
        <v>1103</v>
      </c>
      <c r="C15" s="1317"/>
      <c r="D15" s="707">
        <v>7.5</v>
      </c>
      <c r="E15" s="708">
        <v>5</v>
      </c>
      <c r="F15" s="709">
        <v>10</v>
      </c>
      <c r="G15" s="601">
        <f>(D15*0.6+E15*0.2+F15*0.2)*1.00000000011</f>
        <v>7.5000000008250005</v>
      </c>
      <c r="H15" s="600" t="str">
        <f t="shared" si="0"/>
        <v>Alta Prioridad</v>
      </c>
      <c r="I15" s="599">
        <v>10</v>
      </c>
    </row>
    <row r="16" spans="1:19" s="590" customFormat="1" ht="9" customHeight="1" thickBot="1">
      <c r="A16" s="598"/>
      <c r="B16" s="597"/>
      <c r="C16" s="597"/>
      <c r="D16" s="596"/>
      <c r="E16" s="595"/>
      <c r="F16" s="595"/>
      <c r="G16" s="594"/>
      <c r="H16" s="593"/>
      <c r="I16" s="592"/>
    </row>
    <row r="17" spans="1:19">
      <c r="A17" s="1304" t="s">
        <v>687</v>
      </c>
      <c r="B17" s="1306"/>
      <c r="C17" s="1306"/>
      <c r="D17" s="1306"/>
      <c r="E17" s="1306"/>
      <c r="F17" s="1307"/>
    </row>
    <row r="18" spans="1:19" ht="50.1" customHeight="1">
      <c r="A18" s="1308" t="s">
        <v>170</v>
      </c>
      <c r="B18" s="1309"/>
      <c r="C18" s="1310" t="s">
        <v>686</v>
      </c>
      <c r="D18" s="1311"/>
      <c r="E18" s="1312"/>
      <c r="F18" s="1313"/>
    </row>
    <row r="19" spans="1:19" ht="50.1" customHeight="1">
      <c r="A19" s="1294" t="s">
        <v>172</v>
      </c>
      <c r="B19" s="1295"/>
      <c r="C19" s="1296" t="s">
        <v>685</v>
      </c>
      <c r="D19" s="1297"/>
      <c r="E19" s="1297"/>
      <c r="F19" s="1298"/>
    </row>
    <row r="20" spans="1:19" ht="50.1" customHeight="1" thickBot="1">
      <c r="A20" s="1299" t="s">
        <v>174</v>
      </c>
      <c r="B20" s="1300"/>
      <c r="C20" s="1301" t="s">
        <v>684</v>
      </c>
      <c r="D20" s="1302"/>
      <c r="E20" s="1302"/>
      <c r="F20" s="1303"/>
    </row>
    <row r="21" spans="1:19" s="590" customFormat="1" ht="21.75" customHeight="1" thickBot="1">
      <c r="A21" s="591"/>
      <c r="B21" s="1304" t="s">
        <v>683</v>
      </c>
      <c r="C21" s="1305"/>
      <c r="D21" s="1305"/>
      <c r="E21" s="1305"/>
      <c r="F21" s="1305"/>
      <c r="G21" s="1305"/>
      <c r="H21" s="1305"/>
      <c r="I21" s="1305"/>
      <c r="J21" s="1305"/>
      <c r="K21" s="1305"/>
      <c r="L21" s="1305"/>
    </row>
    <row r="22" spans="1:19" s="590" customFormat="1" ht="16.5" customHeight="1">
      <c r="A22" s="591"/>
      <c r="B22" s="1284" t="s">
        <v>682</v>
      </c>
      <c r="C22" s="1286" t="s">
        <v>681</v>
      </c>
      <c r="D22" s="1287"/>
      <c r="E22" s="1287"/>
      <c r="F22" s="1287"/>
      <c r="G22" s="1287"/>
      <c r="H22" s="1287"/>
      <c r="I22" s="1287"/>
      <c r="J22" s="1287"/>
      <c r="K22" s="1287"/>
      <c r="L22" s="1288"/>
    </row>
    <row r="23" spans="1:19" s="590" customFormat="1" ht="16.5" thickBot="1">
      <c r="A23" s="591"/>
      <c r="B23" s="1285"/>
      <c r="C23" s="1289">
        <v>1</v>
      </c>
      <c r="D23" s="1290"/>
      <c r="E23" s="1291">
        <v>2.5</v>
      </c>
      <c r="F23" s="1290"/>
      <c r="G23" s="1292">
        <v>5</v>
      </c>
      <c r="H23" s="1292"/>
      <c r="I23" s="1292">
        <v>7.5</v>
      </c>
      <c r="J23" s="1292"/>
      <c r="K23" s="1292">
        <v>10</v>
      </c>
      <c r="L23" s="1293"/>
    </row>
    <row r="24" spans="1:19" ht="50.1" customHeight="1">
      <c r="B24" s="589" t="s">
        <v>680</v>
      </c>
      <c r="C24" s="1279" t="s">
        <v>679</v>
      </c>
      <c r="D24" s="1280"/>
      <c r="E24" s="1281" t="s">
        <v>678</v>
      </c>
      <c r="F24" s="1282"/>
      <c r="G24" s="1280" t="s">
        <v>677</v>
      </c>
      <c r="H24" s="1280"/>
      <c r="I24" s="1280" t="s">
        <v>676</v>
      </c>
      <c r="J24" s="1280"/>
      <c r="K24" s="1280" t="s">
        <v>675</v>
      </c>
      <c r="L24" s="1283"/>
    </row>
    <row r="25" spans="1:19" ht="50.1" customHeight="1">
      <c r="B25" s="1273" t="s">
        <v>674</v>
      </c>
      <c r="C25" s="1274" t="s">
        <v>673</v>
      </c>
      <c r="D25" s="1266"/>
      <c r="E25" s="1275" t="s">
        <v>672</v>
      </c>
      <c r="F25" s="1276"/>
      <c r="G25" s="1266" t="s">
        <v>671</v>
      </c>
      <c r="H25" s="1266"/>
      <c r="I25" s="1266" t="s">
        <v>670</v>
      </c>
      <c r="J25" s="1266"/>
      <c r="K25" s="1266" t="s">
        <v>669</v>
      </c>
      <c r="L25" s="1267"/>
    </row>
    <row r="26" spans="1:19" ht="15" customHeight="1">
      <c r="B26" s="1273"/>
      <c r="C26" s="1274"/>
      <c r="D26" s="1266"/>
      <c r="E26" s="1277"/>
      <c r="F26" s="1278"/>
      <c r="G26" s="1266"/>
      <c r="H26" s="1266"/>
      <c r="I26" s="1266"/>
      <c r="J26" s="1266"/>
      <c r="K26" s="1266"/>
      <c r="L26" s="1267"/>
    </row>
    <row r="27" spans="1:19" ht="111" customHeight="1" thickBot="1">
      <c r="B27" s="588" t="s">
        <v>668</v>
      </c>
      <c r="C27" s="1268" t="s">
        <v>667</v>
      </c>
      <c r="D27" s="1269"/>
      <c r="E27" s="1270" t="s">
        <v>666</v>
      </c>
      <c r="F27" s="1269"/>
      <c r="G27" s="1271" t="s">
        <v>665</v>
      </c>
      <c r="H27" s="1271"/>
      <c r="I27" s="1271" t="s">
        <v>664</v>
      </c>
      <c r="J27" s="1271"/>
      <c r="K27" s="1271" t="s">
        <v>663</v>
      </c>
      <c r="L27" s="1272"/>
    </row>
    <row r="28" spans="1:19" ht="50.1" customHeight="1" thickBot="1">
      <c r="E28" s="586"/>
      <c r="F28" s="587"/>
    </row>
    <row r="29" spans="1:19" customFormat="1" ht="19.5" thickBot="1">
      <c r="A29" s="1324" t="s">
        <v>695</v>
      </c>
      <c r="B29" s="1325"/>
      <c r="C29" s="1325"/>
      <c r="D29" s="1325"/>
      <c r="E29" s="1325"/>
      <c r="F29" s="1325"/>
      <c r="G29" s="1325"/>
      <c r="H29" s="1325"/>
      <c r="I29" s="1325"/>
      <c r="J29" s="1326"/>
      <c r="K29" s="1327" t="s">
        <v>218</v>
      </c>
      <c r="L29" s="1328"/>
      <c r="N29" s="38"/>
      <c r="O29" s="38"/>
      <c r="P29" s="38"/>
      <c r="Q29" s="38"/>
      <c r="R29" s="38"/>
      <c r="S29" s="38"/>
    </row>
    <row r="30" spans="1:19">
      <c r="A30" s="1329" t="s">
        <v>147</v>
      </c>
      <c r="B30" s="1330"/>
      <c r="C30" s="1331"/>
      <c r="D30" s="1332" t="s">
        <v>1093</v>
      </c>
      <c r="E30" s="1333"/>
      <c r="F30" s="1333"/>
      <c r="G30" s="1333"/>
      <c r="H30" s="1333"/>
      <c r="I30" s="1333"/>
      <c r="J30" s="1333"/>
      <c r="K30" s="1333"/>
      <c r="L30" s="1334"/>
    </row>
    <row r="31" spans="1:19" s="611" customFormat="1" ht="15.75" thickBot="1">
      <c r="A31" s="1335" t="s">
        <v>694</v>
      </c>
      <c r="B31" s="1336"/>
      <c r="C31" s="1337"/>
      <c r="D31" s="1338"/>
      <c r="E31" s="1339"/>
      <c r="F31" s="1339"/>
      <c r="G31" s="1339"/>
      <c r="H31" s="1339"/>
      <c r="I31" s="1339"/>
      <c r="J31" s="1339"/>
      <c r="K31" s="1339"/>
      <c r="L31" s="1340"/>
    </row>
    <row r="32" spans="1:19" ht="16.5" thickBot="1">
      <c r="B32" s="710" t="s">
        <v>1105</v>
      </c>
      <c r="D32" s="1318" t="s">
        <v>693</v>
      </c>
      <c r="E32" s="1319"/>
      <c r="F32" s="1319"/>
      <c r="G32" s="1319"/>
      <c r="H32" s="1319"/>
      <c r="I32" s="1319"/>
      <c r="J32" s="1319"/>
      <c r="K32" s="1319"/>
      <c r="L32" s="1319"/>
    </row>
    <row r="33" spans="1:12" ht="75.75" customHeight="1" thickBot="1">
      <c r="A33" s="610" t="s">
        <v>18</v>
      </c>
      <c r="B33" s="1320" t="s">
        <v>692</v>
      </c>
      <c r="C33" s="1321"/>
      <c r="D33" s="609" t="s">
        <v>691</v>
      </c>
      <c r="E33" s="608" t="s">
        <v>690</v>
      </c>
      <c r="F33" s="607" t="s">
        <v>668</v>
      </c>
      <c r="G33" s="606" t="s">
        <v>689</v>
      </c>
      <c r="H33" s="605" t="s">
        <v>688</v>
      </c>
      <c r="I33" s="605" t="s">
        <v>164</v>
      </c>
    </row>
    <row r="34" spans="1:12" ht="45.95" customHeight="1">
      <c r="A34" s="702">
        <v>1</v>
      </c>
      <c r="B34" s="1322" t="s">
        <v>1106</v>
      </c>
      <c r="C34" s="1323"/>
      <c r="D34" s="703">
        <v>10</v>
      </c>
      <c r="E34" s="704">
        <v>10</v>
      </c>
      <c r="F34" s="705">
        <v>10</v>
      </c>
      <c r="G34" s="604">
        <f>(D34*0.6+E34*0.2+F34*0.2)*1.0000000001</f>
        <v>10.000000001</v>
      </c>
      <c r="H34" s="603" t="str">
        <f>IF(AND(G34&gt;=1,G34&lt;=4),"Baja Prioridad",IF(AND(G34&gt;4,G34&lt;=6.5),"Mediana Prioridad",IF(AND(G34&gt;6.5,G34&lt;=10.1),"Alta Prioridad")))</f>
        <v>Alta Prioridad</v>
      </c>
      <c r="I34" s="602">
        <v>1</v>
      </c>
    </row>
    <row r="35" spans="1:12" ht="45.95" customHeight="1">
      <c r="A35" s="706">
        <f>A34+1</f>
        <v>2</v>
      </c>
      <c r="B35" s="1316" t="s">
        <v>1107</v>
      </c>
      <c r="C35" s="1317"/>
      <c r="D35" s="707">
        <v>10</v>
      </c>
      <c r="E35" s="708">
        <v>9</v>
      </c>
      <c r="F35" s="709">
        <v>10</v>
      </c>
      <c r="G35" s="601">
        <f>(D35*0.6+E35*0.2+F35*0.2)*1.0000000002</f>
        <v>9.8000000019600009</v>
      </c>
      <c r="H35" s="600" t="str">
        <f>IF(AND(G35&gt;=1,G35&lt;=4),"Baja Prioridad",IF(AND(G35&gt;4,G35&lt;=6.5),"Mediana Prioridad",IF(AND(G35&gt;6.5,G35&lt;=10.1),"Alta Prioridad")))</f>
        <v>Alta Prioridad</v>
      </c>
      <c r="I35" s="599">
        <v>2</v>
      </c>
    </row>
    <row r="36" spans="1:12" ht="45.95" customHeight="1">
      <c r="A36" s="706">
        <f>A35+1</f>
        <v>3</v>
      </c>
      <c r="B36" s="1316" t="s">
        <v>1108</v>
      </c>
      <c r="C36" s="1317"/>
      <c r="D36" s="707">
        <v>9</v>
      </c>
      <c r="E36" s="708">
        <v>8</v>
      </c>
      <c r="F36" s="709">
        <v>8</v>
      </c>
      <c r="G36" s="601">
        <f>(D36*0.6+E36*0.2+F36*0.2)*1.0000000003</f>
        <v>8.6000000025799999</v>
      </c>
      <c r="H36" s="600" t="str">
        <f>IF(AND(G36&gt;=1,G36&lt;=4),"Baja Prioridad",IF(AND(G36&gt;4,G36&lt;=6.5),"Mediana Prioridad",IF(AND(G36&gt;6.5,G36&lt;=10.1),"Alta Prioridad")))</f>
        <v>Alta Prioridad</v>
      </c>
      <c r="I36" s="599">
        <v>3</v>
      </c>
    </row>
    <row r="37" spans="1:12" ht="45.95" customHeight="1">
      <c r="A37" s="706">
        <f>A36+1</f>
        <v>4</v>
      </c>
      <c r="B37" s="1314" t="s">
        <v>1109</v>
      </c>
      <c r="C37" s="1315"/>
      <c r="D37" s="707">
        <v>8</v>
      </c>
      <c r="E37" s="708">
        <v>9</v>
      </c>
      <c r="F37" s="709">
        <v>8</v>
      </c>
      <c r="G37" s="601">
        <f>(D37*0.6+E37*0.2+F37*0.2)*1.0000000004</f>
        <v>8.2000000032799996</v>
      </c>
      <c r="H37" s="600" t="str">
        <f>IF(AND(G37&gt;=1,G37&lt;=4),"Baja Prioridad",IF(AND(G37&gt;4,G37&lt;=6.5),"Mediana Prioridad",IF(AND(G37&gt;6.5,G37&lt;=10.1),"Alta Prioridad")))</f>
        <v>Alta Prioridad</v>
      </c>
      <c r="I37" s="599">
        <v>4</v>
      </c>
    </row>
    <row r="38" spans="1:12" ht="45.95" customHeight="1">
      <c r="A38" s="706">
        <f>A37+1</f>
        <v>5</v>
      </c>
      <c r="B38" s="1316" t="s">
        <v>1110</v>
      </c>
      <c r="C38" s="1317"/>
      <c r="D38" s="707">
        <v>8</v>
      </c>
      <c r="E38" s="708">
        <v>8</v>
      </c>
      <c r="F38" s="709">
        <v>8</v>
      </c>
      <c r="G38" s="601">
        <f>(D38*0.6+E38*0.2+F38*0.2)*1.0000000005</f>
        <v>8.0000000040000003</v>
      </c>
      <c r="H38" s="600" t="str">
        <f>IF(AND(G38&gt;=1,G38&lt;=4),"Baja Prioridad",IF(AND(G38&gt;4,G38&lt;=6.5),"Mediana Prioridad",IF(AND(G38&gt;6.5,G38&lt;=10.1),"Alta Prioridad")))</f>
        <v>Alta Prioridad</v>
      </c>
      <c r="I38" s="599">
        <v>5</v>
      </c>
    </row>
    <row r="39" spans="1:12" s="590" customFormat="1" ht="9" customHeight="1" thickBot="1">
      <c r="A39" s="598"/>
      <c r="B39" s="597"/>
      <c r="C39" s="597"/>
      <c r="D39" s="596"/>
      <c r="E39" s="595"/>
      <c r="F39" s="595"/>
      <c r="G39" s="594"/>
      <c r="H39" s="593"/>
      <c r="I39" s="592"/>
    </row>
    <row r="40" spans="1:12">
      <c r="A40" s="1304" t="s">
        <v>687</v>
      </c>
      <c r="B40" s="1306"/>
      <c r="C40" s="1306"/>
      <c r="D40" s="1306"/>
      <c r="E40" s="1306"/>
      <c r="F40" s="1307"/>
    </row>
    <row r="41" spans="1:12" ht="50.1" customHeight="1">
      <c r="A41" s="1308" t="s">
        <v>170</v>
      </c>
      <c r="B41" s="1309"/>
      <c r="C41" s="1310" t="s">
        <v>686</v>
      </c>
      <c r="D41" s="1311"/>
      <c r="E41" s="1312"/>
      <c r="F41" s="1313"/>
    </row>
    <row r="42" spans="1:12" ht="50.1" customHeight="1">
      <c r="A42" s="1294" t="s">
        <v>172</v>
      </c>
      <c r="B42" s="1295"/>
      <c r="C42" s="1296" t="s">
        <v>685</v>
      </c>
      <c r="D42" s="1297"/>
      <c r="E42" s="1297"/>
      <c r="F42" s="1298"/>
    </row>
    <row r="43" spans="1:12" ht="50.1" customHeight="1" thickBot="1">
      <c r="A43" s="1299" t="s">
        <v>174</v>
      </c>
      <c r="B43" s="1300"/>
      <c r="C43" s="1301" t="s">
        <v>684</v>
      </c>
      <c r="D43" s="1302"/>
      <c r="E43" s="1302"/>
      <c r="F43" s="1303"/>
    </row>
    <row r="44" spans="1:12" s="590" customFormat="1" ht="21.75" customHeight="1" thickBot="1">
      <c r="A44" s="591"/>
      <c r="B44" s="1304" t="s">
        <v>683</v>
      </c>
      <c r="C44" s="1305"/>
      <c r="D44" s="1305"/>
      <c r="E44" s="1305"/>
      <c r="F44" s="1305"/>
      <c r="G44" s="1305"/>
      <c r="H44" s="1305"/>
      <c r="I44" s="1305"/>
      <c r="J44" s="1305"/>
      <c r="K44" s="1305"/>
      <c r="L44" s="1305"/>
    </row>
    <row r="45" spans="1:12" s="590" customFormat="1" ht="16.5" customHeight="1">
      <c r="A45" s="591"/>
      <c r="B45" s="1284" t="s">
        <v>682</v>
      </c>
      <c r="C45" s="1286" t="s">
        <v>681</v>
      </c>
      <c r="D45" s="1287"/>
      <c r="E45" s="1287"/>
      <c r="F45" s="1287"/>
      <c r="G45" s="1287"/>
      <c r="H45" s="1287"/>
      <c r="I45" s="1287"/>
      <c r="J45" s="1287"/>
      <c r="K45" s="1287"/>
      <c r="L45" s="1288"/>
    </row>
    <row r="46" spans="1:12" s="590" customFormat="1" ht="16.5" thickBot="1">
      <c r="A46" s="591"/>
      <c r="B46" s="1285"/>
      <c r="C46" s="1289">
        <v>1</v>
      </c>
      <c r="D46" s="1290"/>
      <c r="E46" s="1291">
        <v>2.5</v>
      </c>
      <c r="F46" s="1290"/>
      <c r="G46" s="1292">
        <v>5</v>
      </c>
      <c r="H46" s="1292"/>
      <c r="I46" s="1292">
        <v>7.5</v>
      </c>
      <c r="J46" s="1292"/>
      <c r="K46" s="1292">
        <v>10</v>
      </c>
      <c r="L46" s="1293"/>
    </row>
    <row r="47" spans="1:12" ht="50.1" customHeight="1">
      <c r="B47" s="589" t="s">
        <v>680</v>
      </c>
      <c r="C47" s="1279" t="s">
        <v>679</v>
      </c>
      <c r="D47" s="1280"/>
      <c r="E47" s="1281" t="s">
        <v>678</v>
      </c>
      <c r="F47" s="1282"/>
      <c r="G47" s="1280" t="s">
        <v>677</v>
      </c>
      <c r="H47" s="1280"/>
      <c r="I47" s="1280" t="s">
        <v>676</v>
      </c>
      <c r="J47" s="1280"/>
      <c r="K47" s="1280" t="s">
        <v>675</v>
      </c>
      <c r="L47" s="1283"/>
    </row>
    <row r="48" spans="1:12" ht="50.1" customHeight="1">
      <c r="B48" s="1273" t="s">
        <v>674</v>
      </c>
      <c r="C48" s="1274" t="s">
        <v>673</v>
      </c>
      <c r="D48" s="1266"/>
      <c r="E48" s="1275" t="s">
        <v>672</v>
      </c>
      <c r="F48" s="1276"/>
      <c r="G48" s="1266" t="s">
        <v>671</v>
      </c>
      <c r="H48" s="1266"/>
      <c r="I48" s="1266" t="s">
        <v>670</v>
      </c>
      <c r="J48" s="1266"/>
      <c r="K48" s="1266" t="s">
        <v>669</v>
      </c>
      <c r="L48" s="1267"/>
    </row>
    <row r="49" spans="2:12" ht="15" customHeight="1">
      <c r="B49" s="1273"/>
      <c r="C49" s="1274"/>
      <c r="D49" s="1266"/>
      <c r="E49" s="1277"/>
      <c r="F49" s="1278"/>
      <c r="G49" s="1266"/>
      <c r="H49" s="1266"/>
      <c r="I49" s="1266"/>
      <c r="J49" s="1266"/>
      <c r="K49" s="1266"/>
      <c r="L49" s="1267"/>
    </row>
    <row r="50" spans="2:12" ht="111" customHeight="1" thickBot="1">
      <c r="B50" s="588" t="s">
        <v>668</v>
      </c>
      <c r="C50" s="1268" t="s">
        <v>667</v>
      </c>
      <c r="D50" s="1269"/>
      <c r="E50" s="1270" t="s">
        <v>666</v>
      </c>
      <c r="F50" s="1269"/>
      <c r="G50" s="1271" t="s">
        <v>665</v>
      </c>
      <c r="H50" s="1271"/>
      <c r="I50" s="1271" t="s">
        <v>664</v>
      </c>
      <c r="J50" s="1271"/>
      <c r="K50" s="1271" t="s">
        <v>663</v>
      </c>
      <c r="L50" s="1272"/>
    </row>
  </sheetData>
  <sheetProtection algorithmName="SHA-512" hashValue="X5lhYN67QE6uy0i7pzTjFEiUHdcggMlaE+TghHAp0vdZws7NNIam5MoZs+nEUy5/KilzcrGid3Bb/qr3slzV8Q==" saltValue="j0uMu/lnIjC41qmb5i+n7w==" spinCount="100000" sheet="1" objects="1" scenarios="1"/>
  <mergeCells count="93">
    <mergeCell ref="B10:C10"/>
    <mergeCell ref="B5:C5"/>
    <mergeCell ref="B6:C6"/>
    <mergeCell ref="B7:C7"/>
    <mergeCell ref="B8:C8"/>
    <mergeCell ref="A2:C2"/>
    <mergeCell ref="D2:L2"/>
    <mergeCell ref="A3:C3"/>
    <mergeCell ref="D3:L3"/>
    <mergeCell ref="D4:L4"/>
    <mergeCell ref="B14:C14"/>
    <mergeCell ref="B15:C15"/>
    <mergeCell ref="A19:B19"/>
    <mergeCell ref="C19:F19"/>
    <mergeCell ref="A17:F17"/>
    <mergeCell ref="A18:B18"/>
    <mergeCell ref="C18:F18"/>
    <mergeCell ref="E25:F26"/>
    <mergeCell ref="G25:H26"/>
    <mergeCell ref="I25:J26"/>
    <mergeCell ref="B9:C9"/>
    <mergeCell ref="A20:B20"/>
    <mergeCell ref="C20:F20"/>
    <mergeCell ref="B21:L21"/>
    <mergeCell ref="B22:B23"/>
    <mergeCell ref="C22:L22"/>
    <mergeCell ref="C23:D23"/>
    <mergeCell ref="E23:F23"/>
    <mergeCell ref="G23:H23"/>
    <mergeCell ref="I23:J23"/>
    <mergeCell ref="B11:C11"/>
    <mergeCell ref="B12:C12"/>
    <mergeCell ref="B13:C13"/>
    <mergeCell ref="K1:L1"/>
    <mergeCell ref="A1:J1"/>
    <mergeCell ref="K25:L26"/>
    <mergeCell ref="C27:D27"/>
    <mergeCell ref="E27:F27"/>
    <mergeCell ref="G27:H27"/>
    <mergeCell ref="I27:J27"/>
    <mergeCell ref="K27:L27"/>
    <mergeCell ref="C24:D24"/>
    <mergeCell ref="E24:F24"/>
    <mergeCell ref="K23:L23"/>
    <mergeCell ref="G24:H24"/>
    <mergeCell ref="I24:J24"/>
    <mergeCell ref="K24:L24"/>
    <mergeCell ref="B25:B26"/>
    <mergeCell ref="C25:D26"/>
    <mergeCell ref="A29:J29"/>
    <mergeCell ref="K29:L29"/>
    <mergeCell ref="A30:C30"/>
    <mergeCell ref="D30:L30"/>
    <mergeCell ref="A31:C31"/>
    <mergeCell ref="D31:L31"/>
    <mergeCell ref="D32:L32"/>
    <mergeCell ref="B33:C33"/>
    <mergeCell ref="B34:C34"/>
    <mergeCell ref="B35:C35"/>
    <mergeCell ref="B36:C36"/>
    <mergeCell ref="A40:F40"/>
    <mergeCell ref="A41:B41"/>
    <mergeCell ref="C41:F41"/>
    <mergeCell ref="B37:C37"/>
    <mergeCell ref="B38:C38"/>
    <mergeCell ref="A42:B42"/>
    <mergeCell ref="C42:F42"/>
    <mergeCell ref="A43:B43"/>
    <mergeCell ref="C43:F43"/>
    <mergeCell ref="B44:L44"/>
    <mergeCell ref="B45:B46"/>
    <mergeCell ref="C45:L45"/>
    <mergeCell ref="C46:D46"/>
    <mergeCell ref="E46:F46"/>
    <mergeCell ref="G46:H46"/>
    <mergeCell ref="I46:J46"/>
    <mergeCell ref="K46:L46"/>
    <mergeCell ref="C47:D47"/>
    <mergeCell ref="E47:F47"/>
    <mergeCell ref="G47:H47"/>
    <mergeCell ref="I47:J47"/>
    <mergeCell ref="K47:L47"/>
    <mergeCell ref="B48:B49"/>
    <mergeCell ref="C48:D49"/>
    <mergeCell ref="E48:F49"/>
    <mergeCell ref="G48:H49"/>
    <mergeCell ref="I48:J49"/>
    <mergeCell ref="K48:L49"/>
    <mergeCell ref="C50:D50"/>
    <mergeCell ref="E50:F50"/>
    <mergeCell ref="G50:H50"/>
    <mergeCell ref="I50:J50"/>
    <mergeCell ref="K50:L50"/>
  </mergeCells>
  <conditionalFormatting sqref="H6:H16 H34:H39">
    <cfRule type="cellIs" dxfId="76" priority="26" operator="between">
      <formula>"Baja Prioridad"</formula>
      <formula>"Baja Prioridad"</formula>
    </cfRule>
    <cfRule type="cellIs" dxfId="75" priority="28" operator="between">
      <formula>"Baja Prioridad"</formula>
      <formula>"Baja Prioridad"</formula>
    </cfRule>
    <cfRule type="cellIs" dxfId="74" priority="29" operator="between">
      <formula>"Mediana Prioridad"</formula>
      <formula>"Mediana Prioridad"</formula>
    </cfRule>
    <cfRule type="cellIs" dxfId="73" priority="30" operator="between">
      <formula>"Alta Prioridad"</formula>
      <formula>"Alta Prioridad"</formula>
    </cfRule>
    <cfRule type="cellIs" dxfId="72" priority="31" operator="equal">
      <formula>"""Alta Prioridad"""</formula>
    </cfRule>
    <cfRule type="cellIs" dxfId="71" priority="35" operator="between">
      <formula>1</formula>
      <formula>3</formula>
    </cfRule>
  </conditionalFormatting>
  <conditionalFormatting sqref="G6:G16 G34:G39">
    <cfRule type="cellIs" dxfId="70" priority="22" operator="between">
      <formula>6.51</formula>
      <formula>10.1</formula>
    </cfRule>
    <cfRule type="cellIs" dxfId="69" priority="23" operator="between">
      <formula>"6.51"</formula>
      <formula>11</formula>
    </cfRule>
    <cfRule type="cellIs" dxfId="68" priority="24" operator="between">
      <formula>"6.51"</formula>
      <formula>"10.1"</formula>
    </cfRule>
    <cfRule type="cellIs" dxfId="67" priority="25" operator="between">
      <formula>"6.51"</formula>
      <formula>"10.1"</formula>
    </cfRule>
    <cfRule type="cellIs" dxfId="66" priority="27" operator="between">
      <formula>1</formula>
      <formula>4</formula>
    </cfRule>
    <cfRule type="cellIs" dxfId="65" priority="32" operator="between">
      <formula>6.501</formula>
      <formula>10</formula>
    </cfRule>
    <cfRule type="cellIs" dxfId="64" priority="33" operator="between">
      <formula>3.01</formula>
      <formula>6.5</formula>
    </cfRule>
    <cfRule type="cellIs" dxfId="63" priority="34" operator="between">
      <formula>1</formula>
      <formula>3</formula>
    </cfRule>
  </conditionalFormatting>
  <conditionalFormatting sqref="H6:H16 H34:H39">
    <cfRule type="cellIs" dxfId="62" priority="36" operator="equal">
      <formula>$G$6</formula>
    </cfRule>
  </conditionalFormatting>
  <printOptions horizontalCentered="1"/>
  <pageMargins left="0.11811023622047245" right="0.11811023622047245" top="0.55118110236220474" bottom="7.874015748031496E-2" header="0.31496062992125984" footer="0.43307086614173229"/>
  <pageSetup orientation="landscape" r:id="rId1"/>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2">
    <tabColor theme="4"/>
  </sheetPr>
  <dimension ref="A1:J28"/>
  <sheetViews>
    <sheetView showGridLines="0" topLeftCell="A10" zoomScale="120" zoomScaleNormal="120" workbookViewId="0">
      <selection sqref="A1:J18"/>
    </sheetView>
  </sheetViews>
  <sheetFormatPr baseColWidth="10" defaultRowHeight="12.75"/>
  <cols>
    <col min="1" max="1" width="4.140625" style="12" bestFit="1" customWidth="1"/>
    <col min="2" max="2" width="41.85546875" style="12" customWidth="1"/>
    <col min="3" max="3" width="12.42578125" style="12" customWidth="1"/>
    <col min="4" max="4" width="2" style="12" customWidth="1"/>
    <col min="5" max="5" width="4.140625" style="12" bestFit="1" customWidth="1"/>
    <col min="6" max="8" width="11.42578125" style="12"/>
    <col min="9" max="9" width="14.7109375" style="12" customWidth="1"/>
    <col min="10" max="16384" width="11.42578125" style="12"/>
  </cols>
  <sheetData>
    <row r="1" spans="1:10" ht="19.5" thickBot="1">
      <c r="A1" s="1324" t="s">
        <v>697</v>
      </c>
      <c r="B1" s="1325"/>
      <c r="C1" s="1325"/>
      <c r="D1" s="1325"/>
      <c r="E1" s="1325"/>
      <c r="F1" s="1325"/>
      <c r="G1" s="1325"/>
      <c r="H1" s="1326"/>
      <c r="I1" s="1327" t="s">
        <v>219</v>
      </c>
      <c r="J1" s="1328"/>
    </row>
    <row r="2" spans="1:10" s="111" customFormat="1" ht="3.75" customHeight="1" thickBot="1">
      <c r="A2" s="619"/>
      <c r="B2" s="107"/>
      <c r="C2" s="107"/>
      <c r="D2" s="107"/>
      <c r="E2" s="618"/>
      <c r="F2" s="618"/>
      <c r="G2" s="618"/>
      <c r="H2" s="618"/>
      <c r="I2" s="617"/>
      <c r="J2" s="616"/>
    </row>
    <row r="3" spans="1:10" ht="45" customHeight="1" thickBot="1">
      <c r="A3" s="615" t="s">
        <v>18</v>
      </c>
      <c r="B3" s="614" t="s">
        <v>688</v>
      </c>
      <c r="C3" s="613" t="s">
        <v>696</v>
      </c>
      <c r="D3" s="612"/>
      <c r="E3" s="615" t="s">
        <v>18</v>
      </c>
      <c r="F3" s="1343" t="s">
        <v>688</v>
      </c>
      <c r="G3" s="1343"/>
      <c r="H3" s="1343"/>
      <c r="I3" s="1343"/>
      <c r="J3" s="613" t="s">
        <v>696</v>
      </c>
    </row>
    <row r="4" spans="1:10" ht="45" customHeight="1">
      <c r="A4" s="713">
        <v>1</v>
      </c>
      <c r="B4" s="714" t="str">
        <f>INDEX('[1]DPSE-09 Jerar. de fact. cau (2'!$B$6:$B$10,MATCH(A4,'[1]DPSE-09 Jerar. de fact. cau (2'!$I$6:$I$10,0))</f>
        <v xml:space="preserve"> Insuficiente acceso a servicios de  maternidad incluyendo emergencias obstétricas y cuidados 
del neonato
</v>
      </c>
      <c r="C4" s="715">
        <f>INDEX('[1]DPSE-09 Jerar. de fact. cau (2'!$G$6:$G$10,MATCH(A4,'[1]DPSE-09 Jerar. de fact. cau (2'!$I$6:$I$10,0))</f>
        <v>10.000000001</v>
      </c>
      <c r="D4" s="612"/>
      <c r="E4" s="729"/>
      <c r="F4" s="1344" t="s">
        <v>1112</v>
      </c>
      <c r="G4" s="1344"/>
      <c r="H4" s="1344"/>
      <c r="I4" s="1344"/>
      <c r="J4" s="730"/>
    </row>
    <row r="5" spans="1:10" ht="45" customHeight="1">
      <c r="A5" s="716">
        <v>2</v>
      </c>
      <c r="B5" s="711" t="str">
        <f>INDEX('[1]DPSE-09 Jerar. de fact. cau (2'!$B$6:$B$10,MATCH(A5,'[1]DPSE-09 Jerar. de fact. cau (2'!$I$6:$I$10,0))</f>
        <v xml:space="preserve">Inadecuadas prácticas de salud materna y neonatal y  búsqueda de atención
</v>
      </c>
      <c r="C5" s="717">
        <f>INDEX('[1]DPSE-09 Jerar. de fact. cau (2'!$G$6:$G$10,MATCH(A5,'[1]DPSE-09 Jerar. de fact. cau (2'!$I$6:$I$10,0))</f>
        <v>9.8000000019600009</v>
      </c>
      <c r="D5" s="612"/>
      <c r="E5" s="731"/>
      <c r="F5" s="1345" t="s">
        <v>1112</v>
      </c>
      <c r="G5" s="1345"/>
      <c r="H5" s="1345"/>
      <c r="I5" s="1345"/>
      <c r="J5" s="732"/>
    </row>
    <row r="6" spans="1:10" ht="45" customHeight="1">
      <c r="A6" s="716">
        <v>3</v>
      </c>
      <c r="B6" s="711" t="str">
        <f>INDEX('[1]DPSE-09 Jerar. de fact. cau (2'!$B$6:$B$10,MATCH(A6,'[1]DPSE-09 Jerar. de fact. cau (2'!$I$6:$I$10,0))</f>
        <v xml:space="preserve">Insuficiente acceso a nutrición y micronutrientes
</v>
      </c>
      <c r="C6" s="717">
        <f>INDEX('[1]DPSE-09 Jerar. de fact. cau (2'!$G$6:$G$10,MATCH(A6,'[1]DPSE-09 Jerar. de fact. cau (2'!$I$6:$I$10,0))</f>
        <v>8.6000000025799999</v>
      </c>
      <c r="D6" s="612"/>
      <c r="E6" s="731"/>
      <c r="F6" s="1345" t="s">
        <v>1112</v>
      </c>
      <c r="G6" s="1345"/>
      <c r="H6" s="1345"/>
      <c r="I6" s="1345"/>
      <c r="J6" s="732"/>
    </row>
    <row r="7" spans="1:10" ht="45" customHeight="1">
      <c r="A7" s="716">
        <v>4</v>
      </c>
      <c r="B7" s="711" t="str">
        <f>INDEX('[1]DPSE-09 Jerar. de fact. cau (2'!$B$6:$B$10,MATCH(A7,'[1]DPSE-09 Jerar. de fact. cau (2'!$I$6:$I$10,0))</f>
        <v xml:space="preserve">Limitado acceso agua  y saneamiento e inadecuado
</v>
      </c>
      <c r="C7" s="717">
        <f>INDEX('[1]DPSE-09 Jerar. de fact. cau (2'!$G$6:$G$10,MATCH(A7,'[1]DPSE-09 Jerar. de fact. cau (2'!$I$6:$I$10,0))</f>
        <v>8.2000000032799996</v>
      </c>
      <c r="D7" s="612"/>
      <c r="E7" s="731"/>
      <c r="F7" s="1345" t="s">
        <v>1112</v>
      </c>
      <c r="G7" s="1345"/>
      <c r="H7" s="1345"/>
      <c r="I7" s="1345"/>
      <c r="J7" s="732"/>
    </row>
    <row r="8" spans="1:10" ht="45" customHeight="1" thickBot="1">
      <c r="A8" s="718">
        <v>5</v>
      </c>
      <c r="B8" s="719" t="str">
        <f>INDEX('[1]DPSE-09 Jerar. de fact. cau (2'!$B$6:$B$10,MATCH(A8,'[1]DPSE-09 Jerar. de fact. cau (2'!$I$6:$I$10,0))</f>
        <v xml:space="preserve">Baja escolaridad, y escasa  educación en salud sexual  y reproductiva, así  como  limitadas competencias para la vida
</v>
      </c>
      <c r="C8" s="720">
        <f>INDEX('[1]DPSE-09 Jerar. de fact. cau (2'!$G$6:$G$10,MATCH(A8,'[1]DPSE-09 Jerar. de fact. cau (2'!$I$6:$I$10,0))</f>
        <v>8.0000000040000003</v>
      </c>
      <c r="D8" s="612"/>
      <c r="E8" s="735"/>
      <c r="F8" s="1346" t="s">
        <v>1112</v>
      </c>
      <c r="G8" s="1346"/>
      <c r="H8" s="1346"/>
      <c r="I8" s="1346"/>
      <c r="J8" s="736"/>
    </row>
    <row r="9" spans="1:10" ht="45" customHeight="1">
      <c r="A9" s="721">
        <v>1</v>
      </c>
      <c r="B9" s="722" t="str">
        <f>INDEX('[1]DPSE-09 Jerar. de fact. caus'!$B$6:$B$15,MATCH(A9,'[1]DPSE-09 Jerar. de fact. caus'!$I$6:$I$15,0))</f>
        <v xml:space="preserve">Infecciones respiratorias agudas(Neumonía)
</v>
      </c>
      <c r="C9" s="723">
        <f>INDEX('[1]DPSE-09 Jerar. de fact. caus'!$G$6:$G$15,MATCH(A9,'[1]DPSE-09 Jerar. de fact. caus'!$I$6:$I$15,0))</f>
        <v>10.000000005</v>
      </c>
      <c r="D9" s="612"/>
      <c r="E9" s="729"/>
      <c r="F9" s="1344" t="s">
        <v>1111</v>
      </c>
      <c r="G9" s="1344"/>
      <c r="H9" s="1344"/>
      <c r="I9" s="1344"/>
      <c r="J9" s="730"/>
    </row>
    <row r="10" spans="1:10" ht="45" customHeight="1">
      <c r="A10" s="724">
        <v>2</v>
      </c>
      <c r="B10" s="712" t="str">
        <f>INDEX('[1]DPSE-09 Jerar. de fact. caus'!$B$6:$B$15,MATCH(A10,'[1]DPSE-09 Jerar. de fact. caus'!$I$6:$I$15,0))</f>
        <v xml:space="preserve">Diarreas agudas
</v>
      </c>
      <c r="C10" s="725">
        <f>INDEX('[1]DPSE-09 Jerar. de fact. caus'!$G$6:$G$15,MATCH(A10,'[1]DPSE-09 Jerar. de fact. caus'!$I$6:$I$15,0))</f>
        <v>10.000000004</v>
      </c>
      <c r="D10" s="612"/>
      <c r="E10" s="731"/>
      <c r="F10" s="1341" t="s">
        <v>1111</v>
      </c>
      <c r="G10" s="1341"/>
      <c r="H10" s="1341"/>
      <c r="I10" s="1341"/>
      <c r="J10" s="732"/>
    </row>
    <row r="11" spans="1:10" ht="45" customHeight="1">
      <c r="A11" s="724">
        <v>3</v>
      </c>
      <c r="B11" s="712" t="str">
        <f>INDEX('[1]DPSE-09 Jerar. de fact. caus'!$B$6:$B$15,MATCH(A11,'[1]DPSE-09 Jerar. de fact. caus'!$I$6:$I$15,0))</f>
        <v xml:space="preserve">Sepsis no identificada
</v>
      </c>
      <c r="C11" s="725">
        <f>INDEX('[1]DPSE-09 Jerar. de fact. caus'!$G$6:$G$15,MATCH(A11,'[1]DPSE-09 Jerar. de fact. caus'!$I$6:$I$15,0))</f>
        <v>9.8000000058800012</v>
      </c>
      <c r="D11" s="612"/>
      <c r="E11" s="731"/>
      <c r="F11" s="1341" t="s">
        <v>1111</v>
      </c>
      <c r="G11" s="1341"/>
      <c r="H11" s="1341"/>
      <c r="I11" s="1341"/>
      <c r="J11" s="732"/>
    </row>
    <row r="12" spans="1:10" ht="45" customHeight="1">
      <c r="A12" s="724">
        <v>4</v>
      </c>
      <c r="B12" s="712" t="str">
        <f>INDEX('[1]DPSE-09 Jerar. de fact. caus'!$B$6:$B$15,MATCH(A12,'[1]DPSE-09 Jerar. de fact. caus'!$I$6:$I$15,0))</f>
        <v xml:space="preserve">Fortificación de  los alimentos 
</v>
      </c>
      <c r="C12" s="725">
        <f>INDEX('[1]DPSE-09 Jerar. de fact. caus'!$G$6:$G$15,MATCH(A12,'[1]DPSE-09 Jerar. de fact. caus'!$I$6:$I$15,0))</f>
        <v>9.8000000009800008</v>
      </c>
      <c r="D12" s="612"/>
      <c r="E12" s="731"/>
      <c r="F12" s="1341" t="s">
        <v>1111</v>
      </c>
      <c r="G12" s="1341"/>
      <c r="H12" s="1341"/>
      <c r="I12" s="1341"/>
      <c r="J12" s="732"/>
    </row>
    <row r="13" spans="1:10" ht="45.75" customHeight="1" thickBot="1">
      <c r="A13" s="724">
        <v>5</v>
      </c>
      <c r="B13" s="712" t="str">
        <f>INDEX('[1]DPSE-09 Jerar. de fact. caus'!$B$6:$B$15,MATCH(A13,'[1]DPSE-09 Jerar. de fact. caus'!$I$6:$I$15,0))</f>
        <v xml:space="preserve">Calidad y acceso inadecuado del agua y vivienda saludable 
</v>
      </c>
      <c r="C13" s="725">
        <f>INDEX('[1]DPSE-09 Jerar. de fact. caus'!$G$6:$G$15,MATCH(A13,'[1]DPSE-09 Jerar. de fact. caus'!$I$6:$I$15,0))</f>
        <v>9.6000000067200002</v>
      </c>
      <c r="D13" s="612"/>
      <c r="E13" s="733"/>
      <c r="F13" s="1341" t="s">
        <v>1111</v>
      </c>
      <c r="G13" s="1341"/>
      <c r="H13" s="1341"/>
      <c r="I13" s="1341"/>
      <c r="J13" s="734"/>
    </row>
    <row r="14" spans="1:10" ht="23.25" thickBot="1">
      <c r="A14" s="724">
        <v>6</v>
      </c>
      <c r="B14" s="712" t="str">
        <f>INDEX('[1]DPSE-09 Jerar. de fact. caus'!$B$6:$B$15,MATCH(A14,'[1]DPSE-09 Jerar. de fact. caus'!$I$6:$I$15,0))</f>
        <v xml:space="preserve">Acceso limitado  a los alimentos 
</v>
      </c>
      <c r="C14" s="725">
        <f>INDEX('[1]DPSE-09 Jerar. de fact. caus'!$G$6:$G$15,MATCH(A14,'[1]DPSE-09 Jerar. de fact. caus'!$I$6:$I$15,0))</f>
        <v>9.2000000018399994</v>
      </c>
      <c r="E14" s="733"/>
      <c r="F14" s="1341" t="s">
        <v>1111</v>
      </c>
      <c r="G14" s="1341"/>
      <c r="H14" s="1341"/>
      <c r="I14" s="1341"/>
      <c r="J14" s="734"/>
    </row>
    <row r="15" spans="1:10" ht="23.25" thickBot="1">
      <c r="A15" s="724">
        <v>7</v>
      </c>
      <c r="B15" s="712" t="str">
        <f>INDEX('[1]DPSE-09 Jerar. de fact. caus'!$B$6:$B$15,MATCH(A15,'[1]DPSE-09 Jerar. de fact. caus'!$I$6:$I$15,0))</f>
        <v xml:space="preserve">Consumo inadecuado de alimentos
</v>
      </c>
      <c r="C15" s="725">
        <f>INDEX('[1]DPSE-09 Jerar. de fact. caus'!$G$6:$G$15,MATCH(A15,'[1]DPSE-09 Jerar. de fact. caus'!$I$6:$I$15,0))</f>
        <v>8.5000000025499993</v>
      </c>
      <c r="E15" s="733"/>
      <c r="F15" s="1341" t="s">
        <v>1111</v>
      </c>
      <c r="G15" s="1341"/>
      <c r="H15" s="1341"/>
      <c r="I15" s="1341"/>
      <c r="J15" s="734"/>
    </row>
    <row r="16" spans="1:10" ht="23.25" thickBot="1">
      <c r="A16" s="724">
        <v>8</v>
      </c>
      <c r="B16" s="712" t="str">
        <f>INDEX('[1]DPSE-09 Jerar. de fact. caus'!$B$6:$B$15,MATCH(A16,'[1]DPSE-09 Jerar. de fact. caus'!$I$6:$I$15,0))</f>
        <v xml:space="preserve">Anomalías congénitas del sistema circulatorio
</v>
      </c>
      <c r="C16" s="725">
        <f>INDEX('[1]DPSE-09 Jerar. de fact. caus'!$G$6:$G$15,MATCH(A16,'[1]DPSE-09 Jerar. de fact. caus'!$I$6:$I$15,0))</f>
        <v>7.5000000067500006</v>
      </c>
      <c r="E16" s="733"/>
      <c r="F16" s="1341" t="s">
        <v>1111</v>
      </c>
      <c r="G16" s="1341"/>
      <c r="H16" s="1341"/>
      <c r="I16" s="1341"/>
      <c r="J16" s="734"/>
    </row>
    <row r="17" spans="1:10" ht="23.25" thickBot="1">
      <c r="A17" s="724">
        <v>9</v>
      </c>
      <c r="B17" s="712" t="str">
        <f>INDEX('[1]DPSE-09 Jerar. de fact. caus'!$B$6:$B$15,MATCH(A17,'[1]DPSE-09 Jerar. de fact. caus'!$I$6:$I$15,0))</f>
        <v xml:space="preserve">Anomalías del sistema nervioso 
</v>
      </c>
      <c r="C17" s="725">
        <f>INDEX('[1]DPSE-09 Jerar. de fact. caus'!$G$6:$G$15,MATCH(A17,'[1]DPSE-09 Jerar. de fact. caus'!$I$6:$I$15,0))</f>
        <v>7.5000000060000005</v>
      </c>
      <c r="E17" s="733"/>
      <c r="F17" s="1341" t="s">
        <v>1111</v>
      </c>
      <c r="G17" s="1341"/>
      <c r="H17" s="1341"/>
      <c r="I17" s="1341"/>
      <c r="J17" s="734"/>
    </row>
    <row r="18" spans="1:10" ht="23.25" thickBot="1">
      <c r="A18" s="726">
        <v>10</v>
      </c>
      <c r="B18" s="727" t="str">
        <f>INDEX('[1]DPSE-09 Jerar. de fact. caus'!$B$6:$B$15,MATCH(A18,'[1]DPSE-09 Jerar. de fact. caus'!$I$6:$I$15,0))</f>
        <v xml:space="preserve">Anomalías congénitas del  sistema digestivo 
</v>
      </c>
      <c r="C18" s="728">
        <f>INDEX('[1]DPSE-09 Jerar. de fact. caus'!$G$6:$G$15,MATCH(A18,'[1]DPSE-09 Jerar. de fact. caus'!$I$6:$I$15,0))</f>
        <v>7.5000000008250005</v>
      </c>
      <c r="E18" s="735"/>
      <c r="F18" s="1342" t="s">
        <v>1111</v>
      </c>
      <c r="G18" s="1342"/>
      <c r="H18" s="1342"/>
      <c r="I18" s="1342"/>
      <c r="J18" s="736"/>
    </row>
    <row r="28" spans="1:10">
      <c r="D28" s="111"/>
    </row>
  </sheetData>
  <sheetProtection algorithmName="SHA-512" hashValue="kYJSfhKaq6pCso8gS7rZ79AH03mrpofAa8ow4DMPGLmYAl038DFn+DrIli2A0G3mFM9p2tvao94D/wSpvwcwaQ==" saltValue="LBMtz5TydnI2EXmvM0OsKg==" spinCount="100000" sheet="1" objects="1" scenarios="1"/>
  <mergeCells count="18">
    <mergeCell ref="I1:J1"/>
    <mergeCell ref="A1:H1"/>
    <mergeCell ref="F13:I13"/>
    <mergeCell ref="F3:I3"/>
    <mergeCell ref="F4:I4"/>
    <mergeCell ref="F11:I11"/>
    <mergeCell ref="F12:I12"/>
    <mergeCell ref="F5:I5"/>
    <mergeCell ref="F6:I6"/>
    <mergeCell ref="F7:I7"/>
    <mergeCell ref="F8:I8"/>
    <mergeCell ref="F9:I9"/>
    <mergeCell ref="F10:I10"/>
    <mergeCell ref="F14:I14"/>
    <mergeCell ref="F15:I15"/>
    <mergeCell ref="F16:I16"/>
    <mergeCell ref="F17:I17"/>
    <mergeCell ref="F18:I18"/>
  </mergeCells>
  <conditionalFormatting sqref="A4:C9 B10:C13">
    <cfRule type="cellIs" dxfId="61" priority="62" operator="between">
      <formula>6.5</formula>
      <formula>10.5</formula>
    </cfRule>
  </conditionalFormatting>
  <conditionalFormatting sqref="C13">
    <cfRule type="cellIs" dxfId="60" priority="61" operator="between">
      <formula>4</formula>
      <formula>6.5</formula>
    </cfRule>
  </conditionalFormatting>
  <conditionalFormatting sqref="C4:C13">
    <cfRule type="cellIs" dxfId="59" priority="56" operator="between">
      <formula>0</formula>
      <formula>4.5</formula>
    </cfRule>
    <cfRule type="cellIs" dxfId="58" priority="57" operator="between">
      <formula>4.01</formula>
      <formula>6.5</formula>
    </cfRule>
    <cfRule type="cellIs" dxfId="57" priority="58" operator="between">
      <formula>6.51</formula>
      <formula>10.5</formula>
    </cfRule>
    <cfRule type="cellIs" dxfId="56" priority="59" operator="between">
      <formula>0</formula>
      <formula>4</formula>
    </cfRule>
    <cfRule type="cellIs" dxfId="55" priority="60" operator="between">
      <formula>4</formula>
      <formula>6.5</formula>
    </cfRule>
  </conditionalFormatting>
  <conditionalFormatting sqref="J4:J13 E4:F13">
    <cfRule type="cellIs" dxfId="54" priority="55" operator="between">
      <formula>6.5</formula>
      <formula>10.5</formula>
    </cfRule>
  </conditionalFormatting>
  <conditionalFormatting sqref="J4:J13">
    <cfRule type="cellIs" dxfId="53" priority="54" operator="between">
      <formula>4</formula>
      <formula>6.5</formula>
    </cfRule>
  </conditionalFormatting>
  <conditionalFormatting sqref="J4:J13">
    <cfRule type="cellIs" dxfId="52" priority="49" operator="between">
      <formula>0</formula>
      <formula>4.5</formula>
    </cfRule>
    <cfRule type="cellIs" dxfId="51" priority="50" operator="between">
      <formula>4.01</formula>
      <formula>6.5</formula>
    </cfRule>
    <cfRule type="cellIs" dxfId="50" priority="51" operator="between">
      <formula>6.51</formula>
      <formula>10.5</formula>
    </cfRule>
    <cfRule type="cellIs" dxfId="49" priority="52" operator="between">
      <formula>0</formula>
      <formula>4</formula>
    </cfRule>
    <cfRule type="cellIs" dxfId="48" priority="53" operator="between">
      <formula>4</formula>
      <formula>6.5</formula>
    </cfRule>
  </conditionalFormatting>
  <conditionalFormatting sqref="A4:C8">
    <cfRule type="cellIs" dxfId="47" priority="48" operator="between">
      <formula>6.5</formula>
      <formula>10.5</formula>
    </cfRule>
  </conditionalFormatting>
  <conditionalFormatting sqref="C4:C8">
    <cfRule type="cellIs" dxfId="46" priority="43" operator="between">
      <formula>0</formula>
      <formula>4.5</formula>
    </cfRule>
    <cfRule type="cellIs" dxfId="45" priority="44" operator="between">
      <formula>4.01</formula>
      <formula>6.5</formula>
    </cfRule>
    <cfRule type="cellIs" dxfId="44" priority="45" operator="between">
      <formula>6.51</formula>
      <formula>10.5</formula>
    </cfRule>
    <cfRule type="cellIs" dxfId="43" priority="46" operator="between">
      <formula>0</formula>
      <formula>4</formula>
    </cfRule>
    <cfRule type="cellIs" dxfId="42" priority="47" operator="between">
      <formula>4</formula>
      <formula>6.5</formula>
    </cfRule>
  </conditionalFormatting>
  <conditionalFormatting sqref="A9:C14 B15:C18">
    <cfRule type="cellIs" dxfId="41" priority="42" operator="between">
      <formula>6.5</formula>
      <formula>10.5</formula>
    </cfRule>
  </conditionalFormatting>
  <conditionalFormatting sqref="C18">
    <cfRule type="cellIs" dxfId="40" priority="41" operator="between">
      <formula>4</formula>
      <formula>6.5</formula>
    </cfRule>
  </conditionalFormatting>
  <conditionalFormatting sqref="C9:C18">
    <cfRule type="cellIs" dxfId="39" priority="36" operator="between">
      <formula>0</formula>
      <formula>4.5</formula>
    </cfRule>
    <cfRule type="cellIs" dxfId="38" priority="37" operator="between">
      <formula>4.01</formula>
      <formula>6.5</formula>
    </cfRule>
    <cfRule type="cellIs" dxfId="37" priority="38" operator="between">
      <formula>6.51</formula>
      <formula>10.5</formula>
    </cfRule>
    <cfRule type="cellIs" dxfId="36" priority="39" operator="between">
      <formula>0</formula>
      <formula>4</formula>
    </cfRule>
    <cfRule type="cellIs" dxfId="35" priority="40" operator="between">
      <formula>4</formula>
      <formula>6.5</formula>
    </cfRule>
  </conditionalFormatting>
  <conditionalFormatting sqref="J14 E14:F14">
    <cfRule type="cellIs" dxfId="34" priority="35" operator="between">
      <formula>6.5</formula>
      <formula>10.5</formula>
    </cfRule>
  </conditionalFormatting>
  <conditionalFormatting sqref="J14">
    <cfRule type="cellIs" dxfId="33" priority="34" operator="between">
      <formula>4</formula>
      <formula>6.5</formula>
    </cfRule>
  </conditionalFormatting>
  <conditionalFormatting sqref="J14">
    <cfRule type="cellIs" dxfId="32" priority="29" operator="between">
      <formula>0</formula>
      <formula>4.5</formula>
    </cfRule>
    <cfRule type="cellIs" dxfId="31" priority="30" operator="between">
      <formula>4.01</formula>
      <formula>6.5</formula>
    </cfRule>
    <cfRule type="cellIs" dxfId="30" priority="31" operator="between">
      <formula>6.51</formula>
      <formula>10.5</formula>
    </cfRule>
    <cfRule type="cellIs" dxfId="29" priority="32" operator="between">
      <formula>0</formula>
      <formula>4</formula>
    </cfRule>
    <cfRule type="cellIs" dxfId="28" priority="33" operator="between">
      <formula>4</formula>
      <formula>6.5</formula>
    </cfRule>
  </conditionalFormatting>
  <conditionalFormatting sqref="J15 E15:F15">
    <cfRule type="cellIs" dxfId="27" priority="28" operator="between">
      <formula>6.5</formula>
      <formula>10.5</formula>
    </cfRule>
  </conditionalFormatting>
  <conditionalFormatting sqref="J15">
    <cfRule type="cellIs" dxfId="26" priority="27" operator="between">
      <formula>4</formula>
      <formula>6.5</formula>
    </cfRule>
  </conditionalFormatting>
  <conditionalFormatting sqref="J15">
    <cfRule type="cellIs" dxfId="25" priority="22" operator="between">
      <formula>0</formula>
      <formula>4.5</formula>
    </cfRule>
    <cfRule type="cellIs" dxfId="24" priority="23" operator="between">
      <formula>4.01</formula>
      <formula>6.5</formula>
    </cfRule>
    <cfRule type="cellIs" dxfId="23" priority="24" operator="between">
      <formula>6.51</formula>
      <formula>10.5</formula>
    </cfRule>
    <cfRule type="cellIs" dxfId="22" priority="25" operator="between">
      <formula>0</formula>
      <formula>4</formula>
    </cfRule>
    <cfRule type="cellIs" dxfId="21" priority="26" operator="between">
      <formula>4</formula>
      <formula>6.5</formula>
    </cfRule>
  </conditionalFormatting>
  <conditionalFormatting sqref="J16 E16:F16">
    <cfRule type="cellIs" dxfId="20" priority="21" operator="between">
      <formula>6.5</formula>
      <formula>10.5</formula>
    </cfRule>
  </conditionalFormatting>
  <conditionalFormatting sqref="J16">
    <cfRule type="cellIs" dxfId="19" priority="20" operator="between">
      <formula>4</formula>
      <formula>6.5</formula>
    </cfRule>
  </conditionalFormatting>
  <conditionalFormatting sqref="J16">
    <cfRule type="cellIs" dxfId="18" priority="15" operator="between">
      <formula>0</formula>
      <formula>4.5</formula>
    </cfRule>
    <cfRule type="cellIs" dxfId="17" priority="16" operator="between">
      <formula>4.01</formula>
      <formula>6.5</formula>
    </cfRule>
    <cfRule type="cellIs" dxfId="16" priority="17" operator="between">
      <formula>6.51</formula>
      <formula>10.5</formula>
    </cfRule>
    <cfRule type="cellIs" dxfId="15" priority="18" operator="between">
      <formula>0</formula>
      <formula>4</formula>
    </cfRule>
    <cfRule type="cellIs" dxfId="14" priority="19" operator="between">
      <formula>4</formula>
      <formula>6.5</formula>
    </cfRule>
  </conditionalFormatting>
  <conditionalFormatting sqref="J17 E17:F17">
    <cfRule type="cellIs" dxfId="13" priority="14" operator="between">
      <formula>6.5</formula>
      <formula>10.5</formula>
    </cfRule>
  </conditionalFormatting>
  <conditionalFormatting sqref="J17">
    <cfRule type="cellIs" dxfId="12" priority="13" operator="between">
      <formula>4</formula>
      <formula>6.5</formula>
    </cfRule>
  </conditionalFormatting>
  <conditionalFormatting sqref="J17">
    <cfRule type="cellIs" dxfId="11" priority="8" operator="between">
      <formula>0</formula>
      <formula>4.5</formula>
    </cfRule>
    <cfRule type="cellIs" dxfId="10" priority="9" operator="between">
      <formula>4.01</formula>
      <formula>6.5</formula>
    </cfRule>
    <cfRule type="cellIs" dxfId="9" priority="10" operator="between">
      <formula>6.51</formula>
      <formula>10.5</formula>
    </cfRule>
    <cfRule type="cellIs" dxfId="8" priority="11" operator="between">
      <formula>0</formula>
      <formula>4</formula>
    </cfRule>
    <cfRule type="cellIs" dxfId="7" priority="12" operator="between">
      <formula>4</formula>
      <formula>6.5</formula>
    </cfRule>
  </conditionalFormatting>
  <conditionalFormatting sqref="J18 E18:F18">
    <cfRule type="cellIs" dxfId="6" priority="7" operator="between">
      <formula>6.5</formula>
      <formula>10.5</formula>
    </cfRule>
  </conditionalFormatting>
  <conditionalFormatting sqref="J18">
    <cfRule type="cellIs" dxfId="5" priority="6" operator="between">
      <formula>4</formula>
      <formula>6.5</formula>
    </cfRule>
  </conditionalFormatting>
  <conditionalFormatting sqref="J18">
    <cfRule type="cellIs" dxfId="4" priority="1" operator="between">
      <formula>0</formula>
      <formula>4.5</formula>
    </cfRule>
    <cfRule type="cellIs" dxfId="3" priority="2" operator="between">
      <formula>4.01</formula>
      <formula>6.5</formula>
    </cfRule>
    <cfRule type="cellIs" dxfId="2" priority="3" operator="between">
      <formula>6.51</formula>
      <formula>10.5</formula>
    </cfRule>
    <cfRule type="cellIs" dxfId="1" priority="4" operator="between">
      <formula>0</formula>
      <formula>4</formula>
    </cfRule>
    <cfRule type="cellIs" dxfId="0" priority="5" operator="between">
      <formula>4</formula>
      <formula>6.5</formula>
    </cfRule>
  </conditionalFormatting>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tabColor theme="4"/>
  </sheetPr>
  <dimension ref="A1:I361"/>
  <sheetViews>
    <sheetView topLeftCell="A328" zoomScale="70" zoomScaleNormal="70" zoomScaleSheetLayoutView="100" workbookViewId="0">
      <selection activeCell="A335" sqref="A335:F361"/>
    </sheetView>
  </sheetViews>
  <sheetFormatPr baseColWidth="10" defaultRowHeight="12.75"/>
  <cols>
    <col min="1" max="1" width="9.85546875" style="135" customWidth="1"/>
    <col min="2" max="2" width="14.42578125" style="135" customWidth="1"/>
    <col min="3" max="3" width="11.28515625" style="135" customWidth="1"/>
    <col min="4" max="4" width="24.85546875" style="135" customWidth="1"/>
    <col min="5" max="5" width="17.85546875" style="135" customWidth="1"/>
    <col min="6" max="6" width="17.28515625" style="135" customWidth="1"/>
    <col min="7" max="7" width="16.5703125" style="135" customWidth="1"/>
    <col min="8" max="16384" width="11.42578125" style="135"/>
  </cols>
  <sheetData>
    <row r="1" spans="1:9" ht="19.5" customHeight="1" thickBot="1">
      <c r="A1" s="1347" t="s">
        <v>1113</v>
      </c>
      <c r="B1" s="1348"/>
      <c r="C1" s="1348"/>
      <c r="D1" s="1348"/>
      <c r="E1" s="1348"/>
      <c r="F1" s="1348"/>
      <c r="G1" s="1349"/>
      <c r="H1" s="853" t="s">
        <v>220</v>
      </c>
      <c r="I1" s="854"/>
    </row>
    <row r="2" spans="1:9">
      <c r="A2" s="854"/>
      <c r="B2" s="855"/>
      <c r="C2" s="855"/>
      <c r="D2" s="855"/>
      <c r="E2" s="855"/>
      <c r="F2" s="855"/>
      <c r="G2" s="855"/>
      <c r="H2" s="854"/>
      <c r="I2" s="854"/>
    </row>
    <row r="3" spans="1:9" ht="10.5" customHeight="1">
      <c r="A3" s="854" t="s">
        <v>1114</v>
      </c>
      <c r="B3" s="855"/>
      <c r="C3" s="855"/>
      <c r="D3" s="855"/>
      <c r="E3" s="855"/>
      <c r="F3" s="855"/>
      <c r="G3" s="855"/>
      <c r="H3" s="854"/>
      <c r="I3" s="854"/>
    </row>
    <row r="4" spans="1:9" ht="31.5" customHeight="1">
      <c r="A4" s="854"/>
      <c r="B4" s="855"/>
      <c r="C4" s="855"/>
      <c r="D4" s="855"/>
      <c r="E4" s="855"/>
      <c r="F4" s="855"/>
      <c r="G4" s="855"/>
      <c r="H4" s="854"/>
      <c r="I4" s="854"/>
    </row>
    <row r="5" spans="1:9">
      <c r="A5" s="854"/>
      <c r="B5" s="855"/>
      <c r="C5" s="855"/>
      <c r="D5" s="855"/>
      <c r="E5" s="855"/>
      <c r="F5" s="855"/>
      <c r="G5" s="855"/>
      <c r="H5" s="854"/>
      <c r="I5" s="854"/>
    </row>
    <row r="6" spans="1:9">
      <c r="A6" s="854"/>
      <c r="B6" s="855"/>
      <c r="C6" s="855"/>
      <c r="D6" s="855"/>
      <c r="E6" s="855"/>
      <c r="F6" s="855"/>
      <c r="G6" s="855"/>
      <c r="H6" s="854"/>
      <c r="I6" s="854"/>
    </row>
    <row r="7" spans="1:9">
      <c r="A7" s="854"/>
      <c r="B7" s="855"/>
      <c r="C7" s="855"/>
      <c r="D7" s="855"/>
      <c r="E7" s="855"/>
      <c r="F7" s="855"/>
      <c r="G7" s="855"/>
      <c r="H7" s="854"/>
      <c r="I7" s="854"/>
    </row>
    <row r="8" spans="1:9">
      <c r="A8" s="854"/>
      <c r="B8" s="855"/>
      <c r="C8" s="855"/>
      <c r="D8" s="855"/>
      <c r="E8" s="855"/>
      <c r="F8" s="855"/>
      <c r="G8" s="855"/>
      <c r="H8" s="854"/>
      <c r="I8" s="854"/>
    </row>
    <row r="9" spans="1:9">
      <c r="A9" s="854"/>
      <c r="B9" s="855"/>
      <c r="C9" s="855"/>
      <c r="D9" s="855"/>
      <c r="E9" s="855"/>
      <c r="F9" s="855"/>
      <c r="G9" s="855"/>
      <c r="H9" s="854"/>
      <c r="I9" s="854"/>
    </row>
    <row r="10" spans="1:9">
      <c r="A10" s="854"/>
      <c r="B10" s="855"/>
      <c r="C10" s="855"/>
      <c r="D10" s="855"/>
      <c r="E10" s="855"/>
      <c r="F10" s="855"/>
      <c r="G10" s="855"/>
      <c r="H10" s="854"/>
      <c r="I10" s="854"/>
    </row>
    <row r="11" spans="1:9">
      <c r="A11" s="854"/>
      <c r="B11" s="855"/>
      <c r="C11" s="855"/>
      <c r="D11" s="855"/>
      <c r="E11" s="855"/>
      <c r="F11" s="855"/>
      <c r="G11" s="855"/>
      <c r="H11" s="854"/>
      <c r="I11" s="854"/>
    </row>
    <row r="12" spans="1:9">
      <c r="A12" s="854"/>
      <c r="B12" s="855"/>
      <c r="C12" s="855"/>
      <c r="D12" s="855"/>
      <c r="E12" s="855"/>
      <c r="F12" s="855"/>
      <c r="G12" s="855"/>
      <c r="H12" s="854"/>
      <c r="I12" s="854"/>
    </row>
    <row r="13" spans="1:9">
      <c r="A13" s="854"/>
      <c r="B13" s="855"/>
      <c r="C13" s="855"/>
      <c r="D13" s="855"/>
      <c r="E13" s="855"/>
      <c r="F13" s="855"/>
      <c r="G13" s="855"/>
      <c r="H13" s="854"/>
      <c r="I13" s="854"/>
    </row>
    <row r="14" spans="1:9">
      <c r="A14" s="854"/>
      <c r="B14" s="855"/>
      <c r="C14" s="855"/>
      <c r="D14" s="855"/>
      <c r="E14" s="855"/>
      <c r="F14" s="855"/>
      <c r="G14" s="855"/>
      <c r="H14" s="854"/>
      <c r="I14" s="854"/>
    </row>
    <row r="15" spans="1:9">
      <c r="A15" s="854"/>
      <c r="B15" s="855"/>
      <c r="C15" s="855"/>
      <c r="D15" s="855"/>
      <c r="E15" s="855"/>
      <c r="F15" s="855"/>
      <c r="G15" s="855"/>
      <c r="H15" s="854"/>
      <c r="I15" s="854"/>
    </row>
    <row r="16" spans="1:9">
      <c r="A16" s="854"/>
      <c r="B16" s="855"/>
      <c r="C16" s="855"/>
      <c r="D16" s="855"/>
      <c r="E16" s="855"/>
      <c r="F16" s="855"/>
      <c r="G16" s="855"/>
      <c r="H16" s="854"/>
      <c r="I16" s="854"/>
    </row>
    <row r="17" spans="1:9">
      <c r="A17" s="854"/>
      <c r="B17" s="855"/>
      <c r="C17" s="855"/>
      <c r="D17" s="855"/>
      <c r="E17" s="855"/>
      <c r="F17" s="855"/>
      <c r="G17" s="855"/>
      <c r="H17" s="854"/>
      <c r="I17" s="854"/>
    </row>
    <row r="18" spans="1:9">
      <c r="A18" s="854"/>
      <c r="B18" s="855"/>
      <c r="C18" s="855"/>
      <c r="D18" s="855"/>
      <c r="E18" s="855"/>
      <c r="F18" s="855"/>
      <c r="G18" s="855"/>
      <c r="H18" s="854"/>
      <c r="I18" s="854"/>
    </row>
    <row r="19" spans="1:9">
      <c r="A19" s="854"/>
      <c r="B19" s="855"/>
      <c r="C19" s="855"/>
      <c r="D19" s="855"/>
      <c r="E19" s="855"/>
      <c r="F19" s="855"/>
      <c r="G19" s="855"/>
      <c r="H19" s="854"/>
      <c r="I19" s="854"/>
    </row>
    <row r="20" spans="1:9">
      <c r="A20" s="854"/>
      <c r="B20" s="855"/>
      <c r="C20" s="855"/>
      <c r="D20" s="855"/>
      <c r="E20" s="855"/>
      <c r="F20" s="855"/>
      <c r="G20" s="855"/>
      <c r="H20" s="854"/>
      <c r="I20" s="854"/>
    </row>
    <row r="21" spans="1:9">
      <c r="A21" s="854"/>
      <c r="B21" s="855"/>
      <c r="C21" s="855"/>
      <c r="D21" s="855"/>
      <c r="E21" s="855"/>
      <c r="F21" s="855"/>
      <c r="G21" s="855"/>
      <c r="H21" s="854"/>
      <c r="I21" s="854"/>
    </row>
    <row r="22" spans="1:9">
      <c r="A22" s="854"/>
      <c r="B22" s="855"/>
      <c r="C22" s="855"/>
      <c r="D22" s="855"/>
      <c r="E22" s="855"/>
      <c r="F22" s="855"/>
      <c r="G22" s="855"/>
      <c r="H22" s="854"/>
      <c r="I22" s="854"/>
    </row>
    <row r="23" spans="1:9">
      <c r="A23" s="854"/>
      <c r="B23" s="855"/>
      <c r="C23" s="855"/>
      <c r="D23" s="855"/>
      <c r="E23" s="855"/>
      <c r="F23" s="855"/>
      <c r="G23" s="855"/>
      <c r="H23" s="854"/>
      <c r="I23" s="854"/>
    </row>
    <row r="24" spans="1:9">
      <c r="A24" s="854"/>
      <c r="B24" s="855"/>
      <c r="C24" s="855"/>
      <c r="D24" s="855"/>
      <c r="E24" s="855"/>
      <c r="F24" s="855"/>
      <c r="G24" s="855"/>
      <c r="H24" s="854"/>
      <c r="I24" s="854"/>
    </row>
    <row r="25" spans="1:9">
      <c r="A25" s="854"/>
      <c r="B25" s="855"/>
      <c r="C25" s="855"/>
      <c r="D25" s="855"/>
      <c r="E25" s="855"/>
      <c r="F25" s="855"/>
      <c r="G25" s="855"/>
      <c r="H25" s="854"/>
      <c r="I25" s="854"/>
    </row>
    <row r="26" spans="1:9">
      <c r="A26" s="854"/>
      <c r="B26" s="855"/>
      <c r="C26" s="855"/>
      <c r="D26" s="855"/>
      <c r="E26" s="855"/>
      <c r="F26" s="855"/>
      <c r="G26" s="855"/>
      <c r="H26" s="854"/>
      <c r="I26" s="854"/>
    </row>
    <row r="27" spans="1:9">
      <c r="A27" s="854"/>
      <c r="B27" s="855"/>
      <c r="C27" s="855"/>
      <c r="D27" s="855"/>
      <c r="E27" s="855"/>
      <c r="F27" s="855"/>
      <c r="G27" s="855"/>
      <c r="H27" s="854"/>
      <c r="I27" s="854"/>
    </row>
    <row r="28" spans="1:9">
      <c r="A28" s="854"/>
      <c r="B28" s="855"/>
      <c r="C28" s="855"/>
      <c r="D28" s="855"/>
      <c r="E28" s="855"/>
      <c r="F28" s="855"/>
      <c r="G28" s="855"/>
      <c r="H28" s="854"/>
      <c r="I28" s="854"/>
    </row>
    <row r="29" spans="1:9">
      <c r="A29" s="854"/>
      <c r="B29" s="854"/>
      <c r="C29" s="854"/>
      <c r="D29" s="854"/>
      <c r="E29" s="854"/>
      <c r="F29" s="854"/>
      <c r="G29" s="854"/>
      <c r="H29" s="854"/>
      <c r="I29" s="854"/>
    </row>
    <row r="30" spans="1:9">
      <c r="A30" s="854"/>
      <c r="B30" s="856"/>
      <c r="C30" s="857"/>
      <c r="D30" s="857"/>
      <c r="E30" s="857"/>
      <c r="F30" s="854"/>
      <c r="G30" s="854"/>
      <c r="H30" s="854"/>
      <c r="I30" s="854"/>
    </row>
    <row r="31" spans="1:9">
      <c r="A31" s="854"/>
      <c r="B31" s="854"/>
      <c r="C31" s="854"/>
      <c r="D31" s="854"/>
      <c r="E31" s="854"/>
      <c r="F31" s="854"/>
      <c r="G31" s="854"/>
      <c r="H31" s="854"/>
      <c r="I31" s="854"/>
    </row>
    <row r="32" spans="1:9">
      <c r="A32" s="854"/>
      <c r="B32" s="854"/>
      <c r="C32" s="854"/>
      <c r="D32" s="854"/>
      <c r="E32" s="854"/>
      <c r="F32" s="854"/>
      <c r="G32" s="854"/>
      <c r="H32" s="854"/>
      <c r="I32" s="854"/>
    </row>
    <row r="33" spans="1:9">
      <c r="A33" s="854"/>
      <c r="B33" s="854"/>
      <c r="C33" s="854"/>
      <c r="D33" s="854"/>
      <c r="E33" s="854"/>
      <c r="F33" s="854"/>
      <c r="G33" s="854"/>
      <c r="H33" s="854"/>
      <c r="I33" s="854"/>
    </row>
    <row r="34" spans="1:9">
      <c r="A34" s="854"/>
      <c r="B34" s="854"/>
      <c r="C34" s="854"/>
      <c r="D34" s="854"/>
      <c r="E34" s="854"/>
      <c r="F34" s="854"/>
      <c r="G34" s="854"/>
      <c r="H34" s="854"/>
      <c r="I34" s="854"/>
    </row>
    <row r="35" spans="1:9">
      <c r="A35" s="854"/>
      <c r="B35" s="854"/>
      <c r="C35" s="854"/>
      <c r="D35" s="854"/>
      <c r="E35" s="854"/>
      <c r="F35" s="854"/>
      <c r="G35" s="854"/>
      <c r="H35" s="854"/>
      <c r="I35" s="854"/>
    </row>
    <row r="36" spans="1:9">
      <c r="A36" s="854"/>
      <c r="B36" s="854"/>
      <c r="C36" s="854"/>
      <c r="D36" s="854"/>
      <c r="E36" s="854"/>
      <c r="F36" s="854"/>
      <c r="G36" s="854"/>
      <c r="H36" s="854"/>
      <c r="I36" s="854"/>
    </row>
    <row r="37" spans="1:9">
      <c r="A37" s="854"/>
      <c r="B37" s="854"/>
      <c r="C37" s="854"/>
      <c r="D37" s="854"/>
      <c r="E37" s="854"/>
      <c r="F37" s="854"/>
      <c r="G37" s="854"/>
      <c r="H37" s="854"/>
      <c r="I37" s="854"/>
    </row>
    <row r="38" spans="1:9">
      <c r="A38" s="854"/>
      <c r="B38" s="854"/>
      <c r="C38" s="854"/>
      <c r="D38" s="854"/>
      <c r="E38" s="854"/>
      <c r="F38" s="854"/>
      <c r="G38" s="854"/>
      <c r="H38" s="854"/>
      <c r="I38" s="854"/>
    </row>
    <row r="39" spans="1:9">
      <c r="A39" s="854"/>
      <c r="B39" s="854"/>
      <c r="C39" s="854"/>
      <c r="D39" s="854"/>
      <c r="E39" s="854"/>
      <c r="F39" s="854"/>
      <c r="G39" s="854"/>
      <c r="H39" s="854"/>
      <c r="I39" s="854"/>
    </row>
    <row r="40" spans="1:9">
      <c r="A40" s="854" t="s">
        <v>1115</v>
      </c>
      <c r="B40" s="854"/>
      <c r="C40" s="854"/>
      <c r="D40" s="854"/>
      <c r="E40" s="854"/>
      <c r="F40" s="854"/>
      <c r="G40" s="854"/>
      <c r="H40" s="854"/>
      <c r="I40" s="854"/>
    </row>
    <row r="41" spans="1:9">
      <c r="A41" s="854"/>
      <c r="B41" s="854"/>
      <c r="C41" s="854"/>
      <c r="D41" s="854"/>
      <c r="E41" s="854"/>
      <c r="F41" s="854"/>
      <c r="G41" s="854"/>
      <c r="H41" s="854"/>
      <c r="I41" s="854"/>
    </row>
    <row r="42" spans="1:9">
      <c r="A42" s="854"/>
      <c r="B42" s="854"/>
      <c r="C42" s="854"/>
      <c r="D42" s="854"/>
      <c r="E42" s="854"/>
      <c r="F42" s="854"/>
      <c r="G42" s="854"/>
      <c r="H42" s="854"/>
      <c r="I42" s="854"/>
    </row>
    <row r="43" spans="1:9">
      <c r="A43" s="854"/>
      <c r="B43" s="854"/>
      <c r="C43" s="854"/>
      <c r="D43" s="854"/>
      <c r="E43" s="854"/>
      <c r="F43" s="854"/>
      <c r="G43" s="854"/>
      <c r="H43" s="854"/>
      <c r="I43" s="854"/>
    </row>
    <row r="44" spans="1:9">
      <c r="A44" s="854"/>
      <c r="B44" s="854"/>
      <c r="C44" s="854"/>
      <c r="D44" s="854"/>
      <c r="E44" s="854"/>
      <c r="F44" s="854"/>
      <c r="G44" s="854"/>
      <c r="H44" s="854"/>
      <c r="I44" s="854"/>
    </row>
    <row r="45" spans="1:9">
      <c r="A45" s="854"/>
      <c r="B45" s="854"/>
      <c r="C45" s="854"/>
      <c r="D45" s="854"/>
      <c r="E45" s="854"/>
      <c r="F45" s="854"/>
      <c r="G45" s="854"/>
      <c r="H45" s="854"/>
      <c r="I45" s="854"/>
    </row>
    <row r="46" spans="1:9">
      <c r="A46" s="854"/>
      <c r="B46" s="854"/>
      <c r="C46" s="854"/>
      <c r="D46" s="854"/>
      <c r="E46" s="854"/>
      <c r="F46" s="854"/>
      <c r="G46" s="854"/>
      <c r="H46" s="854"/>
      <c r="I46" s="854"/>
    </row>
    <row r="47" spans="1:9">
      <c r="A47" s="854"/>
      <c r="B47" s="854"/>
      <c r="C47" s="854"/>
      <c r="D47" s="854"/>
      <c r="E47" s="854"/>
      <c r="F47" s="854"/>
      <c r="G47" s="854"/>
      <c r="H47" s="854"/>
      <c r="I47" s="854"/>
    </row>
    <row r="48" spans="1:9">
      <c r="A48" s="854"/>
      <c r="B48" s="854"/>
      <c r="C48" s="854"/>
      <c r="D48" s="854"/>
      <c r="E48" s="854"/>
      <c r="F48" s="854"/>
      <c r="G48" s="854"/>
      <c r="H48" s="854"/>
      <c r="I48" s="854"/>
    </row>
    <row r="49" spans="1:9">
      <c r="A49" s="854"/>
      <c r="B49" s="854"/>
      <c r="C49" s="854"/>
      <c r="D49" s="854"/>
      <c r="E49" s="854"/>
      <c r="F49" s="854"/>
      <c r="G49" s="854"/>
      <c r="H49" s="854"/>
      <c r="I49" s="854"/>
    </row>
    <row r="50" spans="1:9">
      <c r="A50" s="854"/>
      <c r="B50" s="854"/>
      <c r="C50" s="854"/>
      <c r="D50" s="854"/>
      <c r="E50" s="854"/>
      <c r="F50" s="854"/>
      <c r="G50" s="854"/>
      <c r="H50" s="854"/>
      <c r="I50" s="854"/>
    </row>
    <row r="51" spans="1:9">
      <c r="A51" s="854"/>
      <c r="B51" s="854"/>
      <c r="C51" s="854"/>
      <c r="D51" s="854"/>
      <c r="E51" s="854"/>
      <c r="F51" s="854"/>
      <c r="G51" s="854"/>
      <c r="H51" s="854"/>
      <c r="I51" s="854"/>
    </row>
    <row r="52" spans="1:9">
      <c r="A52" s="854"/>
      <c r="B52" s="854"/>
      <c r="C52" s="854"/>
      <c r="D52" s="854"/>
      <c r="E52" s="854"/>
      <c r="F52" s="854"/>
      <c r="G52" s="854"/>
      <c r="H52" s="854"/>
      <c r="I52" s="854"/>
    </row>
    <row r="53" spans="1:9">
      <c r="A53" s="854"/>
      <c r="B53" s="854"/>
      <c r="C53" s="854"/>
      <c r="D53" s="854"/>
      <c r="E53" s="854"/>
      <c r="F53" s="854"/>
      <c r="G53" s="854"/>
      <c r="H53" s="854"/>
      <c r="I53" s="854"/>
    </row>
    <row r="54" spans="1:9">
      <c r="A54" s="854"/>
      <c r="B54" s="854"/>
      <c r="C54" s="854"/>
      <c r="D54" s="854"/>
      <c r="E54" s="854"/>
      <c r="F54" s="854"/>
      <c r="G54" s="854"/>
      <c r="H54" s="854"/>
      <c r="I54" s="854"/>
    </row>
    <row r="55" spans="1:9">
      <c r="A55" s="854"/>
      <c r="B55" s="854"/>
      <c r="C55" s="854"/>
      <c r="D55" s="854"/>
      <c r="E55" s="854"/>
      <c r="F55" s="854"/>
      <c r="G55" s="854"/>
      <c r="H55" s="854"/>
      <c r="I55" s="854"/>
    </row>
    <row r="56" spans="1:9">
      <c r="A56" s="854"/>
      <c r="B56" s="854"/>
      <c r="C56" s="854"/>
      <c r="D56" s="854"/>
      <c r="E56" s="854"/>
      <c r="F56" s="854"/>
      <c r="G56" s="854"/>
      <c r="H56" s="854"/>
      <c r="I56" s="854"/>
    </row>
    <row r="57" spans="1:9">
      <c r="A57" s="854"/>
      <c r="B57" s="854"/>
      <c r="C57" s="854"/>
      <c r="D57" s="854"/>
      <c r="E57" s="854"/>
      <c r="F57" s="854"/>
      <c r="G57" s="854"/>
      <c r="H57" s="854"/>
      <c r="I57" s="854"/>
    </row>
    <row r="58" spans="1:9">
      <c r="A58" s="854"/>
      <c r="B58" s="854"/>
      <c r="C58" s="854"/>
      <c r="D58" s="854"/>
      <c r="E58" s="854"/>
      <c r="F58" s="854"/>
      <c r="G58" s="854"/>
      <c r="H58" s="854"/>
      <c r="I58" s="854"/>
    </row>
    <row r="59" spans="1:9">
      <c r="A59" s="854"/>
      <c r="B59" s="854"/>
      <c r="C59" s="854"/>
      <c r="D59" s="854"/>
      <c r="E59" s="854"/>
      <c r="F59" s="854"/>
      <c r="G59" s="854"/>
      <c r="H59" s="854"/>
      <c r="I59" s="854"/>
    </row>
    <row r="60" spans="1:9">
      <c r="A60" s="854"/>
      <c r="B60" s="854"/>
      <c r="C60" s="854"/>
      <c r="D60" s="854"/>
      <c r="E60" s="854"/>
      <c r="F60" s="854"/>
      <c r="G60" s="854"/>
      <c r="H60" s="854"/>
      <c r="I60" s="854"/>
    </row>
    <row r="61" spans="1:9">
      <c r="A61" s="854"/>
      <c r="B61" s="854"/>
      <c r="C61" s="854"/>
      <c r="D61" s="854"/>
      <c r="E61" s="854"/>
      <c r="F61" s="854"/>
      <c r="G61" s="854"/>
      <c r="H61" s="854"/>
      <c r="I61" s="854"/>
    </row>
    <row r="62" spans="1:9">
      <c r="A62" s="854"/>
      <c r="B62" s="854"/>
      <c r="C62" s="854"/>
      <c r="D62" s="854"/>
      <c r="E62" s="854"/>
      <c r="F62" s="854"/>
      <c r="G62" s="854"/>
      <c r="H62" s="854"/>
      <c r="I62" s="854"/>
    </row>
    <row r="63" spans="1:9">
      <c r="A63" s="854"/>
      <c r="B63" s="854"/>
      <c r="C63" s="854"/>
      <c r="D63" s="854"/>
      <c r="E63" s="854"/>
      <c r="F63" s="854"/>
      <c r="G63" s="854"/>
      <c r="H63" s="854"/>
      <c r="I63" s="854"/>
    </row>
    <row r="64" spans="1:9">
      <c r="A64" s="854"/>
      <c r="B64" s="854"/>
      <c r="C64" s="854"/>
      <c r="D64" s="854"/>
      <c r="E64" s="854"/>
      <c r="F64" s="854"/>
      <c r="G64" s="854"/>
      <c r="H64" s="854"/>
      <c r="I64" s="854"/>
    </row>
    <row r="65" spans="1:9">
      <c r="A65" s="854"/>
      <c r="B65" s="854"/>
      <c r="C65" s="854"/>
      <c r="D65" s="854"/>
      <c r="E65" s="854"/>
      <c r="F65" s="854"/>
      <c r="G65" s="854"/>
      <c r="H65" s="854"/>
      <c r="I65" s="854"/>
    </row>
    <row r="66" spans="1:9">
      <c r="A66" s="854"/>
      <c r="B66" s="854"/>
      <c r="C66" s="854"/>
      <c r="D66" s="854"/>
      <c r="E66" s="854"/>
      <c r="F66" s="854"/>
      <c r="G66" s="854"/>
      <c r="H66" s="854"/>
      <c r="I66" s="854"/>
    </row>
    <row r="67" spans="1:9">
      <c r="A67" s="854"/>
      <c r="B67" s="854"/>
      <c r="C67" s="854"/>
      <c r="D67" s="854"/>
      <c r="E67" s="854"/>
      <c r="F67" s="854"/>
      <c r="G67" s="854"/>
      <c r="H67" s="854"/>
      <c r="I67" s="854"/>
    </row>
    <row r="68" spans="1:9">
      <c r="A68" s="854"/>
      <c r="B68" s="854"/>
      <c r="C68" s="854"/>
      <c r="D68" s="854"/>
      <c r="E68" s="854"/>
      <c r="F68" s="854"/>
      <c r="G68" s="854"/>
      <c r="H68" s="854"/>
      <c r="I68" s="854"/>
    </row>
    <row r="69" spans="1:9">
      <c r="A69" s="854"/>
      <c r="B69" s="854"/>
      <c r="C69" s="854"/>
      <c r="D69" s="854"/>
      <c r="E69" s="854"/>
      <c r="F69" s="854"/>
      <c r="G69" s="854"/>
      <c r="H69" s="854"/>
      <c r="I69" s="854"/>
    </row>
    <row r="70" spans="1:9">
      <c r="A70" s="854"/>
      <c r="B70" s="854"/>
      <c r="C70" s="854"/>
      <c r="D70" s="854"/>
      <c r="E70" s="854"/>
      <c r="F70" s="854"/>
      <c r="G70" s="854"/>
      <c r="H70" s="854"/>
      <c r="I70" s="854"/>
    </row>
    <row r="71" spans="1:9">
      <c r="A71" s="854"/>
      <c r="B71" s="854"/>
      <c r="C71" s="854"/>
      <c r="D71" s="854"/>
      <c r="E71" s="854"/>
      <c r="F71" s="854"/>
      <c r="G71" s="854"/>
      <c r="H71" s="854"/>
      <c r="I71" s="854"/>
    </row>
    <row r="72" spans="1:9">
      <c r="A72" s="854"/>
      <c r="B72" s="854"/>
      <c r="C72" s="854"/>
      <c r="D72" s="854"/>
      <c r="E72" s="854"/>
      <c r="F72" s="854"/>
      <c r="G72" s="854"/>
      <c r="H72" s="854"/>
      <c r="I72" s="854"/>
    </row>
    <row r="73" spans="1:9">
      <c r="A73" s="854"/>
      <c r="B73" s="854"/>
      <c r="C73" s="854"/>
      <c r="D73" s="854"/>
      <c r="E73" s="854"/>
      <c r="F73" s="854"/>
      <c r="G73" s="854"/>
      <c r="H73" s="854"/>
      <c r="I73" s="854"/>
    </row>
    <row r="74" spans="1:9">
      <c r="A74" s="854"/>
      <c r="B74" s="854"/>
      <c r="C74" s="854"/>
      <c r="D74" s="854"/>
      <c r="E74" s="854"/>
      <c r="F74" s="854"/>
      <c r="G74" s="854"/>
      <c r="H74" s="854"/>
      <c r="I74" s="854"/>
    </row>
    <row r="75" spans="1:9">
      <c r="A75" s="854"/>
      <c r="B75" s="854"/>
      <c r="C75" s="854"/>
      <c r="D75" s="854"/>
      <c r="E75" s="854"/>
      <c r="F75" s="854"/>
      <c r="G75" s="854"/>
      <c r="H75" s="854"/>
      <c r="I75" s="854"/>
    </row>
    <row r="76" spans="1:9" ht="13.5" thickBot="1">
      <c r="A76" s="854"/>
      <c r="B76" s="854"/>
      <c r="C76" s="854"/>
      <c r="D76" s="854"/>
      <c r="E76" s="854"/>
      <c r="F76" s="854"/>
      <c r="G76" s="854"/>
      <c r="H76" s="854"/>
      <c r="I76" s="854"/>
    </row>
    <row r="77" spans="1:9" ht="19.5" customHeight="1" thickBot="1">
      <c r="A77" s="1347" t="s">
        <v>1117</v>
      </c>
      <c r="B77" s="1348"/>
      <c r="C77" s="1348"/>
      <c r="D77" s="1348"/>
      <c r="E77" s="1348"/>
      <c r="F77" s="1348"/>
      <c r="G77" s="1349"/>
      <c r="H77" s="853" t="s">
        <v>220</v>
      </c>
      <c r="I77" s="854"/>
    </row>
    <row r="78" spans="1:9">
      <c r="A78" s="854"/>
      <c r="B78" s="854"/>
      <c r="C78" s="854"/>
      <c r="D78" s="854"/>
      <c r="E78" s="854"/>
      <c r="F78" s="854"/>
      <c r="G78" s="854"/>
      <c r="H78" s="854"/>
      <c r="I78" s="854"/>
    </row>
    <row r="79" spans="1:9">
      <c r="A79" s="854" t="s">
        <v>1114</v>
      </c>
      <c r="B79" s="854"/>
      <c r="C79" s="854"/>
      <c r="D79" s="854"/>
      <c r="E79" s="854"/>
      <c r="F79" s="854"/>
      <c r="G79" s="854"/>
      <c r="H79" s="854"/>
      <c r="I79" s="854"/>
    </row>
    <row r="80" spans="1:9">
      <c r="A80" s="854"/>
      <c r="B80" s="854"/>
      <c r="C80" s="854"/>
      <c r="D80" s="854"/>
      <c r="E80" s="854"/>
      <c r="F80" s="854"/>
      <c r="G80" s="854"/>
      <c r="H80" s="854"/>
      <c r="I80" s="854"/>
    </row>
    <row r="81" spans="1:9">
      <c r="A81" s="854"/>
      <c r="B81" s="854"/>
      <c r="C81" s="854"/>
      <c r="D81" s="854"/>
      <c r="E81" s="854"/>
      <c r="F81" s="854"/>
      <c r="G81" s="854"/>
      <c r="H81" s="854"/>
      <c r="I81" s="854"/>
    </row>
    <row r="82" spans="1:9">
      <c r="A82" s="854"/>
      <c r="B82" s="854"/>
      <c r="C82" s="854"/>
      <c r="D82" s="854"/>
      <c r="E82" s="854"/>
      <c r="F82" s="854"/>
      <c r="G82" s="854"/>
      <c r="H82" s="854"/>
      <c r="I82" s="854"/>
    </row>
    <row r="83" spans="1:9">
      <c r="A83" s="854"/>
      <c r="B83" s="854"/>
      <c r="C83" s="854"/>
      <c r="D83" s="854"/>
      <c r="E83" s="854"/>
      <c r="F83" s="854"/>
      <c r="G83" s="854"/>
      <c r="H83" s="854"/>
      <c r="I83" s="854"/>
    </row>
    <row r="84" spans="1:9">
      <c r="A84" s="854"/>
      <c r="B84" s="854"/>
      <c r="C84" s="854"/>
      <c r="D84" s="854"/>
      <c r="E84" s="854"/>
      <c r="F84" s="854"/>
      <c r="G84" s="854"/>
      <c r="H84" s="854"/>
      <c r="I84" s="854"/>
    </row>
    <row r="85" spans="1:9">
      <c r="A85" s="854"/>
      <c r="B85" s="854"/>
      <c r="C85" s="854"/>
      <c r="D85" s="854"/>
      <c r="E85" s="854"/>
      <c r="F85" s="854"/>
      <c r="G85" s="854"/>
      <c r="H85" s="854"/>
      <c r="I85" s="854"/>
    </row>
    <row r="86" spans="1:9">
      <c r="A86" s="854"/>
      <c r="B86" s="854"/>
      <c r="C86" s="854"/>
      <c r="D86" s="854"/>
      <c r="E86" s="854"/>
      <c r="F86" s="854"/>
      <c r="G86" s="854"/>
      <c r="H86" s="854"/>
      <c r="I86" s="854"/>
    </row>
    <row r="87" spans="1:9">
      <c r="A87" s="854"/>
      <c r="B87" s="854"/>
      <c r="C87" s="854"/>
      <c r="D87" s="854"/>
      <c r="E87" s="854"/>
      <c r="F87" s="854"/>
      <c r="G87" s="854"/>
      <c r="H87" s="854"/>
      <c r="I87" s="854"/>
    </row>
    <row r="88" spans="1:9">
      <c r="A88" s="854"/>
      <c r="B88" s="854"/>
      <c r="C88" s="854"/>
      <c r="D88" s="854"/>
      <c r="E88" s="854"/>
      <c r="F88" s="854"/>
      <c r="G88" s="854"/>
      <c r="H88" s="854"/>
      <c r="I88" s="854"/>
    </row>
    <row r="89" spans="1:9">
      <c r="A89" s="854"/>
      <c r="B89" s="854"/>
      <c r="C89" s="854"/>
      <c r="D89" s="854"/>
      <c r="E89" s="854"/>
      <c r="F89" s="854"/>
      <c r="G89" s="854"/>
      <c r="H89" s="854"/>
      <c r="I89" s="854"/>
    </row>
    <row r="90" spans="1:9">
      <c r="A90" s="854"/>
      <c r="B90" s="854"/>
      <c r="C90" s="854"/>
      <c r="D90" s="854"/>
      <c r="E90" s="854"/>
      <c r="F90" s="854"/>
      <c r="G90" s="854"/>
      <c r="H90" s="854"/>
      <c r="I90" s="854"/>
    </row>
    <row r="91" spans="1:9">
      <c r="A91" s="854"/>
      <c r="B91" s="854"/>
      <c r="C91" s="854"/>
      <c r="D91" s="854"/>
      <c r="E91" s="854"/>
      <c r="F91" s="854"/>
      <c r="G91" s="854"/>
      <c r="H91" s="854"/>
      <c r="I91" s="854"/>
    </row>
    <row r="92" spans="1:9">
      <c r="A92" s="854"/>
      <c r="B92" s="854"/>
      <c r="C92" s="854"/>
      <c r="D92" s="854"/>
      <c r="E92" s="854"/>
      <c r="F92" s="854"/>
      <c r="G92" s="854"/>
      <c r="H92" s="854"/>
      <c r="I92" s="854"/>
    </row>
    <row r="93" spans="1:9">
      <c r="A93" s="854"/>
      <c r="B93" s="854"/>
      <c r="C93" s="854"/>
      <c r="D93" s="854"/>
      <c r="E93" s="854"/>
      <c r="F93" s="854"/>
      <c r="G93" s="854"/>
      <c r="H93" s="854"/>
      <c r="I93" s="854"/>
    </row>
    <row r="94" spans="1:9">
      <c r="A94" s="854"/>
      <c r="B94" s="854"/>
      <c r="C94" s="854"/>
      <c r="D94" s="854"/>
      <c r="E94" s="854"/>
      <c r="F94" s="854"/>
      <c r="G94" s="854"/>
      <c r="H94" s="854"/>
      <c r="I94" s="854"/>
    </row>
    <row r="95" spans="1:9">
      <c r="A95" s="854"/>
      <c r="B95" s="854"/>
      <c r="C95" s="854"/>
      <c r="D95" s="854"/>
      <c r="E95" s="854"/>
      <c r="F95" s="854"/>
      <c r="G95" s="854"/>
      <c r="H95" s="854"/>
      <c r="I95" s="854"/>
    </row>
    <row r="96" spans="1:9">
      <c r="A96" s="854"/>
      <c r="B96" s="854"/>
      <c r="C96" s="854"/>
      <c r="D96" s="854"/>
      <c r="E96" s="854"/>
      <c r="F96" s="854"/>
      <c r="G96" s="854"/>
      <c r="H96" s="854"/>
      <c r="I96" s="854"/>
    </row>
    <row r="97" spans="1:9">
      <c r="A97" s="854"/>
      <c r="B97" s="854"/>
      <c r="C97" s="854"/>
      <c r="D97" s="854"/>
      <c r="E97" s="854"/>
      <c r="F97" s="854"/>
      <c r="G97" s="854"/>
      <c r="H97" s="854"/>
      <c r="I97" s="854"/>
    </row>
    <row r="98" spans="1:9">
      <c r="A98" s="854"/>
      <c r="B98" s="854"/>
      <c r="C98" s="854"/>
      <c r="D98" s="854"/>
      <c r="E98" s="854"/>
      <c r="F98" s="854"/>
      <c r="G98" s="854"/>
      <c r="H98" s="854"/>
      <c r="I98" s="854"/>
    </row>
    <row r="99" spans="1:9">
      <c r="A99" s="854"/>
      <c r="B99" s="854"/>
      <c r="C99" s="854"/>
      <c r="D99" s="854"/>
      <c r="E99" s="854"/>
      <c r="F99" s="854"/>
      <c r="G99" s="854"/>
      <c r="H99" s="854"/>
      <c r="I99" s="854"/>
    </row>
    <row r="100" spans="1:9">
      <c r="A100" s="854"/>
      <c r="B100" s="854"/>
      <c r="C100" s="854"/>
      <c r="D100" s="854"/>
      <c r="E100" s="854"/>
      <c r="F100" s="854"/>
      <c r="G100" s="854"/>
      <c r="H100" s="854"/>
      <c r="I100" s="854"/>
    </row>
    <row r="101" spans="1:9">
      <c r="A101" s="854"/>
      <c r="B101" s="854"/>
      <c r="C101" s="854"/>
      <c r="D101" s="854"/>
      <c r="E101" s="854"/>
      <c r="F101" s="854"/>
      <c r="G101" s="854"/>
      <c r="H101" s="854"/>
      <c r="I101" s="854"/>
    </row>
    <row r="102" spans="1:9">
      <c r="A102" s="854"/>
      <c r="B102" s="854"/>
      <c r="C102" s="854"/>
      <c r="D102" s="854"/>
      <c r="E102" s="854"/>
      <c r="F102" s="854"/>
      <c r="G102" s="854"/>
      <c r="H102" s="854"/>
      <c r="I102" s="854"/>
    </row>
    <row r="103" spans="1:9">
      <c r="A103" s="854"/>
      <c r="B103" s="854"/>
      <c r="C103" s="854"/>
      <c r="D103" s="854"/>
      <c r="E103" s="854"/>
      <c r="F103" s="854"/>
      <c r="G103" s="854"/>
      <c r="H103" s="854"/>
      <c r="I103" s="854"/>
    </row>
    <row r="104" spans="1:9">
      <c r="A104" s="854"/>
      <c r="B104" s="854"/>
      <c r="C104" s="854"/>
      <c r="D104" s="854"/>
      <c r="E104" s="854"/>
      <c r="F104" s="854"/>
      <c r="G104" s="854"/>
      <c r="H104" s="854"/>
      <c r="I104" s="854"/>
    </row>
    <row r="105" spans="1:9">
      <c r="A105" s="854"/>
      <c r="B105" s="854"/>
      <c r="C105" s="854"/>
      <c r="D105" s="854"/>
      <c r="E105" s="854"/>
      <c r="F105" s="854"/>
      <c r="G105" s="854"/>
      <c r="H105" s="854"/>
      <c r="I105" s="854"/>
    </row>
    <row r="106" spans="1:9">
      <c r="A106" s="854"/>
      <c r="B106" s="854"/>
      <c r="C106" s="854"/>
      <c r="D106" s="854"/>
      <c r="E106" s="854"/>
      <c r="F106" s="854"/>
      <c r="G106" s="854"/>
      <c r="H106" s="854"/>
      <c r="I106" s="854"/>
    </row>
    <row r="107" spans="1:9">
      <c r="A107" s="854"/>
      <c r="B107" s="854"/>
      <c r="C107" s="854"/>
      <c r="D107" s="854"/>
      <c r="E107" s="854"/>
      <c r="F107" s="854"/>
      <c r="G107" s="854"/>
      <c r="H107" s="854"/>
      <c r="I107" s="854"/>
    </row>
    <row r="108" spans="1:9">
      <c r="A108" s="854"/>
      <c r="B108" s="854"/>
      <c r="C108" s="854"/>
      <c r="D108" s="854"/>
      <c r="E108" s="854"/>
      <c r="F108" s="854"/>
      <c r="G108" s="854"/>
      <c r="H108" s="854"/>
      <c r="I108" s="854"/>
    </row>
    <row r="109" spans="1:9">
      <c r="A109" s="854"/>
      <c r="B109" s="854"/>
      <c r="C109" s="854"/>
      <c r="D109" s="854"/>
      <c r="E109" s="854"/>
      <c r="F109" s="854"/>
      <c r="G109" s="854"/>
      <c r="H109" s="854"/>
      <c r="I109" s="854"/>
    </row>
    <row r="110" spans="1:9">
      <c r="A110" s="854"/>
      <c r="B110" s="854"/>
      <c r="C110" s="854"/>
      <c r="D110" s="854"/>
      <c r="E110" s="854"/>
      <c r="F110" s="854"/>
      <c r="G110" s="854"/>
      <c r="H110" s="854"/>
      <c r="I110" s="854"/>
    </row>
    <row r="111" spans="1:9">
      <c r="A111" s="854"/>
      <c r="B111" s="854"/>
      <c r="C111" s="854"/>
      <c r="D111" s="854"/>
      <c r="E111" s="854"/>
      <c r="F111" s="854"/>
      <c r="G111" s="854"/>
      <c r="H111" s="854"/>
      <c r="I111" s="854"/>
    </row>
    <row r="112" spans="1:9">
      <c r="A112" s="854"/>
      <c r="B112" s="854"/>
      <c r="C112" s="854"/>
      <c r="D112" s="854"/>
      <c r="E112" s="854"/>
      <c r="F112" s="854"/>
      <c r="G112" s="854"/>
      <c r="H112" s="854"/>
      <c r="I112" s="854"/>
    </row>
    <row r="113" spans="1:9">
      <c r="A113" s="854"/>
      <c r="B113" s="854"/>
      <c r="C113" s="854"/>
      <c r="D113" s="854"/>
      <c r="E113" s="854"/>
      <c r="F113" s="854"/>
      <c r="G113" s="854"/>
      <c r="H113" s="854"/>
      <c r="I113" s="854"/>
    </row>
    <row r="114" spans="1:9">
      <c r="A114" s="854"/>
      <c r="B114" s="854"/>
      <c r="C114" s="854"/>
      <c r="D114" s="854"/>
      <c r="E114" s="854"/>
      <c r="F114" s="854"/>
      <c r="G114" s="854"/>
      <c r="H114" s="854"/>
      <c r="I114" s="854"/>
    </row>
    <row r="115" spans="1:9">
      <c r="A115" s="854"/>
      <c r="B115" s="854"/>
      <c r="C115" s="854"/>
      <c r="D115" s="854"/>
      <c r="E115" s="854"/>
      <c r="F115" s="854"/>
      <c r="G115" s="854"/>
      <c r="H115" s="854"/>
      <c r="I115" s="854"/>
    </row>
    <row r="116" spans="1:9">
      <c r="A116" s="854"/>
      <c r="B116" s="854"/>
      <c r="C116" s="854"/>
      <c r="D116" s="854"/>
      <c r="E116" s="854"/>
      <c r="F116" s="854"/>
      <c r="G116" s="854"/>
      <c r="H116" s="854"/>
      <c r="I116" s="854"/>
    </row>
    <row r="117" spans="1:9">
      <c r="A117" s="854" t="s">
        <v>1115</v>
      </c>
      <c r="B117" s="854"/>
      <c r="C117" s="854"/>
      <c r="D117" s="854"/>
      <c r="E117" s="854"/>
      <c r="F117" s="854"/>
      <c r="G117" s="854"/>
      <c r="H117" s="854"/>
      <c r="I117" s="854"/>
    </row>
    <row r="118" spans="1:9">
      <c r="A118" s="854"/>
      <c r="B118" s="854"/>
      <c r="C118" s="854"/>
      <c r="D118" s="854"/>
      <c r="E118" s="854"/>
      <c r="F118" s="854"/>
      <c r="G118" s="854"/>
      <c r="H118" s="854"/>
      <c r="I118" s="854"/>
    </row>
    <row r="119" spans="1:9">
      <c r="A119" s="854"/>
      <c r="B119" s="854"/>
      <c r="C119" s="854"/>
      <c r="D119" s="854"/>
      <c r="E119" s="854"/>
      <c r="F119" s="854"/>
      <c r="G119" s="854"/>
      <c r="H119" s="854"/>
      <c r="I119" s="854"/>
    </row>
    <row r="120" spans="1:9">
      <c r="A120" s="854"/>
      <c r="B120" s="854"/>
      <c r="C120" s="854"/>
      <c r="D120" s="854"/>
      <c r="E120" s="854"/>
      <c r="F120" s="854"/>
      <c r="G120" s="854"/>
      <c r="H120" s="854"/>
      <c r="I120" s="854"/>
    </row>
    <row r="121" spans="1:9">
      <c r="A121" s="854"/>
      <c r="B121" s="854"/>
      <c r="C121" s="854"/>
      <c r="D121" s="854"/>
      <c r="E121" s="854"/>
      <c r="F121" s="854"/>
      <c r="G121" s="854"/>
      <c r="H121" s="854"/>
      <c r="I121" s="854"/>
    </row>
    <row r="122" spans="1:9">
      <c r="A122" s="854"/>
      <c r="B122" s="854"/>
      <c r="C122" s="854"/>
      <c r="D122" s="854"/>
      <c r="E122" s="854"/>
      <c r="F122" s="854"/>
      <c r="G122" s="854"/>
      <c r="H122" s="854"/>
      <c r="I122" s="854"/>
    </row>
    <row r="123" spans="1:9">
      <c r="A123" s="854"/>
      <c r="B123" s="854"/>
      <c r="C123" s="854"/>
      <c r="D123" s="854"/>
      <c r="E123" s="854"/>
      <c r="F123" s="854"/>
      <c r="G123" s="854"/>
      <c r="H123" s="854"/>
      <c r="I123" s="854"/>
    </row>
    <row r="124" spans="1:9">
      <c r="A124" s="854"/>
      <c r="B124" s="854"/>
      <c r="C124" s="854"/>
      <c r="D124" s="854"/>
      <c r="E124" s="854"/>
      <c r="F124" s="854"/>
      <c r="G124" s="854"/>
      <c r="H124" s="854"/>
      <c r="I124" s="854"/>
    </row>
    <row r="125" spans="1:9">
      <c r="A125" s="854"/>
      <c r="B125" s="854"/>
      <c r="C125" s="854"/>
      <c r="D125" s="854"/>
      <c r="E125" s="854"/>
      <c r="F125" s="854"/>
      <c r="G125" s="854"/>
      <c r="H125" s="854"/>
      <c r="I125" s="854"/>
    </row>
    <row r="126" spans="1:9">
      <c r="A126" s="854"/>
      <c r="B126" s="854"/>
      <c r="C126" s="854"/>
      <c r="D126" s="854"/>
      <c r="E126" s="854"/>
      <c r="F126" s="854"/>
      <c r="G126" s="854"/>
      <c r="H126" s="854"/>
      <c r="I126" s="854"/>
    </row>
    <row r="127" spans="1:9">
      <c r="A127" s="854"/>
      <c r="B127" s="854"/>
      <c r="C127" s="854"/>
      <c r="D127" s="854"/>
      <c r="E127" s="854"/>
      <c r="F127" s="854"/>
      <c r="G127" s="854"/>
      <c r="H127" s="854"/>
      <c r="I127" s="854"/>
    </row>
    <row r="128" spans="1:9">
      <c r="A128" s="854"/>
      <c r="B128" s="854"/>
      <c r="C128" s="854"/>
      <c r="D128" s="854"/>
      <c r="E128" s="854"/>
      <c r="F128" s="854"/>
      <c r="G128" s="854"/>
      <c r="H128" s="854"/>
      <c r="I128" s="854"/>
    </row>
    <row r="129" spans="1:9">
      <c r="A129" s="854"/>
      <c r="B129" s="854"/>
      <c r="C129" s="854"/>
      <c r="D129" s="854"/>
      <c r="E129" s="854"/>
      <c r="F129" s="854"/>
      <c r="G129" s="854"/>
      <c r="H129" s="854"/>
      <c r="I129" s="854"/>
    </row>
    <row r="130" spans="1:9">
      <c r="A130" s="854"/>
      <c r="B130" s="854"/>
      <c r="C130" s="854"/>
      <c r="D130" s="854"/>
      <c r="E130" s="854"/>
      <c r="F130" s="854"/>
      <c r="G130" s="854"/>
      <c r="H130" s="854"/>
      <c r="I130" s="854"/>
    </row>
    <row r="131" spans="1:9">
      <c r="A131" s="854"/>
      <c r="B131" s="854"/>
      <c r="C131" s="854"/>
      <c r="D131" s="854"/>
      <c r="E131" s="854"/>
      <c r="F131" s="854"/>
      <c r="G131" s="854"/>
      <c r="H131" s="854"/>
      <c r="I131" s="854"/>
    </row>
    <row r="132" spans="1:9">
      <c r="A132" s="854"/>
      <c r="B132" s="854"/>
      <c r="C132" s="854"/>
      <c r="D132" s="854"/>
      <c r="E132" s="854"/>
      <c r="F132" s="854"/>
      <c r="G132" s="854"/>
      <c r="H132" s="854"/>
      <c r="I132" s="854"/>
    </row>
    <row r="133" spans="1:9">
      <c r="A133" s="854"/>
      <c r="B133" s="854"/>
      <c r="C133" s="854"/>
      <c r="D133" s="854"/>
      <c r="E133" s="854"/>
      <c r="F133" s="854"/>
      <c r="G133" s="854"/>
      <c r="H133" s="854"/>
      <c r="I133" s="854"/>
    </row>
    <row r="134" spans="1:9">
      <c r="A134" s="854"/>
      <c r="B134" s="854"/>
      <c r="C134" s="854"/>
      <c r="D134" s="854"/>
      <c r="E134" s="854"/>
      <c r="F134" s="854"/>
      <c r="G134" s="854"/>
      <c r="H134" s="854"/>
      <c r="I134" s="854"/>
    </row>
    <row r="135" spans="1:9">
      <c r="A135" s="854"/>
      <c r="B135" s="854"/>
      <c r="C135" s="854"/>
      <c r="D135" s="854"/>
      <c r="E135" s="854"/>
      <c r="F135" s="854"/>
      <c r="G135" s="854"/>
      <c r="H135" s="854"/>
      <c r="I135" s="854"/>
    </row>
    <row r="136" spans="1:9">
      <c r="A136" s="854"/>
      <c r="B136" s="854"/>
      <c r="C136" s="854"/>
      <c r="D136" s="854"/>
      <c r="E136" s="854"/>
      <c r="F136" s="854"/>
      <c r="G136" s="854"/>
      <c r="H136" s="854"/>
      <c r="I136" s="854"/>
    </row>
    <row r="137" spans="1:9">
      <c r="A137" s="854"/>
      <c r="B137" s="854"/>
      <c r="C137" s="854"/>
      <c r="D137" s="854"/>
      <c r="E137" s="854"/>
      <c r="F137" s="854"/>
      <c r="G137" s="854"/>
      <c r="H137" s="854"/>
      <c r="I137" s="854"/>
    </row>
    <row r="138" spans="1:9">
      <c r="A138" s="854"/>
      <c r="B138" s="854"/>
      <c r="C138" s="854"/>
      <c r="D138" s="854"/>
      <c r="E138" s="854"/>
      <c r="F138" s="854"/>
      <c r="G138" s="854"/>
      <c r="H138" s="854"/>
      <c r="I138" s="854"/>
    </row>
    <row r="139" spans="1:9">
      <c r="A139" s="854"/>
      <c r="B139" s="854"/>
      <c r="C139" s="854"/>
      <c r="D139" s="854"/>
      <c r="E139" s="854"/>
      <c r="F139" s="854"/>
      <c r="G139" s="854"/>
      <c r="H139" s="854"/>
      <c r="I139" s="854"/>
    </row>
    <row r="140" spans="1:9">
      <c r="A140" s="854"/>
      <c r="B140" s="854"/>
      <c r="C140" s="854"/>
      <c r="D140" s="854"/>
      <c r="E140" s="854"/>
      <c r="F140" s="854"/>
      <c r="G140" s="854"/>
      <c r="H140" s="854"/>
      <c r="I140" s="854"/>
    </row>
    <row r="141" spans="1:9">
      <c r="A141" s="854"/>
      <c r="B141" s="854"/>
      <c r="C141" s="854"/>
      <c r="D141" s="854"/>
      <c r="E141" s="854"/>
      <c r="F141" s="854"/>
      <c r="G141" s="854"/>
      <c r="H141" s="854"/>
      <c r="I141" s="854"/>
    </row>
    <row r="142" spans="1:9">
      <c r="A142" s="854"/>
      <c r="B142" s="854"/>
      <c r="C142" s="854"/>
      <c r="D142" s="854"/>
      <c r="E142" s="854"/>
      <c r="F142" s="854"/>
      <c r="G142" s="854"/>
      <c r="H142" s="854"/>
      <c r="I142" s="854"/>
    </row>
    <row r="143" spans="1:9">
      <c r="A143" s="854"/>
      <c r="B143" s="854"/>
      <c r="C143" s="854"/>
      <c r="D143" s="854"/>
      <c r="E143" s="854"/>
      <c r="F143" s="854"/>
      <c r="G143" s="854"/>
      <c r="H143" s="854"/>
      <c r="I143" s="854"/>
    </row>
    <row r="144" spans="1:9">
      <c r="A144" s="854"/>
      <c r="B144" s="854"/>
      <c r="C144" s="854"/>
      <c r="D144" s="854"/>
      <c r="E144" s="854"/>
      <c r="F144" s="854"/>
      <c r="G144" s="854"/>
      <c r="H144" s="854"/>
      <c r="I144" s="854"/>
    </row>
    <row r="145" spans="1:9">
      <c r="A145" s="854"/>
      <c r="B145" s="854"/>
      <c r="C145" s="854"/>
      <c r="D145" s="854"/>
      <c r="E145" s="854"/>
      <c r="F145" s="854"/>
      <c r="G145" s="854"/>
      <c r="H145" s="854"/>
      <c r="I145" s="854"/>
    </row>
    <row r="146" spans="1:9">
      <c r="A146" s="854"/>
      <c r="B146" s="854"/>
      <c r="C146" s="854"/>
      <c r="D146" s="854"/>
      <c r="E146" s="854"/>
      <c r="F146" s="854"/>
      <c r="G146" s="854"/>
      <c r="H146" s="854"/>
      <c r="I146" s="854"/>
    </row>
    <row r="147" spans="1:9">
      <c r="A147" s="854"/>
      <c r="B147" s="854"/>
      <c r="C147" s="854"/>
      <c r="D147" s="854"/>
      <c r="E147" s="854"/>
      <c r="F147" s="854"/>
      <c r="G147" s="854"/>
      <c r="H147" s="854"/>
      <c r="I147" s="854"/>
    </row>
    <row r="148" spans="1:9">
      <c r="A148" s="854"/>
      <c r="B148" s="854"/>
      <c r="C148" s="854"/>
      <c r="D148" s="854"/>
      <c r="E148" s="854"/>
      <c r="F148" s="854"/>
      <c r="G148" s="854"/>
      <c r="H148" s="854"/>
      <c r="I148" s="854"/>
    </row>
    <row r="149" spans="1:9">
      <c r="A149" s="854"/>
      <c r="B149" s="854"/>
      <c r="C149" s="854"/>
      <c r="D149" s="854"/>
      <c r="E149" s="854"/>
      <c r="F149" s="854"/>
      <c r="G149" s="854"/>
      <c r="H149" s="854"/>
      <c r="I149" s="854"/>
    </row>
    <row r="150" spans="1:9">
      <c r="A150" s="854"/>
      <c r="B150" s="854"/>
      <c r="C150" s="854"/>
      <c r="D150" s="854"/>
      <c r="E150" s="854"/>
      <c r="F150" s="854"/>
      <c r="G150" s="854"/>
      <c r="H150" s="854"/>
      <c r="I150" s="854"/>
    </row>
    <row r="151" spans="1:9">
      <c r="A151" s="854"/>
      <c r="B151" s="854"/>
      <c r="C151" s="854"/>
      <c r="D151" s="854"/>
      <c r="E151" s="854"/>
      <c r="F151" s="854"/>
      <c r="G151" s="854"/>
      <c r="H151" s="854"/>
      <c r="I151" s="854"/>
    </row>
    <row r="152" spans="1:9" ht="13.5" thickBot="1">
      <c r="A152" s="854"/>
      <c r="B152" s="854"/>
      <c r="C152" s="854"/>
      <c r="D152" s="854"/>
      <c r="E152" s="854"/>
      <c r="F152" s="854"/>
      <c r="G152" s="854"/>
      <c r="H152" s="854"/>
      <c r="I152" s="854"/>
    </row>
    <row r="153" spans="1:9" ht="19.5" customHeight="1" thickBot="1">
      <c r="A153" s="1347" t="s">
        <v>1118</v>
      </c>
      <c r="B153" s="1348"/>
      <c r="C153" s="1348"/>
      <c r="D153" s="1348"/>
      <c r="E153" s="1348"/>
      <c r="F153" s="1348"/>
      <c r="G153" s="1349"/>
      <c r="H153" s="853" t="s">
        <v>220</v>
      </c>
      <c r="I153" s="854"/>
    </row>
    <row r="154" spans="1:9">
      <c r="A154" s="854" t="s">
        <v>1114</v>
      </c>
      <c r="B154" s="854"/>
      <c r="C154" s="854"/>
      <c r="D154" s="854"/>
      <c r="E154" s="854"/>
      <c r="F154" s="854"/>
      <c r="G154" s="854"/>
      <c r="H154" s="854"/>
      <c r="I154" s="854"/>
    </row>
    <row r="155" spans="1:9">
      <c r="A155" s="854"/>
      <c r="B155" s="854"/>
      <c r="C155" s="854"/>
      <c r="D155" s="854"/>
      <c r="E155" s="854"/>
      <c r="F155" s="854"/>
      <c r="G155" s="854"/>
      <c r="H155" s="854"/>
      <c r="I155" s="854"/>
    </row>
    <row r="156" spans="1:9">
      <c r="A156" s="854"/>
      <c r="B156" s="854"/>
      <c r="C156" s="854"/>
      <c r="D156" s="854"/>
      <c r="E156" s="854"/>
      <c r="F156" s="854"/>
      <c r="G156" s="854"/>
      <c r="H156" s="854"/>
      <c r="I156" s="854"/>
    </row>
    <row r="157" spans="1:9">
      <c r="A157" s="854"/>
      <c r="B157" s="854"/>
      <c r="C157" s="854"/>
      <c r="D157" s="854"/>
      <c r="E157" s="854"/>
      <c r="F157" s="854"/>
      <c r="G157" s="854"/>
      <c r="H157" s="854"/>
      <c r="I157" s="854"/>
    </row>
    <row r="158" spans="1:9">
      <c r="A158" s="854"/>
      <c r="B158" s="854"/>
      <c r="C158" s="854"/>
      <c r="D158" s="854"/>
      <c r="E158" s="854"/>
      <c r="F158" s="854"/>
      <c r="G158" s="854"/>
      <c r="H158" s="854"/>
      <c r="I158" s="854"/>
    </row>
    <row r="159" spans="1:9">
      <c r="A159" s="854"/>
      <c r="B159" s="854"/>
      <c r="C159" s="854"/>
      <c r="D159" s="854"/>
      <c r="E159" s="854"/>
      <c r="F159" s="854"/>
      <c r="G159" s="854"/>
      <c r="H159" s="854"/>
      <c r="I159" s="854"/>
    </row>
    <row r="160" spans="1:9">
      <c r="A160" s="854"/>
      <c r="B160" s="854"/>
      <c r="C160" s="854"/>
      <c r="D160" s="854"/>
      <c r="E160" s="854"/>
      <c r="F160" s="854"/>
      <c r="G160" s="854"/>
      <c r="H160" s="854"/>
      <c r="I160" s="854"/>
    </row>
    <row r="161" spans="1:9">
      <c r="A161" s="854"/>
      <c r="B161" s="854"/>
      <c r="C161" s="854"/>
      <c r="D161" s="854"/>
      <c r="E161" s="854"/>
      <c r="F161" s="854"/>
      <c r="G161" s="854"/>
      <c r="H161" s="854"/>
      <c r="I161" s="854"/>
    </row>
    <row r="162" spans="1:9">
      <c r="A162" s="854"/>
      <c r="B162" s="854"/>
      <c r="C162" s="854"/>
      <c r="D162" s="854"/>
      <c r="E162" s="854"/>
      <c r="F162" s="854"/>
      <c r="G162" s="854"/>
      <c r="H162" s="854"/>
      <c r="I162" s="854"/>
    </row>
    <row r="163" spans="1:9">
      <c r="A163" s="854"/>
      <c r="B163" s="854"/>
      <c r="C163" s="854"/>
      <c r="D163" s="854"/>
      <c r="E163" s="854"/>
      <c r="F163" s="854"/>
      <c r="G163" s="854"/>
      <c r="H163" s="854"/>
      <c r="I163" s="854"/>
    </row>
    <row r="164" spans="1:9">
      <c r="A164" s="854"/>
      <c r="B164" s="854"/>
      <c r="C164" s="854"/>
      <c r="D164" s="854"/>
      <c r="E164" s="854"/>
      <c r="F164" s="854"/>
      <c r="G164" s="854"/>
      <c r="H164" s="854"/>
      <c r="I164" s="854"/>
    </row>
    <row r="165" spans="1:9">
      <c r="A165" s="854"/>
      <c r="B165" s="854"/>
      <c r="C165" s="854"/>
      <c r="D165" s="854"/>
      <c r="E165" s="854"/>
      <c r="F165" s="854"/>
      <c r="G165" s="854"/>
      <c r="H165" s="854"/>
      <c r="I165" s="854"/>
    </row>
    <row r="166" spans="1:9">
      <c r="A166" s="854"/>
      <c r="B166" s="854"/>
      <c r="C166" s="854"/>
      <c r="D166" s="854"/>
      <c r="E166" s="854"/>
      <c r="F166" s="854"/>
      <c r="G166" s="854"/>
      <c r="H166" s="854"/>
      <c r="I166" s="854"/>
    </row>
    <row r="167" spans="1:9">
      <c r="A167" s="854"/>
      <c r="B167" s="854"/>
      <c r="C167" s="854"/>
      <c r="D167" s="854"/>
      <c r="E167" s="854"/>
      <c r="F167" s="854"/>
      <c r="G167" s="854"/>
      <c r="H167" s="854"/>
      <c r="I167" s="854"/>
    </row>
    <row r="168" spans="1:9">
      <c r="A168" s="854"/>
      <c r="B168" s="854"/>
      <c r="C168" s="854"/>
      <c r="D168" s="854"/>
      <c r="E168" s="854"/>
      <c r="F168" s="854"/>
      <c r="G168" s="854"/>
      <c r="H168" s="854"/>
      <c r="I168" s="854"/>
    </row>
    <row r="169" spans="1:9">
      <c r="A169" s="854"/>
      <c r="B169" s="854"/>
      <c r="C169" s="854"/>
      <c r="D169" s="854"/>
      <c r="E169" s="854"/>
      <c r="F169" s="854"/>
      <c r="G169" s="854"/>
      <c r="H169" s="854"/>
      <c r="I169" s="854"/>
    </row>
    <row r="170" spans="1:9">
      <c r="A170" s="854"/>
      <c r="B170" s="854"/>
      <c r="C170" s="854"/>
      <c r="D170" s="854"/>
      <c r="E170" s="854"/>
      <c r="F170" s="854"/>
      <c r="G170" s="854"/>
      <c r="H170" s="854"/>
      <c r="I170" s="854"/>
    </row>
    <row r="171" spans="1:9">
      <c r="A171" s="854"/>
      <c r="B171" s="854"/>
      <c r="C171" s="854"/>
      <c r="D171" s="854"/>
      <c r="E171" s="854"/>
      <c r="F171" s="854"/>
      <c r="G171" s="854"/>
      <c r="H171" s="854"/>
      <c r="I171" s="854"/>
    </row>
    <row r="172" spans="1:9">
      <c r="A172" s="854"/>
      <c r="B172" s="854"/>
      <c r="C172" s="854"/>
      <c r="D172" s="854"/>
      <c r="E172" s="854"/>
      <c r="F172" s="854"/>
      <c r="G172" s="854"/>
      <c r="H172" s="854"/>
      <c r="I172" s="854"/>
    </row>
    <row r="173" spans="1:9">
      <c r="A173" s="854"/>
      <c r="B173" s="854"/>
      <c r="C173" s="854"/>
      <c r="D173" s="854"/>
      <c r="E173" s="854"/>
      <c r="F173" s="854"/>
      <c r="G173" s="854"/>
      <c r="H173" s="854"/>
      <c r="I173" s="854"/>
    </row>
    <row r="174" spans="1:9">
      <c r="A174" s="854"/>
      <c r="B174" s="854"/>
      <c r="C174" s="854"/>
      <c r="D174" s="854"/>
      <c r="E174" s="854"/>
      <c r="F174" s="854"/>
      <c r="G174" s="854"/>
      <c r="H174" s="854"/>
      <c r="I174" s="854"/>
    </row>
    <row r="175" spans="1:9">
      <c r="A175" s="854"/>
      <c r="B175" s="854"/>
      <c r="C175" s="854"/>
      <c r="D175" s="854"/>
      <c r="E175" s="854"/>
      <c r="F175" s="854"/>
      <c r="G175" s="854"/>
      <c r="H175" s="854"/>
      <c r="I175" s="854"/>
    </row>
    <row r="176" spans="1:9">
      <c r="A176" s="854"/>
      <c r="B176" s="854"/>
      <c r="C176" s="854"/>
      <c r="D176" s="854"/>
      <c r="E176" s="854"/>
      <c r="F176" s="854"/>
      <c r="G176" s="854"/>
      <c r="H176" s="854"/>
      <c r="I176" s="854"/>
    </row>
    <row r="177" spans="1:9">
      <c r="A177" s="854"/>
      <c r="B177" s="854"/>
      <c r="C177" s="854"/>
      <c r="D177" s="854"/>
      <c r="E177" s="854"/>
      <c r="F177" s="854"/>
      <c r="G177" s="854"/>
      <c r="H177" s="854"/>
      <c r="I177" s="854"/>
    </row>
    <row r="178" spans="1:9">
      <c r="A178" s="854"/>
      <c r="B178" s="854"/>
      <c r="C178" s="854"/>
      <c r="D178" s="854"/>
      <c r="E178" s="854"/>
      <c r="F178" s="854"/>
      <c r="G178" s="854"/>
      <c r="H178" s="854"/>
      <c r="I178" s="854"/>
    </row>
    <row r="179" spans="1:9">
      <c r="A179" s="854"/>
      <c r="B179" s="854"/>
      <c r="C179" s="854"/>
      <c r="D179" s="854"/>
      <c r="E179" s="854"/>
      <c r="F179" s="854"/>
      <c r="G179" s="854"/>
      <c r="H179" s="854"/>
      <c r="I179" s="854"/>
    </row>
    <row r="180" spans="1:9">
      <c r="A180" s="854"/>
      <c r="B180" s="854"/>
      <c r="C180" s="854"/>
      <c r="D180" s="854"/>
      <c r="E180" s="854"/>
      <c r="F180" s="854"/>
      <c r="G180" s="854"/>
      <c r="H180" s="854"/>
      <c r="I180" s="854"/>
    </row>
    <row r="181" spans="1:9">
      <c r="A181" s="854"/>
      <c r="B181" s="854"/>
      <c r="C181" s="854"/>
      <c r="D181" s="854"/>
      <c r="E181" s="854"/>
      <c r="F181" s="854"/>
      <c r="G181" s="854"/>
      <c r="H181" s="854"/>
      <c r="I181" s="854"/>
    </row>
    <row r="182" spans="1:9">
      <c r="A182" s="854"/>
      <c r="B182" s="854"/>
      <c r="C182" s="854"/>
      <c r="D182" s="854"/>
      <c r="E182" s="854"/>
      <c r="F182" s="854"/>
      <c r="G182" s="854"/>
      <c r="H182" s="854"/>
      <c r="I182" s="854"/>
    </row>
    <row r="183" spans="1:9">
      <c r="A183" s="854"/>
      <c r="B183" s="854"/>
      <c r="C183" s="854"/>
      <c r="D183" s="854"/>
      <c r="E183" s="854"/>
      <c r="F183" s="854"/>
      <c r="G183" s="854"/>
      <c r="H183" s="854"/>
      <c r="I183" s="854"/>
    </row>
    <row r="184" spans="1:9">
      <c r="A184" s="854"/>
      <c r="B184" s="854"/>
      <c r="C184" s="854"/>
      <c r="D184" s="854"/>
      <c r="E184" s="854"/>
      <c r="F184" s="854"/>
      <c r="G184" s="854"/>
      <c r="H184" s="854"/>
      <c r="I184" s="854"/>
    </row>
    <row r="185" spans="1:9">
      <c r="A185" s="854"/>
      <c r="B185" s="854"/>
      <c r="C185" s="854"/>
      <c r="D185" s="854"/>
      <c r="E185" s="854"/>
      <c r="F185" s="854"/>
      <c r="G185" s="854"/>
      <c r="H185" s="854"/>
      <c r="I185" s="854"/>
    </row>
    <row r="186" spans="1:9">
      <c r="A186" s="854"/>
      <c r="B186" s="854"/>
      <c r="C186" s="854"/>
      <c r="D186" s="854"/>
      <c r="E186" s="854"/>
      <c r="F186" s="854"/>
      <c r="G186" s="854"/>
      <c r="H186" s="854"/>
      <c r="I186" s="854"/>
    </row>
    <row r="187" spans="1:9">
      <c r="A187" s="854"/>
      <c r="B187" s="854"/>
      <c r="C187" s="854"/>
      <c r="D187" s="854"/>
      <c r="E187" s="854"/>
      <c r="F187" s="854"/>
      <c r="G187" s="854"/>
      <c r="H187" s="854"/>
      <c r="I187" s="854"/>
    </row>
    <row r="188" spans="1:9">
      <c r="A188" s="854"/>
      <c r="B188" s="854"/>
      <c r="C188" s="854"/>
      <c r="D188" s="854"/>
      <c r="E188" s="854"/>
      <c r="F188" s="854"/>
      <c r="G188" s="854"/>
      <c r="H188" s="854"/>
      <c r="I188" s="854"/>
    </row>
    <row r="189" spans="1:9">
      <c r="A189" s="854"/>
      <c r="B189" s="854"/>
      <c r="C189" s="854"/>
      <c r="D189" s="854"/>
      <c r="E189" s="854"/>
      <c r="F189" s="854"/>
      <c r="G189" s="854"/>
      <c r="H189" s="854"/>
      <c r="I189" s="854"/>
    </row>
    <row r="190" spans="1:9">
      <c r="A190" s="854"/>
      <c r="B190" s="854"/>
      <c r="C190" s="854"/>
      <c r="D190" s="854"/>
      <c r="E190" s="854"/>
      <c r="F190" s="854"/>
      <c r="G190" s="854"/>
      <c r="H190" s="854"/>
      <c r="I190" s="854"/>
    </row>
    <row r="191" spans="1:9">
      <c r="A191" s="854"/>
      <c r="B191" s="854"/>
      <c r="C191" s="854"/>
      <c r="D191" s="854"/>
      <c r="E191" s="854"/>
      <c r="F191" s="854"/>
      <c r="G191" s="854"/>
      <c r="H191" s="854"/>
      <c r="I191" s="854"/>
    </row>
    <row r="192" spans="1:9">
      <c r="A192" s="854" t="s">
        <v>1115</v>
      </c>
      <c r="B192" s="854"/>
      <c r="C192" s="854"/>
      <c r="D192" s="854"/>
      <c r="E192" s="854"/>
      <c r="F192" s="854"/>
      <c r="G192" s="854"/>
      <c r="H192" s="854"/>
      <c r="I192" s="854"/>
    </row>
    <row r="193" spans="1:9">
      <c r="A193" s="854"/>
      <c r="B193" s="854"/>
      <c r="C193" s="854"/>
      <c r="D193" s="854"/>
      <c r="E193" s="854"/>
      <c r="F193" s="854"/>
      <c r="G193" s="854"/>
      <c r="H193" s="854"/>
      <c r="I193" s="854"/>
    </row>
    <row r="194" spans="1:9">
      <c r="A194" s="854"/>
      <c r="B194" s="854"/>
      <c r="C194" s="854"/>
      <c r="D194" s="854"/>
      <c r="E194" s="854"/>
      <c r="F194" s="854"/>
      <c r="G194" s="854"/>
      <c r="H194" s="854"/>
      <c r="I194" s="854"/>
    </row>
    <row r="195" spans="1:9">
      <c r="A195" s="854"/>
      <c r="B195" s="854"/>
      <c r="C195" s="854"/>
      <c r="D195" s="854"/>
      <c r="E195" s="854"/>
      <c r="F195" s="854"/>
      <c r="G195" s="854"/>
      <c r="H195" s="854"/>
      <c r="I195" s="854"/>
    </row>
    <row r="196" spans="1:9">
      <c r="A196" s="854"/>
      <c r="B196" s="854"/>
      <c r="C196" s="854"/>
      <c r="D196" s="854"/>
      <c r="E196" s="854"/>
      <c r="F196" s="854"/>
      <c r="G196" s="854"/>
      <c r="H196" s="854"/>
      <c r="I196" s="854"/>
    </row>
    <row r="197" spans="1:9">
      <c r="A197" s="854"/>
      <c r="B197" s="854"/>
      <c r="C197" s="854"/>
      <c r="D197" s="854"/>
      <c r="E197" s="854"/>
      <c r="F197" s="854"/>
      <c r="G197" s="854"/>
      <c r="H197" s="854"/>
      <c r="I197" s="854"/>
    </row>
    <row r="198" spans="1:9">
      <c r="A198" s="854"/>
      <c r="B198" s="854"/>
      <c r="C198" s="854"/>
      <c r="D198" s="854"/>
      <c r="E198" s="854"/>
      <c r="F198" s="854"/>
      <c r="G198" s="854"/>
      <c r="H198" s="854"/>
      <c r="I198" s="854"/>
    </row>
    <row r="199" spans="1:9">
      <c r="A199" s="854"/>
      <c r="B199" s="854"/>
      <c r="C199" s="854"/>
      <c r="D199" s="854"/>
      <c r="E199" s="854"/>
      <c r="F199" s="854"/>
      <c r="G199" s="854"/>
      <c r="H199" s="854"/>
      <c r="I199" s="854"/>
    </row>
    <row r="200" spans="1:9">
      <c r="A200" s="854"/>
      <c r="B200" s="854"/>
      <c r="C200" s="854"/>
      <c r="D200" s="854"/>
      <c r="E200" s="854"/>
      <c r="F200" s="854"/>
      <c r="G200" s="854"/>
      <c r="H200" s="854"/>
      <c r="I200" s="854"/>
    </row>
    <row r="201" spans="1:9">
      <c r="A201" s="854"/>
      <c r="B201" s="854"/>
      <c r="C201" s="854"/>
      <c r="D201" s="854"/>
      <c r="E201" s="854"/>
      <c r="F201" s="854"/>
      <c r="G201" s="854"/>
      <c r="H201" s="854"/>
      <c r="I201" s="854"/>
    </row>
    <row r="202" spans="1:9">
      <c r="A202" s="854"/>
      <c r="B202" s="854"/>
      <c r="C202" s="854"/>
      <c r="D202" s="854"/>
      <c r="E202" s="854"/>
      <c r="F202" s="854"/>
      <c r="G202" s="854"/>
      <c r="H202" s="854"/>
      <c r="I202" s="854"/>
    </row>
    <row r="203" spans="1:9">
      <c r="A203" s="854"/>
      <c r="B203" s="854"/>
      <c r="C203" s="854"/>
      <c r="D203" s="854"/>
      <c r="E203" s="854"/>
      <c r="F203" s="854"/>
      <c r="G203" s="854"/>
      <c r="H203" s="854"/>
      <c r="I203" s="854"/>
    </row>
    <row r="204" spans="1:9">
      <c r="A204" s="854"/>
      <c r="B204" s="854"/>
      <c r="C204" s="854"/>
      <c r="D204" s="854"/>
      <c r="E204" s="854"/>
      <c r="F204" s="854"/>
      <c r="G204" s="854"/>
      <c r="H204" s="854"/>
      <c r="I204" s="854"/>
    </row>
    <row r="205" spans="1:9">
      <c r="A205" s="854"/>
      <c r="B205" s="854"/>
      <c r="C205" s="854"/>
      <c r="D205" s="854"/>
      <c r="E205" s="854"/>
      <c r="F205" s="854"/>
      <c r="G205" s="854"/>
      <c r="H205" s="854"/>
      <c r="I205" s="854"/>
    </row>
    <row r="206" spans="1:9">
      <c r="A206" s="854"/>
      <c r="B206" s="854"/>
      <c r="C206" s="854"/>
      <c r="D206" s="854"/>
      <c r="E206" s="854"/>
      <c r="F206" s="854"/>
      <c r="G206" s="854"/>
      <c r="H206" s="854"/>
      <c r="I206" s="854"/>
    </row>
    <row r="207" spans="1:9">
      <c r="A207" s="854"/>
      <c r="B207" s="854"/>
      <c r="C207" s="854"/>
      <c r="D207" s="854"/>
      <c r="E207" s="854"/>
      <c r="F207" s="854"/>
      <c r="G207" s="854"/>
      <c r="H207" s="854"/>
      <c r="I207" s="854"/>
    </row>
    <row r="208" spans="1:9">
      <c r="A208" s="854"/>
      <c r="B208" s="854"/>
      <c r="C208" s="854"/>
      <c r="D208" s="854"/>
      <c r="E208" s="854"/>
      <c r="F208" s="854"/>
      <c r="G208" s="854"/>
      <c r="H208" s="854"/>
      <c r="I208" s="854"/>
    </row>
    <row r="209" spans="1:9">
      <c r="A209" s="854"/>
      <c r="B209" s="854"/>
      <c r="C209" s="854"/>
      <c r="D209" s="854"/>
      <c r="E209" s="854"/>
      <c r="F209" s="854"/>
      <c r="G209" s="854"/>
      <c r="H209" s="854"/>
      <c r="I209" s="854"/>
    </row>
    <row r="210" spans="1:9">
      <c r="A210" s="854"/>
      <c r="B210" s="854"/>
      <c r="C210" s="854"/>
      <c r="D210" s="854"/>
      <c r="E210" s="854"/>
      <c r="F210" s="854"/>
      <c r="G210" s="854"/>
      <c r="H210" s="854"/>
      <c r="I210" s="854"/>
    </row>
    <row r="211" spans="1:9">
      <c r="A211" s="854"/>
      <c r="B211" s="854"/>
      <c r="C211" s="854"/>
      <c r="D211" s="854"/>
      <c r="E211" s="854"/>
      <c r="F211" s="854"/>
      <c r="G211" s="854"/>
      <c r="H211" s="854"/>
      <c r="I211" s="854"/>
    </row>
    <row r="212" spans="1:9">
      <c r="A212" s="854"/>
      <c r="B212" s="854"/>
      <c r="C212" s="854"/>
      <c r="D212" s="854"/>
      <c r="E212" s="854"/>
      <c r="F212" s="854"/>
      <c r="G212" s="854"/>
      <c r="H212" s="854"/>
      <c r="I212" s="854"/>
    </row>
    <row r="213" spans="1:9">
      <c r="A213" s="854"/>
      <c r="B213" s="854"/>
      <c r="C213" s="854"/>
      <c r="D213" s="854"/>
      <c r="E213" s="854"/>
      <c r="F213" s="854"/>
      <c r="G213" s="854"/>
      <c r="H213" s="854"/>
      <c r="I213" s="854"/>
    </row>
    <row r="214" spans="1:9">
      <c r="A214" s="854"/>
      <c r="B214" s="854"/>
      <c r="C214" s="854"/>
      <c r="D214" s="854"/>
      <c r="E214" s="854"/>
      <c r="F214" s="854"/>
      <c r="G214" s="854"/>
      <c r="H214" s="854"/>
      <c r="I214" s="854"/>
    </row>
    <row r="215" spans="1:9">
      <c r="A215" s="854"/>
      <c r="B215" s="854"/>
      <c r="C215" s="854"/>
      <c r="D215" s="854"/>
      <c r="E215" s="854"/>
      <c r="F215" s="854"/>
      <c r="G215" s="854"/>
      <c r="H215" s="854"/>
      <c r="I215" s="854"/>
    </row>
    <row r="216" spans="1:9">
      <c r="A216" s="854"/>
      <c r="B216" s="854"/>
      <c r="C216" s="854"/>
      <c r="D216" s="854"/>
      <c r="E216" s="854"/>
      <c r="F216" s="854"/>
      <c r="G216" s="854"/>
      <c r="H216" s="854"/>
      <c r="I216" s="854"/>
    </row>
    <row r="217" spans="1:9">
      <c r="A217" s="854"/>
      <c r="B217" s="854"/>
      <c r="C217" s="854"/>
      <c r="D217" s="854"/>
      <c r="E217" s="854"/>
      <c r="F217" s="854"/>
      <c r="G217" s="854"/>
      <c r="H217" s="854"/>
      <c r="I217" s="854"/>
    </row>
    <row r="218" spans="1:9">
      <c r="A218" s="854"/>
      <c r="B218" s="854"/>
      <c r="C218" s="854"/>
      <c r="D218" s="854"/>
      <c r="E218" s="854"/>
      <c r="F218" s="854"/>
      <c r="G218" s="854"/>
      <c r="H218" s="854"/>
      <c r="I218" s="854"/>
    </row>
    <row r="219" spans="1:9">
      <c r="A219" s="854"/>
      <c r="B219" s="854"/>
      <c r="C219" s="854"/>
      <c r="D219" s="854"/>
      <c r="E219" s="854"/>
      <c r="F219" s="854"/>
      <c r="G219" s="854"/>
      <c r="H219" s="854"/>
      <c r="I219" s="854"/>
    </row>
    <row r="220" spans="1:9">
      <c r="A220" s="854"/>
      <c r="B220" s="854"/>
      <c r="C220" s="854"/>
      <c r="D220" s="854"/>
      <c r="E220" s="854"/>
      <c r="F220" s="854"/>
      <c r="G220" s="854"/>
      <c r="H220" s="854"/>
      <c r="I220" s="854"/>
    </row>
    <row r="221" spans="1:9">
      <c r="A221" s="854"/>
      <c r="B221" s="854"/>
      <c r="C221" s="854"/>
      <c r="D221" s="854"/>
      <c r="E221" s="854"/>
      <c r="F221" s="854"/>
      <c r="G221" s="854"/>
      <c r="H221" s="854"/>
      <c r="I221" s="854"/>
    </row>
    <row r="222" spans="1:9">
      <c r="A222" s="854"/>
      <c r="B222" s="854"/>
      <c r="C222" s="854"/>
      <c r="D222" s="854"/>
      <c r="E222" s="854"/>
      <c r="F222" s="854"/>
      <c r="G222" s="854"/>
      <c r="H222" s="854"/>
      <c r="I222" s="854"/>
    </row>
    <row r="223" spans="1:9">
      <c r="A223" s="854"/>
      <c r="B223" s="854"/>
      <c r="C223" s="854"/>
      <c r="D223" s="854"/>
      <c r="E223" s="854"/>
      <c r="F223" s="854"/>
      <c r="G223" s="854"/>
      <c r="H223" s="854"/>
      <c r="I223" s="854"/>
    </row>
    <row r="224" spans="1:9">
      <c r="A224" s="854"/>
      <c r="B224" s="854"/>
      <c r="C224" s="854"/>
      <c r="D224" s="854"/>
      <c r="E224" s="854"/>
      <c r="F224" s="854"/>
      <c r="G224" s="854"/>
      <c r="H224" s="854"/>
      <c r="I224" s="854"/>
    </row>
    <row r="225" spans="1:9">
      <c r="A225" s="854"/>
      <c r="B225" s="854"/>
      <c r="C225" s="854"/>
      <c r="D225" s="854"/>
      <c r="E225" s="854"/>
      <c r="F225" s="854"/>
      <c r="G225" s="854"/>
      <c r="H225" s="854"/>
      <c r="I225" s="854"/>
    </row>
    <row r="226" spans="1:9">
      <c r="A226" s="854"/>
      <c r="B226" s="854"/>
      <c r="C226" s="854"/>
      <c r="D226" s="854"/>
      <c r="E226" s="854"/>
      <c r="F226" s="854"/>
      <c r="G226" s="854"/>
      <c r="H226" s="854"/>
      <c r="I226" s="854"/>
    </row>
    <row r="227" spans="1:9">
      <c r="A227" s="854"/>
      <c r="B227" s="854"/>
      <c r="C227" s="854"/>
      <c r="D227" s="854"/>
      <c r="E227" s="854"/>
      <c r="F227" s="854"/>
      <c r="G227" s="854"/>
      <c r="H227" s="854"/>
      <c r="I227" s="854"/>
    </row>
    <row r="228" spans="1:9">
      <c r="A228" s="854"/>
      <c r="B228" s="854"/>
      <c r="C228" s="854"/>
      <c r="D228" s="854"/>
      <c r="E228" s="854"/>
      <c r="F228" s="854"/>
      <c r="G228" s="854"/>
      <c r="H228" s="854"/>
      <c r="I228" s="854"/>
    </row>
    <row r="229" spans="1:9">
      <c r="A229" s="854"/>
      <c r="B229" s="854"/>
      <c r="C229" s="854"/>
      <c r="D229" s="854"/>
      <c r="E229" s="854"/>
      <c r="F229" s="854"/>
      <c r="G229" s="854"/>
      <c r="H229" s="854"/>
      <c r="I229" s="854"/>
    </row>
    <row r="230" spans="1:9">
      <c r="A230" s="854" t="s">
        <v>1116</v>
      </c>
      <c r="B230" s="854"/>
      <c r="C230" s="854"/>
      <c r="D230" s="854"/>
      <c r="E230" s="854"/>
      <c r="F230" s="854"/>
      <c r="G230" s="854"/>
      <c r="H230" s="854"/>
      <c r="I230" s="854"/>
    </row>
    <row r="231" spans="1:9">
      <c r="A231" s="854"/>
      <c r="B231" s="854"/>
      <c r="C231" s="854"/>
      <c r="D231" s="854"/>
      <c r="E231" s="854"/>
      <c r="F231" s="854"/>
      <c r="G231" s="854"/>
      <c r="H231" s="854"/>
      <c r="I231" s="854"/>
    </row>
    <row r="232" spans="1:9">
      <c r="A232" s="854"/>
      <c r="B232" s="854"/>
      <c r="C232" s="854"/>
      <c r="D232" s="854"/>
      <c r="E232" s="854"/>
      <c r="F232" s="854"/>
      <c r="G232" s="854"/>
      <c r="H232" s="854"/>
      <c r="I232" s="854"/>
    </row>
    <row r="233" spans="1:9">
      <c r="A233" s="854"/>
      <c r="B233" s="854"/>
      <c r="C233" s="854"/>
      <c r="D233" s="854"/>
      <c r="E233" s="854"/>
      <c r="F233" s="854"/>
      <c r="G233" s="854"/>
      <c r="H233" s="854"/>
      <c r="I233" s="854"/>
    </row>
    <row r="234" spans="1:9">
      <c r="A234" s="854"/>
      <c r="B234" s="854"/>
      <c r="C234" s="854"/>
      <c r="D234" s="854"/>
      <c r="E234" s="854"/>
      <c r="F234" s="854"/>
      <c r="G234" s="854"/>
      <c r="H234" s="854"/>
      <c r="I234" s="854"/>
    </row>
    <row r="235" spans="1:9">
      <c r="A235" s="854"/>
      <c r="B235" s="854"/>
      <c r="C235" s="854"/>
      <c r="D235" s="854"/>
      <c r="E235" s="854"/>
      <c r="F235" s="854"/>
      <c r="G235" s="854"/>
      <c r="H235" s="854"/>
      <c r="I235" s="854"/>
    </row>
    <row r="236" spans="1:9">
      <c r="A236" s="854"/>
      <c r="B236" s="854"/>
      <c r="C236" s="854"/>
      <c r="D236" s="854"/>
      <c r="E236" s="854"/>
      <c r="F236" s="854"/>
      <c r="G236" s="854"/>
      <c r="H236" s="854"/>
      <c r="I236" s="854"/>
    </row>
    <row r="237" spans="1:9">
      <c r="A237" s="854"/>
      <c r="B237" s="854"/>
      <c r="C237" s="854"/>
      <c r="D237" s="854"/>
      <c r="E237" s="854"/>
      <c r="F237" s="854"/>
      <c r="G237" s="854"/>
      <c r="H237" s="854"/>
      <c r="I237" s="854"/>
    </row>
    <row r="238" spans="1:9">
      <c r="A238" s="854"/>
      <c r="B238" s="854"/>
      <c r="C238" s="854"/>
      <c r="D238" s="854"/>
      <c r="E238" s="854"/>
      <c r="F238" s="854"/>
      <c r="G238" s="854"/>
      <c r="H238" s="854"/>
      <c r="I238" s="854"/>
    </row>
    <row r="239" spans="1:9">
      <c r="A239" s="854"/>
      <c r="B239" s="854"/>
      <c r="C239" s="854"/>
      <c r="D239" s="854"/>
      <c r="E239" s="854"/>
      <c r="F239" s="854"/>
      <c r="G239" s="854"/>
      <c r="H239" s="854"/>
      <c r="I239" s="854"/>
    </row>
    <row r="240" spans="1:9">
      <c r="A240" s="854"/>
      <c r="B240" s="854"/>
      <c r="C240" s="854"/>
      <c r="D240" s="854"/>
      <c r="E240" s="854"/>
      <c r="F240" s="854"/>
      <c r="G240" s="854"/>
      <c r="H240" s="854"/>
      <c r="I240" s="854"/>
    </row>
    <row r="241" spans="1:9">
      <c r="A241" s="854"/>
      <c r="B241" s="854"/>
      <c r="C241" s="854"/>
      <c r="D241" s="854"/>
      <c r="E241" s="854"/>
      <c r="F241" s="854"/>
      <c r="G241" s="854"/>
      <c r="H241" s="854"/>
      <c r="I241" s="854"/>
    </row>
    <row r="242" spans="1:9">
      <c r="A242" s="854"/>
      <c r="B242" s="854"/>
      <c r="C242" s="854"/>
      <c r="D242" s="854"/>
      <c r="E242" s="854"/>
      <c r="F242" s="854"/>
      <c r="G242" s="854"/>
      <c r="H242" s="854"/>
      <c r="I242" s="854"/>
    </row>
    <row r="243" spans="1:9">
      <c r="A243" s="854"/>
      <c r="B243" s="854"/>
      <c r="C243" s="854"/>
      <c r="D243" s="854"/>
      <c r="E243" s="854"/>
      <c r="F243" s="854"/>
      <c r="G243" s="854"/>
      <c r="H243" s="854"/>
      <c r="I243" s="854"/>
    </row>
    <row r="244" spans="1:9">
      <c r="A244" s="854"/>
      <c r="B244" s="854"/>
      <c r="C244" s="854"/>
      <c r="D244" s="854"/>
      <c r="E244" s="854"/>
      <c r="F244" s="854"/>
      <c r="G244" s="854"/>
      <c r="H244" s="854"/>
      <c r="I244" s="854"/>
    </row>
    <row r="245" spans="1:9">
      <c r="A245" s="854"/>
      <c r="B245" s="854"/>
      <c r="C245" s="854"/>
      <c r="D245" s="854"/>
      <c r="E245" s="854"/>
      <c r="F245" s="854"/>
      <c r="G245" s="854"/>
      <c r="H245" s="854"/>
      <c r="I245" s="854"/>
    </row>
    <row r="246" spans="1:9">
      <c r="A246" s="854"/>
      <c r="B246" s="854"/>
      <c r="C246" s="854"/>
      <c r="D246" s="854"/>
      <c r="E246" s="854"/>
      <c r="F246" s="854"/>
      <c r="G246" s="854"/>
      <c r="H246" s="854"/>
      <c r="I246" s="854"/>
    </row>
    <row r="247" spans="1:9">
      <c r="A247" s="854"/>
      <c r="B247" s="854"/>
      <c r="C247" s="854"/>
      <c r="D247" s="854"/>
      <c r="E247" s="854"/>
      <c r="F247" s="854"/>
      <c r="G247" s="854"/>
      <c r="H247" s="854"/>
      <c r="I247" s="854"/>
    </row>
    <row r="248" spans="1:9">
      <c r="A248" s="854"/>
      <c r="B248" s="854"/>
      <c r="C248" s="854"/>
      <c r="D248" s="854"/>
      <c r="E248" s="854"/>
      <c r="F248" s="854"/>
      <c r="G248" s="854"/>
      <c r="H248" s="854"/>
      <c r="I248" s="854"/>
    </row>
    <row r="249" spans="1:9">
      <c r="A249" s="854"/>
      <c r="B249" s="854"/>
      <c r="C249" s="854"/>
      <c r="D249" s="854"/>
      <c r="E249" s="854"/>
      <c r="F249" s="854"/>
      <c r="G249" s="854"/>
      <c r="H249" s="854"/>
      <c r="I249" s="854"/>
    </row>
    <row r="250" spans="1:9">
      <c r="A250" s="854"/>
      <c r="B250" s="854"/>
      <c r="C250" s="854"/>
      <c r="D250" s="854"/>
      <c r="E250" s="854"/>
      <c r="F250" s="854"/>
      <c r="G250" s="854"/>
      <c r="H250" s="854"/>
      <c r="I250" s="854"/>
    </row>
    <row r="251" spans="1:9">
      <c r="A251" s="854"/>
      <c r="B251" s="854"/>
      <c r="C251" s="854"/>
      <c r="D251" s="854"/>
      <c r="E251" s="854"/>
      <c r="F251" s="854"/>
      <c r="G251" s="854"/>
      <c r="H251" s="854"/>
      <c r="I251" s="854"/>
    </row>
    <row r="252" spans="1:9">
      <c r="A252" s="854"/>
      <c r="B252" s="854"/>
      <c r="C252" s="854"/>
      <c r="D252" s="854"/>
      <c r="E252" s="854"/>
      <c r="F252" s="854"/>
      <c r="G252" s="854"/>
      <c r="H252" s="854"/>
      <c r="I252" s="854"/>
    </row>
    <row r="253" spans="1:9">
      <c r="A253" s="854"/>
      <c r="B253" s="854"/>
      <c r="C253" s="854"/>
      <c r="D253" s="854"/>
      <c r="E253" s="854"/>
      <c r="F253" s="854"/>
      <c r="G253" s="854"/>
      <c r="H253" s="854"/>
      <c r="I253" s="854"/>
    </row>
    <row r="254" spans="1:9">
      <c r="A254" s="854"/>
      <c r="B254" s="854"/>
      <c r="C254" s="854"/>
      <c r="D254" s="854"/>
      <c r="E254" s="854"/>
      <c r="F254" s="854"/>
      <c r="G254" s="854"/>
      <c r="H254" s="854"/>
      <c r="I254" s="854"/>
    </row>
    <row r="255" spans="1:9">
      <c r="A255" s="854"/>
      <c r="B255" s="854"/>
      <c r="C255" s="854"/>
      <c r="D255" s="854"/>
      <c r="E255" s="854"/>
      <c r="F255" s="854"/>
      <c r="G255" s="854"/>
      <c r="H255" s="854"/>
      <c r="I255" s="854"/>
    </row>
    <row r="256" spans="1:9">
      <c r="A256" s="854"/>
      <c r="B256" s="854"/>
      <c r="C256" s="854"/>
      <c r="D256" s="854"/>
      <c r="E256" s="854"/>
      <c r="F256" s="854"/>
      <c r="G256" s="854"/>
      <c r="H256" s="854"/>
      <c r="I256" s="854"/>
    </row>
    <row r="257" spans="1:9">
      <c r="A257" s="854"/>
      <c r="B257" s="854"/>
      <c r="C257" s="854"/>
      <c r="D257" s="854"/>
      <c r="E257" s="854"/>
      <c r="F257" s="854"/>
      <c r="G257" s="854"/>
      <c r="H257" s="854"/>
      <c r="I257" s="854"/>
    </row>
    <row r="258" spans="1:9">
      <c r="A258" s="854"/>
      <c r="B258" s="854"/>
      <c r="C258" s="854"/>
      <c r="D258" s="854"/>
      <c r="E258" s="854"/>
      <c r="F258" s="854"/>
      <c r="G258" s="854"/>
      <c r="H258" s="854"/>
      <c r="I258" s="854"/>
    </row>
    <row r="259" spans="1:9">
      <c r="A259" s="854"/>
      <c r="B259" s="854"/>
      <c r="C259" s="854"/>
      <c r="D259" s="854"/>
      <c r="E259" s="854"/>
      <c r="F259" s="854"/>
      <c r="G259" s="854"/>
      <c r="H259" s="854"/>
      <c r="I259" s="854"/>
    </row>
    <row r="260" spans="1:9">
      <c r="A260" s="854"/>
      <c r="B260" s="854"/>
      <c r="C260" s="854"/>
      <c r="D260" s="854"/>
      <c r="E260" s="854"/>
      <c r="F260" s="854"/>
      <c r="G260" s="854"/>
      <c r="H260" s="854"/>
      <c r="I260" s="854"/>
    </row>
    <row r="261" spans="1:9">
      <c r="A261" s="854"/>
      <c r="B261" s="854"/>
      <c r="C261" s="854"/>
      <c r="D261" s="854"/>
      <c r="E261" s="854"/>
      <c r="F261" s="854"/>
      <c r="G261" s="854"/>
      <c r="H261" s="854"/>
      <c r="I261" s="854"/>
    </row>
    <row r="262" spans="1:9">
      <c r="A262" s="854"/>
      <c r="B262" s="854"/>
      <c r="C262" s="854"/>
      <c r="D262" s="854"/>
      <c r="E262" s="854"/>
      <c r="F262" s="854"/>
      <c r="G262" s="854"/>
      <c r="H262" s="854"/>
      <c r="I262" s="854"/>
    </row>
    <row r="263" spans="1:9">
      <c r="A263" s="854"/>
      <c r="B263" s="854"/>
      <c r="C263" s="854"/>
      <c r="D263" s="854"/>
      <c r="E263" s="854"/>
      <c r="F263" s="854"/>
      <c r="G263" s="854"/>
      <c r="H263" s="854"/>
      <c r="I263" s="854"/>
    </row>
    <row r="264" spans="1:9">
      <c r="A264" s="854"/>
      <c r="B264" s="854"/>
      <c r="C264" s="854"/>
      <c r="D264" s="854"/>
      <c r="E264" s="854"/>
      <c r="F264" s="854"/>
      <c r="G264" s="854"/>
      <c r="H264" s="854"/>
      <c r="I264" s="854"/>
    </row>
    <row r="265" spans="1:9">
      <c r="A265" s="854"/>
      <c r="B265" s="854"/>
      <c r="C265" s="854"/>
      <c r="D265" s="854"/>
      <c r="E265" s="854"/>
      <c r="F265" s="854"/>
      <c r="G265" s="854"/>
      <c r="H265" s="854"/>
      <c r="I265" s="854"/>
    </row>
    <row r="266" spans="1:9">
      <c r="A266" s="854"/>
      <c r="B266" s="854"/>
      <c r="C266" s="854"/>
      <c r="D266" s="854"/>
      <c r="E266" s="854"/>
      <c r="F266" s="854"/>
      <c r="G266" s="854"/>
      <c r="H266" s="854"/>
      <c r="I266" s="854"/>
    </row>
    <row r="267" spans="1:9">
      <c r="A267" s="854"/>
      <c r="B267" s="854"/>
      <c r="C267" s="854"/>
      <c r="D267" s="854"/>
      <c r="E267" s="854"/>
      <c r="F267" s="854"/>
      <c r="G267" s="854"/>
      <c r="H267" s="854"/>
      <c r="I267" s="854"/>
    </row>
    <row r="268" spans="1:9">
      <c r="A268" s="854"/>
      <c r="B268" s="854"/>
      <c r="C268" s="854"/>
      <c r="D268" s="854"/>
      <c r="E268" s="854"/>
      <c r="F268" s="854"/>
      <c r="G268" s="854"/>
      <c r="H268" s="854"/>
      <c r="I268" s="854"/>
    </row>
    <row r="269" spans="1:9">
      <c r="A269" s="854"/>
      <c r="B269" s="854"/>
      <c r="C269" s="854"/>
      <c r="D269" s="854"/>
      <c r="E269" s="854"/>
      <c r="F269" s="854"/>
      <c r="G269" s="854"/>
      <c r="H269" s="854"/>
      <c r="I269" s="854"/>
    </row>
    <row r="270" spans="1:9">
      <c r="A270" s="854" t="s">
        <v>1119</v>
      </c>
      <c r="B270" s="854"/>
      <c r="C270" s="854"/>
      <c r="D270" s="854"/>
      <c r="E270" s="854"/>
      <c r="F270" s="854"/>
      <c r="G270" s="854"/>
      <c r="H270" s="854"/>
      <c r="I270" s="854"/>
    </row>
    <row r="271" spans="1:9">
      <c r="A271" s="854"/>
      <c r="B271" s="854"/>
      <c r="C271" s="854"/>
      <c r="D271" s="854"/>
      <c r="E271" s="854"/>
      <c r="F271" s="854"/>
      <c r="G271" s="854"/>
      <c r="H271" s="854"/>
      <c r="I271" s="854"/>
    </row>
    <row r="272" spans="1:9">
      <c r="A272" s="854"/>
      <c r="B272" s="854"/>
      <c r="C272" s="854"/>
      <c r="D272" s="854"/>
      <c r="E272" s="854"/>
      <c r="F272" s="854"/>
      <c r="G272" s="854"/>
      <c r="H272" s="854"/>
      <c r="I272" s="854"/>
    </row>
    <row r="273" spans="1:9">
      <c r="A273" s="854"/>
      <c r="B273" s="854"/>
      <c r="C273" s="854"/>
      <c r="D273" s="854"/>
      <c r="E273" s="854"/>
      <c r="F273" s="854"/>
      <c r="G273" s="854"/>
      <c r="H273" s="854"/>
      <c r="I273" s="854"/>
    </row>
    <row r="274" spans="1:9">
      <c r="A274" s="854"/>
      <c r="B274" s="854"/>
      <c r="C274" s="854"/>
      <c r="D274" s="854"/>
      <c r="E274" s="854"/>
      <c r="F274" s="854"/>
      <c r="G274" s="854"/>
      <c r="H274" s="854"/>
      <c r="I274" s="854"/>
    </row>
    <row r="275" spans="1:9">
      <c r="A275" s="854"/>
      <c r="B275" s="854"/>
      <c r="C275" s="854"/>
      <c r="D275" s="854"/>
      <c r="E275" s="854"/>
      <c r="F275" s="854"/>
      <c r="G275" s="854"/>
      <c r="H275" s="854"/>
      <c r="I275" s="854"/>
    </row>
    <row r="276" spans="1:9">
      <c r="A276" s="854"/>
      <c r="B276" s="854"/>
      <c r="C276" s="854"/>
      <c r="D276" s="854"/>
      <c r="E276" s="854"/>
      <c r="F276" s="854"/>
      <c r="G276" s="854"/>
      <c r="H276" s="854"/>
      <c r="I276" s="854"/>
    </row>
    <row r="277" spans="1:9">
      <c r="A277" s="854"/>
      <c r="B277" s="854"/>
      <c r="C277" s="854"/>
      <c r="D277" s="854"/>
      <c r="E277" s="854"/>
      <c r="F277" s="854"/>
      <c r="G277" s="854"/>
      <c r="H277" s="854"/>
      <c r="I277" s="854"/>
    </row>
    <row r="278" spans="1:9">
      <c r="A278" s="854"/>
      <c r="B278" s="854"/>
      <c r="C278" s="854"/>
      <c r="D278" s="854"/>
      <c r="E278" s="854"/>
      <c r="F278" s="854"/>
      <c r="G278" s="854"/>
      <c r="H278" s="854"/>
      <c r="I278" s="854"/>
    </row>
    <row r="279" spans="1:9">
      <c r="A279" s="854"/>
      <c r="B279" s="854"/>
      <c r="C279" s="854"/>
      <c r="D279" s="854"/>
      <c r="E279" s="854"/>
      <c r="F279" s="854"/>
      <c r="G279" s="854"/>
      <c r="H279" s="854"/>
      <c r="I279" s="854"/>
    </row>
    <row r="280" spans="1:9">
      <c r="A280" s="854"/>
      <c r="B280" s="854"/>
      <c r="C280" s="854"/>
      <c r="D280" s="854"/>
      <c r="E280" s="854"/>
      <c r="F280" s="854"/>
      <c r="G280" s="854"/>
      <c r="H280" s="854"/>
      <c r="I280" s="854"/>
    </row>
    <row r="281" spans="1:9">
      <c r="A281" s="854"/>
      <c r="B281" s="854"/>
      <c r="C281" s="854"/>
      <c r="D281" s="854"/>
      <c r="E281" s="854"/>
      <c r="F281" s="854"/>
      <c r="G281" s="854"/>
      <c r="H281" s="854"/>
      <c r="I281" s="854"/>
    </row>
    <row r="282" spans="1:9">
      <c r="A282" s="854"/>
      <c r="B282" s="854"/>
      <c r="C282" s="854"/>
      <c r="D282" s="854"/>
      <c r="E282" s="854"/>
      <c r="F282" s="854"/>
      <c r="G282" s="854"/>
      <c r="H282" s="854"/>
      <c r="I282" s="854"/>
    </row>
    <row r="283" spans="1:9">
      <c r="A283" s="854"/>
      <c r="B283" s="854"/>
      <c r="C283" s="854"/>
      <c r="D283" s="854"/>
      <c r="E283" s="854"/>
      <c r="F283" s="854"/>
      <c r="G283" s="854"/>
      <c r="H283" s="854"/>
      <c r="I283" s="854"/>
    </row>
    <row r="284" spans="1:9">
      <c r="A284" s="854"/>
      <c r="B284" s="854"/>
      <c r="C284" s="854"/>
      <c r="D284" s="854"/>
      <c r="E284" s="854"/>
      <c r="F284" s="854"/>
      <c r="G284" s="854"/>
      <c r="H284" s="854"/>
      <c r="I284" s="854"/>
    </row>
    <row r="285" spans="1:9">
      <c r="A285" s="854"/>
      <c r="B285" s="854"/>
      <c r="C285" s="854"/>
      <c r="D285" s="854"/>
      <c r="E285" s="854"/>
      <c r="F285" s="854"/>
      <c r="G285" s="854"/>
      <c r="H285" s="854"/>
      <c r="I285" s="854"/>
    </row>
    <row r="286" spans="1:9">
      <c r="A286" s="854"/>
      <c r="B286" s="854"/>
      <c r="C286" s="854"/>
      <c r="D286" s="854"/>
      <c r="E286" s="854"/>
      <c r="F286" s="854"/>
      <c r="G286" s="854"/>
      <c r="H286" s="854"/>
      <c r="I286" s="854"/>
    </row>
    <row r="287" spans="1:9">
      <c r="A287" s="854"/>
      <c r="B287" s="854"/>
      <c r="C287" s="854"/>
      <c r="D287" s="854"/>
      <c r="E287" s="854"/>
      <c r="F287" s="854"/>
      <c r="G287" s="854"/>
      <c r="H287" s="854"/>
      <c r="I287" s="854"/>
    </row>
    <row r="288" spans="1:9">
      <c r="A288" s="854"/>
      <c r="B288" s="854"/>
      <c r="C288" s="854"/>
      <c r="D288" s="854"/>
      <c r="E288" s="854"/>
      <c r="F288" s="854"/>
      <c r="G288" s="854"/>
      <c r="H288" s="854"/>
      <c r="I288" s="854"/>
    </row>
    <row r="289" spans="1:9">
      <c r="A289" s="854"/>
      <c r="B289" s="854"/>
      <c r="C289" s="854"/>
      <c r="D289" s="854"/>
      <c r="E289" s="854"/>
      <c r="F289" s="854"/>
      <c r="G289" s="854"/>
      <c r="H289" s="854"/>
      <c r="I289" s="854"/>
    </row>
    <row r="290" spans="1:9">
      <c r="A290" s="854"/>
      <c r="B290" s="854"/>
      <c r="C290" s="854"/>
      <c r="D290" s="854"/>
      <c r="E290" s="854"/>
      <c r="F290" s="854"/>
      <c r="G290" s="854"/>
      <c r="H290" s="854"/>
      <c r="I290" s="854"/>
    </row>
    <row r="291" spans="1:9">
      <c r="A291" s="854"/>
      <c r="B291" s="854"/>
      <c r="C291" s="854"/>
      <c r="D291" s="854"/>
      <c r="E291" s="854"/>
      <c r="F291" s="854"/>
      <c r="G291" s="854"/>
      <c r="H291" s="854"/>
      <c r="I291" s="854"/>
    </row>
    <row r="292" spans="1:9">
      <c r="A292" s="854"/>
      <c r="B292" s="854"/>
      <c r="C292" s="854"/>
      <c r="D292" s="854"/>
      <c r="E292" s="854"/>
      <c r="F292" s="854"/>
      <c r="G292" s="854"/>
      <c r="H292" s="854"/>
      <c r="I292" s="854"/>
    </row>
    <row r="293" spans="1:9">
      <c r="A293" s="854"/>
      <c r="B293" s="854"/>
      <c r="C293" s="854"/>
      <c r="D293" s="854"/>
      <c r="E293" s="854"/>
      <c r="F293" s="854"/>
      <c r="G293" s="854"/>
      <c r="H293" s="854"/>
      <c r="I293" s="854"/>
    </row>
    <row r="294" spans="1:9">
      <c r="A294" s="854"/>
      <c r="B294" s="854"/>
      <c r="C294" s="854"/>
      <c r="D294" s="854"/>
      <c r="E294" s="854"/>
      <c r="F294" s="854"/>
      <c r="G294" s="854"/>
      <c r="H294" s="854"/>
      <c r="I294" s="854"/>
    </row>
    <row r="295" spans="1:9">
      <c r="A295" s="854"/>
      <c r="B295" s="854"/>
      <c r="C295" s="854"/>
      <c r="D295" s="854"/>
      <c r="E295" s="854"/>
      <c r="F295" s="854"/>
      <c r="G295" s="854"/>
      <c r="H295" s="854"/>
      <c r="I295" s="854"/>
    </row>
    <row r="296" spans="1:9">
      <c r="A296" s="854"/>
      <c r="B296" s="854"/>
      <c r="C296" s="854"/>
      <c r="D296" s="854"/>
      <c r="E296" s="854"/>
      <c r="F296" s="854"/>
      <c r="G296" s="854"/>
      <c r="H296" s="854"/>
      <c r="I296" s="854"/>
    </row>
    <row r="297" spans="1:9">
      <c r="A297" s="854"/>
      <c r="B297" s="854"/>
      <c r="C297" s="854"/>
      <c r="D297" s="854"/>
      <c r="E297" s="854"/>
      <c r="F297" s="854"/>
      <c r="G297" s="854"/>
      <c r="H297" s="854"/>
      <c r="I297" s="854"/>
    </row>
    <row r="298" spans="1:9">
      <c r="A298" s="854"/>
      <c r="B298" s="854"/>
      <c r="C298" s="854"/>
      <c r="D298" s="854"/>
      <c r="E298" s="854"/>
      <c r="F298" s="854"/>
      <c r="G298" s="854"/>
      <c r="H298" s="854"/>
      <c r="I298" s="854"/>
    </row>
    <row r="299" spans="1:9">
      <c r="A299" s="854"/>
      <c r="B299" s="854"/>
      <c r="C299" s="854"/>
      <c r="D299" s="854"/>
      <c r="E299" s="854"/>
      <c r="F299" s="854"/>
      <c r="G299" s="854"/>
      <c r="H299" s="854"/>
      <c r="I299" s="854"/>
    </row>
    <row r="300" spans="1:9">
      <c r="A300" s="854"/>
      <c r="B300" s="854"/>
      <c r="C300" s="854"/>
      <c r="D300" s="854"/>
      <c r="E300" s="854"/>
      <c r="F300" s="854"/>
      <c r="G300" s="854"/>
      <c r="H300" s="854"/>
      <c r="I300" s="854"/>
    </row>
    <row r="301" spans="1:9">
      <c r="A301" s="854"/>
      <c r="B301" s="854"/>
      <c r="C301" s="854"/>
      <c r="D301" s="854"/>
      <c r="E301" s="854"/>
      <c r="F301" s="854"/>
      <c r="G301" s="854"/>
      <c r="H301" s="854"/>
      <c r="I301" s="854"/>
    </row>
    <row r="302" spans="1:9">
      <c r="A302" s="854"/>
      <c r="B302" s="854"/>
      <c r="C302" s="854"/>
      <c r="D302" s="854"/>
      <c r="E302" s="854"/>
      <c r="F302" s="854"/>
      <c r="G302" s="854"/>
      <c r="H302" s="854"/>
      <c r="I302" s="854"/>
    </row>
    <row r="303" spans="1:9">
      <c r="A303" s="854"/>
      <c r="B303" s="854"/>
      <c r="C303" s="854"/>
      <c r="D303" s="854"/>
      <c r="E303" s="854"/>
      <c r="F303" s="854"/>
      <c r="G303" s="854"/>
      <c r="H303" s="854"/>
      <c r="I303" s="854"/>
    </row>
    <row r="304" spans="1:9">
      <c r="A304" s="854"/>
      <c r="B304" s="854"/>
      <c r="C304" s="854"/>
      <c r="D304" s="854"/>
      <c r="E304" s="854"/>
      <c r="F304" s="854"/>
      <c r="G304" s="854"/>
      <c r="H304" s="854"/>
      <c r="I304" s="854"/>
    </row>
    <row r="305" spans="1:9">
      <c r="A305" s="854"/>
      <c r="B305" s="854"/>
      <c r="C305" s="854"/>
      <c r="D305" s="854"/>
      <c r="E305" s="854"/>
      <c r="F305" s="854"/>
      <c r="G305" s="854"/>
      <c r="H305" s="854"/>
      <c r="I305" s="854"/>
    </row>
    <row r="306" spans="1:9">
      <c r="A306" s="854"/>
      <c r="B306" s="854"/>
      <c r="C306" s="854"/>
      <c r="D306" s="854"/>
      <c r="E306" s="854"/>
      <c r="F306" s="854"/>
      <c r="G306" s="854"/>
      <c r="H306" s="854"/>
      <c r="I306" s="854"/>
    </row>
    <row r="307" spans="1:9">
      <c r="A307" s="854"/>
      <c r="B307" s="854"/>
      <c r="C307" s="854"/>
      <c r="D307" s="854"/>
      <c r="E307" s="854"/>
      <c r="F307" s="854"/>
      <c r="G307" s="854"/>
      <c r="H307" s="854"/>
      <c r="I307" s="854"/>
    </row>
    <row r="308" spans="1:9" ht="13.5" thickBot="1">
      <c r="A308" s="854"/>
      <c r="B308" s="854"/>
      <c r="C308" s="854"/>
      <c r="D308" s="854"/>
      <c r="E308" s="854"/>
      <c r="F308" s="854"/>
      <c r="G308" s="854"/>
      <c r="H308" s="854"/>
      <c r="I308" s="854"/>
    </row>
    <row r="309" spans="1:9" ht="19.5" customHeight="1" thickBot="1">
      <c r="A309" s="1347" t="s">
        <v>1120</v>
      </c>
      <c r="B309" s="1348"/>
      <c r="C309" s="1348"/>
      <c r="D309" s="1348"/>
      <c r="E309" s="1348"/>
      <c r="F309" s="1348"/>
      <c r="G309" s="1349"/>
      <c r="H309" s="853" t="s">
        <v>220</v>
      </c>
      <c r="I309" s="854"/>
    </row>
    <row r="310" spans="1:9">
      <c r="A310" s="854" t="s">
        <v>1114</v>
      </c>
      <c r="B310" s="854"/>
      <c r="C310" s="854"/>
      <c r="D310" s="854"/>
      <c r="E310" s="854"/>
      <c r="F310" s="854"/>
      <c r="G310" s="854"/>
      <c r="H310" s="854"/>
      <c r="I310" s="854"/>
    </row>
    <row r="311" spans="1:9">
      <c r="A311" s="854"/>
      <c r="B311" s="854"/>
      <c r="C311" s="854"/>
      <c r="D311" s="854"/>
      <c r="E311" s="854"/>
      <c r="F311" s="854"/>
      <c r="G311" s="854"/>
      <c r="H311" s="854"/>
      <c r="I311" s="854"/>
    </row>
    <row r="312" spans="1:9">
      <c r="A312" s="854"/>
      <c r="B312" s="854"/>
      <c r="C312" s="854"/>
      <c r="D312" s="854"/>
      <c r="E312" s="854"/>
      <c r="F312" s="854"/>
      <c r="G312" s="854"/>
      <c r="H312" s="854"/>
      <c r="I312" s="854"/>
    </row>
    <row r="313" spans="1:9">
      <c r="A313" s="854"/>
      <c r="B313" s="854"/>
      <c r="C313" s="854"/>
      <c r="D313" s="854"/>
      <c r="E313" s="854"/>
      <c r="F313" s="854"/>
      <c r="G313" s="854"/>
      <c r="H313" s="854"/>
      <c r="I313" s="854"/>
    </row>
    <row r="314" spans="1:9">
      <c r="A314" s="854"/>
      <c r="B314" s="854"/>
      <c r="C314" s="854"/>
      <c r="D314" s="854"/>
      <c r="E314" s="854"/>
      <c r="F314" s="854"/>
      <c r="G314" s="854"/>
      <c r="H314" s="854"/>
      <c r="I314" s="854"/>
    </row>
    <row r="315" spans="1:9">
      <c r="A315" s="854"/>
      <c r="B315" s="854"/>
      <c r="C315" s="854"/>
      <c r="D315" s="854"/>
      <c r="E315" s="854"/>
      <c r="F315" s="854"/>
      <c r="G315" s="854"/>
      <c r="H315" s="854"/>
      <c r="I315" s="854"/>
    </row>
    <row r="316" spans="1:9">
      <c r="A316" s="854"/>
      <c r="B316" s="854"/>
      <c r="C316" s="854"/>
      <c r="D316" s="854"/>
      <c r="E316" s="854"/>
      <c r="F316" s="854"/>
      <c r="G316" s="854"/>
      <c r="H316" s="854"/>
      <c r="I316" s="854"/>
    </row>
    <row r="317" spans="1:9">
      <c r="A317" s="854"/>
      <c r="B317" s="854"/>
      <c r="C317" s="854"/>
      <c r="D317" s="854"/>
      <c r="E317" s="854"/>
      <c r="F317" s="854"/>
      <c r="G317" s="854"/>
      <c r="H317" s="854"/>
      <c r="I317" s="854"/>
    </row>
    <row r="318" spans="1:9">
      <c r="A318" s="854"/>
      <c r="B318" s="854"/>
      <c r="C318" s="854"/>
      <c r="D318" s="854"/>
      <c r="E318" s="854"/>
      <c r="F318" s="854"/>
      <c r="G318" s="854"/>
      <c r="H318" s="854"/>
      <c r="I318" s="854"/>
    </row>
    <row r="319" spans="1:9">
      <c r="A319" s="854"/>
      <c r="B319" s="854"/>
      <c r="C319" s="854"/>
      <c r="D319" s="854"/>
      <c r="E319" s="854"/>
      <c r="F319" s="854"/>
      <c r="G319" s="854"/>
      <c r="H319" s="854"/>
      <c r="I319" s="854"/>
    </row>
    <row r="320" spans="1:9">
      <c r="A320" s="854"/>
      <c r="B320" s="854"/>
      <c r="C320" s="854"/>
      <c r="D320" s="854"/>
      <c r="E320" s="854"/>
      <c r="F320" s="854"/>
      <c r="G320" s="854"/>
      <c r="H320" s="854"/>
      <c r="I320" s="854"/>
    </row>
    <row r="321" spans="1:9">
      <c r="A321" s="854"/>
      <c r="B321" s="854"/>
      <c r="C321" s="854"/>
      <c r="D321" s="854"/>
      <c r="E321" s="854"/>
      <c r="F321" s="854"/>
      <c r="G321" s="854"/>
      <c r="H321" s="854"/>
      <c r="I321" s="854"/>
    </row>
    <row r="322" spans="1:9">
      <c r="A322" s="854"/>
      <c r="B322" s="854"/>
      <c r="C322" s="854"/>
      <c r="D322" s="854"/>
      <c r="E322" s="854"/>
      <c r="F322" s="854"/>
      <c r="G322" s="854"/>
      <c r="H322" s="854"/>
      <c r="I322" s="854"/>
    </row>
    <row r="323" spans="1:9">
      <c r="A323" s="854"/>
      <c r="B323" s="854"/>
      <c r="C323" s="854"/>
      <c r="D323" s="854"/>
      <c r="E323" s="854"/>
      <c r="F323" s="854"/>
      <c r="G323" s="854"/>
      <c r="H323" s="854"/>
      <c r="I323" s="854"/>
    </row>
    <row r="324" spans="1:9">
      <c r="A324" s="854"/>
      <c r="B324" s="854"/>
      <c r="C324" s="854"/>
      <c r="D324" s="854"/>
      <c r="E324" s="854"/>
      <c r="F324" s="854"/>
      <c r="G324" s="854"/>
      <c r="H324" s="854"/>
      <c r="I324" s="854"/>
    </row>
    <row r="325" spans="1:9">
      <c r="A325" s="854"/>
      <c r="B325" s="854"/>
      <c r="C325" s="854"/>
      <c r="D325" s="854"/>
      <c r="E325" s="854"/>
      <c r="F325" s="854"/>
      <c r="G325" s="854"/>
      <c r="H325" s="854"/>
      <c r="I325" s="854"/>
    </row>
    <row r="326" spans="1:9">
      <c r="A326" s="854"/>
      <c r="B326" s="854"/>
      <c r="C326" s="854"/>
      <c r="D326" s="854"/>
      <c r="E326" s="854"/>
      <c r="F326" s="854"/>
      <c r="G326" s="854"/>
      <c r="H326" s="854"/>
      <c r="I326" s="854"/>
    </row>
    <row r="327" spans="1:9">
      <c r="A327" s="854"/>
      <c r="B327" s="854"/>
      <c r="C327" s="854"/>
      <c r="D327" s="854"/>
      <c r="E327" s="854"/>
      <c r="F327" s="854"/>
      <c r="G327" s="854"/>
      <c r="H327" s="854"/>
      <c r="I327" s="854"/>
    </row>
    <row r="328" spans="1:9">
      <c r="A328" s="854"/>
      <c r="B328" s="854"/>
      <c r="C328" s="854"/>
      <c r="D328" s="854"/>
      <c r="E328" s="854"/>
      <c r="F328" s="854"/>
      <c r="G328" s="854"/>
      <c r="H328" s="854"/>
      <c r="I328" s="854"/>
    </row>
    <row r="329" spans="1:9">
      <c r="A329" s="854"/>
      <c r="B329" s="854"/>
      <c r="C329" s="854"/>
      <c r="D329" s="854"/>
      <c r="E329" s="854"/>
      <c r="F329" s="854"/>
      <c r="G329" s="854"/>
      <c r="H329" s="854"/>
      <c r="I329" s="854"/>
    </row>
    <row r="330" spans="1:9">
      <c r="A330" s="854"/>
      <c r="B330" s="854"/>
      <c r="C330" s="854"/>
      <c r="D330" s="854"/>
      <c r="E330" s="854"/>
      <c r="F330" s="854"/>
      <c r="G330" s="854"/>
      <c r="H330" s="854"/>
      <c r="I330" s="854"/>
    </row>
    <row r="331" spans="1:9">
      <c r="A331" s="854"/>
      <c r="B331" s="854"/>
      <c r="C331" s="854"/>
      <c r="D331" s="854"/>
      <c r="E331" s="854"/>
      <c r="F331" s="854"/>
      <c r="G331" s="854"/>
      <c r="H331" s="854"/>
      <c r="I331" s="854"/>
    </row>
    <row r="332" spans="1:9">
      <c r="A332" s="854"/>
      <c r="B332" s="854"/>
      <c r="C332" s="854"/>
      <c r="D332" s="854"/>
      <c r="E332" s="854"/>
      <c r="F332" s="854"/>
      <c r="G332" s="854"/>
      <c r="H332" s="854"/>
      <c r="I332" s="854"/>
    </row>
    <row r="333" spans="1:9">
      <c r="A333" s="854"/>
      <c r="B333" s="854"/>
      <c r="C333" s="854"/>
      <c r="D333" s="854"/>
      <c r="E333" s="854"/>
      <c r="F333" s="854"/>
      <c r="G333" s="854"/>
      <c r="H333" s="854"/>
      <c r="I333" s="854"/>
    </row>
    <row r="334" spans="1:9">
      <c r="A334" s="854" t="s">
        <v>1115</v>
      </c>
      <c r="B334" s="854"/>
      <c r="C334" s="854"/>
      <c r="D334" s="854"/>
      <c r="E334" s="854"/>
      <c r="F334" s="854"/>
      <c r="G334" s="854"/>
      <c r="H334" s="854"/>
      <c r="I334" s="854"/>
    </row>
    <row r="335" spans="1:9">
      <c r="A335" s="854"/>
      <c r="B335" s="854"/>
      <c r="C335" s="854"/>
      <c r="D335" s="854"/>
      <c r="E335" s="854"/>
      <c r="F335" s="854"/>
      <c r="G335" s="854"/>
      <c r="H335" s="854"/>
      <c r="I335" s="854"/>
    </row>
    <row r="336" spans="1:9">
      <c r="A336" s="854"/>
      <c r="B336" s="854"/>
      <c r="C336" s="854"/>
      <c r="D336" s="854"/>
      <c r="E336" s="854"/>
      <c r="F336" s="854"/>
      <c r="G336" s="854"/>
      <c r="H336" s="854"/>
      <c r="I336" s="854"/>
    </row>
    <row r="337" spans="1:9">
      <c r="A337" s="854"/>
      <c r="B337" s="854"/>
      <c r="C337" s="854"/>
      <c r="D337" s="854"/>
      <c r="E337" s="854"/>
      <c r="F337" s="854"/>
      <c r="G337" s="854"/>
      <c r="H337" s="854"/>
      <c r="I337" s="854"/>
    </row>
    <row r="338" spans="1:9">
      <c r="A338" s="854"/>
      <c r="B338" s="854"/>
      <c r="C338" s="854"/>
      <c r="D338" s="854"/>
      <c r="E338" s="854"/>
      <c r="F338" s="854"/>
      <c r="G338" s="854"/>
      <c r="H338" s="854"/>
      <c r="I338" s="854"/>
    </row>
    <row r="339" spans="1:9">
      <c r="A339" s="854"/>
      <c r="B339" s="854"/>
      <c r="C339" s="854"/>
      <c r="D339" s="854"/>
      <c r="E339" s="854"/>
      <c r="F339" s="854"/>
      <c r="G339" s="854"/>
      <c r="H339" s="854"/>
      <c r="I339" s="854"/>
    </row>
    <row r="340" spans="1:9">
      <c r="A340" s="854"/>
      <c r="B340" s="854"/>
      <c r="C340" s="854"/>
      <c r="D340" s="854"/>
      <c r="E340" s="854"/>
      <c r="F340" s="854"/>
      <c r="G340" s="854"/>
      <c r="H340" s="854"/>
      <c r="I340" s="854"/>
    </row>
    <row r="341" spans="1:9">
      <c r="A341" s="854"/>
      <c r="B341" s="854"/>
      <c r="C341" s="854"/>
      <c r="D341" s="854"/>
      <c r="E341" s="854"/>
      <c r="F341" s="854"/>
      <c r="G341" s="854"/>
      <c r="H341" s="854"/>
      <c r="I341" s="854"/>
    </row>
    <row r="342" spans="1:9">
      <c r="A342" s="854"/>
      <c r="B342" s="854"/>
      <c r="C342" s="854"/>
      <c r="D342" s="854"/>
      <c r="E342" s="854"/>
      <c r="F342" s="854"/>
      <c r="G342" s="854"/>
      <c r="H342" s="854"/>
      <c r="I342" s="854"/>
    </row>
    <row r="343" spans="1:9">
      <c r="A343" s="854"/>
      <c r="B343" s="854"/>
      <c r="C343" s="854"/>
      <c r="D343" s="854"/>
      <c r="E343" s="854"/>
      <c r="F343" s="854"/>
      <c r="G343" s="854"/>
      <c r="H343" s="854"/>
      <c r="I343" s="854"/>
    </row>
    <row r="344" spans="1:9">
      <c r="A344" s="854"/>
      <c r="B344" s="854"/>
      <c r="C344" s="854"/>
      <c r="D344" s="854"/>
      <c r="E344" s="854"/>
      <c r="F344" s="854"/>
      <c r="G344" s="854"/>
      <c r="H344" s="854"/>
      <c r="I344" s="854"/>
    </row>
    <row r="345" spans="1:9">
      <c r="A345" s="854"/>
      <c r="B345" s="854"/>
      <c r="C345" s="854"/>
      <c r="D345" s="854"/>
      <c r="E345" s="854"/>
      <c r="F345" s="854"/>
      <c r="G345" s="854"/>
      <c r="H345" s="854"/>
      <c r="I345" s="854"/>
    </row>
    <row r="346" spans="1:9">
      <c r="A346" s="854"/>
      <c r="B346" s="854"/>
      <c r="C346" s="854"/>
      <c r="D346" s="854"/>
      <c r="E346" s="854"/>
      <c r="F346" s="854"/>
      <c r="G346" s="854"/>
      <c r="H346" s="854"/>
      <c r="I346" s="854"/>
    </row>
    <row r="347" spans="1:9">
      <c r="A347" s="854"/>
      <c r="B347" s="854"/>
      <c r="C347" s="854"/>
      <c r="D347" s="854"/>
      <c r="E347" s="854"/>
      <c r="F347" s="854"/>
      <c r="G347" s="854"/>
      <c r="H347" s="854"/>
      <c r="I347" s="854"/>
    </row>
    <row r="348" spans="1:9">
      <c r="A348" s="854"/>
      <c r="B348" s="854"/>
      <c r="C348" s="854"/>
      <c r="D348" s="854"/>
      <c r="E348" s="854"/>
      <c r="F348" s="854"/>
      <c r="G348" s="854"/>
      <c r="H348" s="854"/>
      <c r="I348" s="854"/>
    </row>
    <row r="349" spans="1:9">
      <c r="A349" s="854"/>
      <c r="B349" s="854"/>
      <c r="C349" s="854"/>
      <c r="D349" s="854"/>
      <c r="E349" s="854"/>
      <c r="F349" s="854"/>
      <c r="G349" s="854"/>
      <c r="H349" s="854"/>
      <c r="I349" s="854"/>
    </row>
    <row r="350" spans="1:9">
      <c r="A350" s="854"/>
      <c r="B350" s="854"/>
      <c r="C350" s="854"/>
      <c r="D350" s="854"/>
      <c r="E350" s="854"/>
      <c r="F350" s="854"/>
      <c r="G350" s="854"/>
      <c r="H350" s="854"/>
      <c r="I350" s="854"/>
    </row>
    <row r="351" spans="1:9">
      <c r="A351" s="854"/>
      <c r="B351" s="854"/>
      <c r="C351" s="854"/>
      <c r="D351" s="854"/>
      <c r="E351" s="854"/>
      <c r="F351" s="854"/>
      <c r="G351" s="854"/>
      <c r="H351" s="854"/>
      <c r="I351" s="854"/>
    </row>
    <row r="352" spans="1:9">
      <c r="A352" s="854"/>
      <c r="B352" s="854"/>
      <c r="C352" s="854"/>
      <c r="D352" s="854"/>
      <c r="E352" s="854"/>
      <c r="F352" s="854"/>
      <c r="G352" s="854"/>
      <c r="H352" s="854"/>
      <c r="I352" s="854"/>
    </row>
    <row r="353" spans="1:9">
      <c r="A353" s="854"/>
      <c r="B353" s="854"/>
      <c r="C353" s="854"/>
      <c r="D353" s="854"/>
      <c r="E353" s="854"/>
      <c r="F353" s="854"/>
      <c r="G353" s="854"/>
      <c r="H353" s="854"/>
      <c r="I353" s="854"/>
    </row>
    <row r="354" spans="1:9">
      <c r="A354" s="854"/>
      <c r="B354" s="854"/>
      <c r="C354" s="854"/>
      <c r="D354" s="854"/>
      <c r="E354" s="854"/>
      <c r="F354" s="854"/>
      <c r="G354" s="854"/>
      <c r="H354" s="854"/>
      <c r="I354" s="854"/>
    </row>
    <row r="355" spans="1:9">
      <c r="A355" s="854"/>
      <c r="B355" s="854"/>
      <c r="C355" s="854"/>
      <c r="D355" s="854"/>
      <c r="E355" s="854"/>
      <c r="F355" s="854"/>
      <c r="G355" s="854"/>
      <c r="H355" s="854"/>
      <c r="I355" s="854"/>
    </row>
    <row r="356" spans="1:9">
      <c r="A356" s="854"/>
      <c r="B356" s="854"/>
      <c r="C356" s="854"/>
      <c r="D356" s="854"/>
      <c r="E356" s="854"/>
      <c r="F356" s="854"/>
      <c r="G356" s="854"/>
      <c r="H356" s="854"/>
      <c r="I356" s="854"/>
    </row>
    <row r="357" spans="1:9">
      <c r="A357" s="854"/>
      <c r="B357" s="854"/>
      <c r="C357" s="854"/>
      <c r="D357" s="854"/>
      <c r="E357" s="854"/>
      <c r="F357" s="854"/>
      <c r="G357" s="854"/>
      <c r="H357" s="854"/>
      <c r="I357" s="854"/>
    </row>
    <row r="358" spans="1:9">
      <c r="A358" s="854"/>
      <c r="B358" s="854"/>
      <c r="C358" s="854"/>
      <c r="D358" s="854"/>
      <c r="E358" s="854"/>
      <c r="F358" s="854"/>
      <c r="G358" s="854"/>
      <c r="H358" s="854"/>
      <c r="I358" s="854"/>
    </row>
    <row r="359" spans="1:9">
      <c r="A359" s="854"/>
      <c r="B359" s="854"/>
      <c r="C359" s="854"/>
      <c r="D359" s="854"/>
      <c r="E359" s="854"/>
      <c r="F359" s="854"/>
      <c r="G359" s="854"/>
      <c r="H359" s="854"/>
      <c r="I359" s="854"/>
    </row>
    <row r="360" spans="1:9">
      <c r="A360" s="854"/>
      <c r="B360" s="854"/>
      <c r="C360" s="854"/>
      <c r="D360" s="854"/>
      <c r="E360" s="854"/>
      <c r="F360" s="854"/>
      <c r="G360" s="854"/>
      <c r="H360" s="854"/>
      <c r="I360" s="854"/>
    </row>
    <row r="361" spans="1:9">
      <c r="A361" s="854"/>
      <c r="B361" s="854"/>
      <c r="C361" s="854"/>
      <c r="D361" s="854"/>
      <c r="E361" s="854"/>
      <c r="F361" s="854"/>
      <c r="G361" s="854"/>
      <c r="H361" s="854"/>
      <c r="I361" s="854"/>
    </row>
  </sheetData>
  <sheetProtection algorithmName="SHA-512" hashValue="Zs/4IDve4IsfdVT9zZEjR8D1nrEimiAT9fAe4J3BV8XwOnsK2dsLq9+5bPlkq7YuLtQixWdl/lT6+/zGA5SAlQ==" saltValue="862C64AajsQNIyB/PrJ9mw==" spinCount="100000" sheet="1" objects="1" scenarios="1"/>
  <mergeCells count="4">
    <mergeCell ref="A1:G1"/>
    <mergeCell ref="A77:G77"/>
    <mergeCell ref="A153:G153"/>
    <mergeCell ref="A309:G309"/>
  </mergeCells>
  <printOptions horizontalCentered="1" verticalCentered="1"/>
  <pageMargins left="0.74803149606299213" right="0.74803149606299213" top="0.98425196850393704" bottom="0.98425196850393704" header="0" footer="0"/>
  <pageSetup orientation="landscape" r:id="rId1"/>
  <headerFooter alignWithMargins="0">
    <oddFooter>&amp;L&amp;P de &amp;N&amp;CInstrumentos de Planificación, SEGEPLAN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theme="4"/>
    <pageSetUpPr fitToPage="1"/>
  </sheetPr>
  <dimension ref="A1:M258"/>
  <sheetViews>
    <sheetView view="pageBreakPreview" topLeftCell="A222" zoomScale="73" zoomScaleSheetLayoutView="73" workbookViewId="0">
      <selection activeCell="A210" sqref="A210:I241"/>
    </sheetView>
  </sheetViews>
  <sheetFormatPr baseColWidth="10" defaultRowHeight="12.75"/>
  <cols>
    <col min="1" max="1" width="7.140625" style="12" customWidth="1"/>
    <col min="2" max="2" width="28.85546875" style="12" customWidth="1"/>
    <col min="3" max="3" width="20.5703125" style="12" customWidth="1"/>
    <col min="4" max="4" width="19.5703125" style="12" customWidth="1"/>
    <col min="5" max="5" width="10.7109375" style="12" customWidth="1"/>
    <col min="6" max="6" width="21" style="12" customWidth="1"/>
    <col min="7" max="7" width="14" style="12" customWidth="1"/>
    <col min="8" max="8" width="26.42578125" style="12" customWidth="1"/>
    <col min="9" max="16384" width="11.42578125" style="12"/>
  </cols>
  <sheetData>
    <row r="1" spans="1:9" ht="47.25" customHeight="1">
      <c r="A1" s="1352" t="s">
        <v>572</v>
      </c>
      <c r="B1" s="1353"/>
      <c r="C1" s="1353"/>
      <c r="D1" s="1353"/>
      <c r="E1" s="1353"/>
      <c r="F1" s="1353"/>
      <c r="G1" s="1353"/>
      <c r="H1" s="745" t="s">
        <v>49</v>
      </c>
      <c r="I1" s="746"/>
    </row>
    <row r="2" spans="1:9" s="15" customFormat="1" ht="19.5" customHeight="1">
      <c r="A2" s="1350" t="s">
        <v>1121</v>
      </c>
      <c r="B2" s="1350"/>
      <c r="C2" s="1350"/>
      <c r="D2" s="1350"/>
      <c r="E2" s="1350"/>
      <c r="F2" s="1350"/>
      <c r="G2" s="1350"/>
      <c r="H2" s="739"/>
      <c r="I2" s="739"/>
    </row>
    <row r="3" spans="1:9" s="15" customFormat="1" ht="18.75">
      <c r="A3" s="742"/>
      <c r="B3" s="742"/>
      <c r="C3" s="742"/>
      <c r="D3" s="742"/>
      <c r="E3" s="742"/>
      <c r="F3" s="742"/>
      <c r="G3" s="742"/>
      <c r="H3" s="742"/>
    </row>
    <row r="4" spans="1:9" s="15" customFormat="1" ht="18.75">
      <c r="A4" s="1351"/>
      <c r="B4" s="1351"/>
      <c r="C4" s="1351"/>
      <c r="D4" s="1351"/>
      <c r="E4" s="1351"/>
      <c r="F4" s="1351"/>
      <c r="G4" s="741"/>
      <c r="H4" s="741"/>
    </row>
    <row r="5" spans="1:9" s="15" customFormat="1" ht="18.75">
      <c r="A5" s="743"/>
      <c r="B5" s="743"/>
      <c r="C5" s="743"/>
      <c r="D5" s="743"/>
      <c r="E5" s="743"/>
      <c r="F5" s="743"/>
      <c r="G5" s="741"/>
      <c r="H5" s="741"/>
    </row>
    <row r="6" spans="1:9" s="15" customFormat="1" ht="18.75" customHeight="1">
      <c r="A6" s="742"/>
      <c r="B6" s="742"/>
      <c r="C6" s="740"/>
      <c r="D6" s="740"/>
      <c r="E6" s="740"/>
      <c r="F6" s="742"/>
      <c r="G6" s="741"/>
      <c r="H6" s="741"/>
    </row>
    <row r="7" spans="1:9" s="15" customFormat="1" ht="18.75">
      <c r="A7" s="742"/>
      <c r="B7" s="742"/>
      <c r="C7" s="740"/>
      <c r="D7" s="740"/>
      <c r="E7" s="740"/>
      <c r="F7" s="742"/>
      <c r="G7" s="741"/>
      <c r="H7" s="741"/>
    </row>
    <row r="8" spans="1:9" s="15" customFormat="1" ht="18.75">
      <c r="A8" s="742"/>
      <c r="B8" s="742"/>
      <c r="C8" s="740"/>
      <c r="D8" s="740"/>
      <c r="E8" s="740"/>
      <c r="F8" s="742"/>
      <c r="G8" s="741"/>
      <c r="H8" s="741"/>
    </row>
    <row r="9" spans="1:9" s="15" customFormat="1" ht="18.75">
      <c r="A9" s="742"/>
      <c r="B9" s="742"/>
      <c r="C9" s="740"/>
      <c r="D9" s="740"/>
      <c r="E9" s="740"/>
      <c r="F9" s="742"/>
      <c r="G9" s="741"/>
      <c r="H9" s="741"/>
    </row>
    <row r="10" spans="1:9" s="15" customFormat="1" ht="18.75">
      <c r="A10" s="742"/>
      <c r="B10" s="742"/>
      <c r="C10" s="740"/>
      <c r="D10" s="740"/>
      <c r="E10" s="740"/>
      <c r="F10" s="742"/>
      <c r="G10" s="742"/>
      <c r="H10" s="744"/>
    </row>
    <row r="11" spans="1:9" s="15" customFormat="1" ht="18.75">
      <c r="A11" s="742"/>
      <c r="B11" s="742"/>
      <c r="C11" s="740"/>
      <c r="D11" s="740"/>
      <c r="E11" s="740"/>
      <c r="F11" s="742"/>
      <c r="G11" s="742"/>
      <c r="H11" s="744"/>
    </row>
    <row r="12" spans="1:9" s="15" customFormat="1" ht="18.75">
      <c r="A12" s="742"/>
      <c r="B12" s="742"/>
      <c r="C12" s="740"/>
      <c r="D12" s="740"/>
      <c r="E12" s="740"/>
      <c r="F12" s="742"/>
      <c r="G12" s="742"/>
      <c r="H12" s="744"/>
    </row>
    <row r="13" spans="1:9" s="15" customFormat="1" ht="18.75">
      <c r="A13" s="742"/>
      <c r="B13" s="742"/>
      <c r="C13" s="740"/>
      <c r="D13" s="740"/>
      <c r="E13" s="740"/>
      <c r="F13" s="742"/>
      <c r="G13" s="742"/>
    </row>
    <row r="14" spans="1:9" s="15" customFormat="1" ht="18.75">
      <c r="A14" s="742"/>
      <c r="B14" s="742"/>
      <c r="C14" s="740"/>
      <c r="D14" s="740"/>
      <c r="E14" s="740"/>
      <c r="F14" s="742"/>
      <c r="G14" s="742"/>
    </row>
    <row r="15" spans="1:9" s="15" customFormat="1" ht="18.75">
      <c r="A15" s="742"/>
      <c r="B15" s="742"/>
      <c r="C15" s="740"/>
      <c r="D15" s="740"/>
      <c r="E15" s="740"/>
      <c r="F15" s="742"/>
      <c r="G15" s="742"/>
    </row>
    <row r="16" spans="1:9" s="15" customFormat="1" ht="18.75">
      <c r="A16" s="742"/>
      <c r="B16" s="742"/>
      <c r="C16" s="740"/>
      <c r="D16" s="740"/>
      <c r="E16" s="740"/>
      <c r="F16" s="742"/>
      <c r="G16" s="742"/>
    </row>
    <row r="17" spans="1:13" s="15" customFormat="1" ht="18.75">
      <c r="A17" s="742"/>
      <c r="B17" s="742"/>
      <c r="C17" s="740"/>
      <c r="D17" s="740"/>
      <c r="E17" s="740"/>
      <c r="F17" s="742"/>
      <c r="G17" s="742"/>
      <c r="H17" s="423"/>
      <c r="I17" s="423"/>
      <c r="J17" s="423"/>
      <c r="K17" s="423"/>
      <c r="L17" s="423"/>
      <c r="M17" s="122"/>
    </row>
    <row r="18" spans="1:13" s="15" customFormat="1" ht="18.75">
      <c r="A18" s="742"/>
      <c r="B18" s="742"/>
      <c r="C18" s="740"/>
      <c r="D18" s="740"/>
      <c r="E18" s="740"/>
      <c r="F18" s="742"/>
      <c r="G18" s="742"/>
      <c r="H18" s="424"/>
      <c r="I18" s="424"/>
      <c r="J18" s="424"/>
      <c r="K18" s="424"/>
      <c r="L18" s="424"/>
      <c r="M18" s="122"/>
    </row>
    <row r="19" spans="1:13" s="15" customFormat="1" ht="18.75">
      <c r="A19" s="742"/>
      <c r="B19" s="742"/>
      <c r="C19" s="740"/>
      <c r="D19" s="740"/>
      <c r="E19" s="740"/>
      <c r="F19" s="742"/>
      <c r="G19" s="742"/>
      <c r="H19" s="425"/>
      <c r="I19" s="425"/>
      <c r="J19" s="425"/>
      <c r="K19" s="425"/>
      <c r="L19" s="425"/>
      <c r="M19" s="122"/>
    </row>
    <row r="20" spans="1:13" s="15" customFormat="1" ht="18.75">
      <c r="A20" s="742"/>
      <c r="B20" s="742"/>
      <c r="C20" s="740"/>
      <c r="D20" s="740"/>
      <c r="E20" s="740"/>
      <c r="F20" s="742"/>
      <c r="G20" s="742"/>
      <c r="H20" s="425"/>
      <c r="I20" s="425"/>
      <c r="J20" s="425"/>
      <c r="K20" s="425"/>
      <c r="L20" s="425"/>
      <c r="M20" s="122"/>
    </row>
    <row r="21" spans="1:13" s="15" customFormat="1" ht="18.75">
      <c r="A21" s="742"/>
      <c r="B21" s="742"/>
      <c r="C21" s="740"/>
      <c r="D21" s="740"/>
      <c r="E21" s="740"/>
      <c r="F21" s="742"/>
      <c r="G21" s="742"/>
    </row>
    <row r="22" spans="1:13" s="15" customFormat="1" ht="18.75">
      <c r="A22" s="742"/>
      <c r="B22" s="742"/>
      <c r="C22" s="740"/>
      <c r="D22" s="740"/>
      <c r="E22" s="740"/>
      <c r="F22" s="742"/>
      <c r="G22" s="742"/>
    </row>
    <row r="23" spans="1:13" s="15" customFormat="1" ht="18.75">
      <c r="A23" s="742"/>
      <c r="B23" s="742"/>
      <c r="C23" s="740"/>
      <c r="D23" s="740"/>
      <c r="E23" s="740"/>
      <c r="F23" s="742"/>
      <c r="G23" s="742"/>
    </row>
    <row r="24" spans="1:13" s="15" customFormat="1" ht="18.75">
      <c r="A24" s="742"/>
      <c r="B24" s="742"/>
      <c r="C24" s="740"/>
      <c r="D24" s="740"/>
      <c r="E24" s="740"/>
      <c r="F24" s="742"/>
      <c r="G24" s="742"/>
    </row>
    <row r="25" spans="1:13" s="15" customFormat="1" ht="18.75">
      <c r="A25" s="742"/>
      <c r="B25" s="742"/>
      <c r="C25" s="740"/>
      <c r="D25" s="740"/>
      <c r="E25" s="740"/>
      <c r="F25" s="742"/>
      <c r="G25" s="742"/>
    </row>
    <row r="26" spans="1:13" s="15" customFormat="1" ht="18.75">
      <c r="A26" s="742"/>
      <c r="B26" s="742"/>
      <c r="C26" s="740"/>
      <c r="D26" s="740"/>
      <c r="E26" s="740"/>
      <c r="F26" s="742"/>
      <c r="G26" s="742"/>
    </row>
    <row r="27" spans="1:13" s="15" customFormat="1" ht="18.75">
      <c r="A27" s="742"/>
      <c r="B27" s="742"/>
      <c r="C27" s="740"/>
      <c r="D27" s="740"/>
      <c r="E27" s="740"/>
      <c r="F27" s="742"/>
      <c r="G27" s="742"/>
    </row>
    <row r="28" spans="1:13" s="15" customFormat="1" ht="18.75">
      <c r="A28" s="742"/>
      <c r="B28" s="742"/>
      <c r="C28" s="740"/>
      <c r="D28" s="740"/>
      <c r="E28" s="740"/>
      <c r="F28" s="742"/>
      <c r="G28" s="742"/>
    </row>
    <row r="29" spans="1:13" s="15" customFormat="1" ht="18.75">
      <c r="A29" s="742"/>
      <c r="B29" s="742"/>
      <c r="C29" s="740"/>
      <c r="D29" s="740"/>
      <c r="E29" s="740"/>
      <c r="F29" s="742"/>
      <c r="G29" s="742"/>
    </row>
    <row r="30" spans="1:13" s="15" customFormat="1" ht="18.75">
      <c r="A30" s="742"/>
      <c r="B30" s="742"/>
      <c r="C30" s="740"/>
      <c r="D30" s="740"/>
      <c r="E30" s="740"/>
      <c r="F30" s="742"/>
      <c r="G30" s="742"/>
    </row>
    <row r="31" spans="1:13" s="15" customFormat="1" ht="18.75">
      <c r="A31" s="742"/>
      <c r="B31" s="742"/>
      <c r="C31" s="740"/>
      <c r="D31" s="740"/>
      <c r="E31" s="740"/>
      <c r="F31" s="742"/>
      <c r="G31" s="742"/>
    </row>
    <row r="32" spans="1:13" s="15" customFormat="1" ht="18.75">
      <c r="A32" s="742"/>
      <c r="B32" s="742"/>
      <c r="C32" s="740"/>
      <c r="D32" s="740"/>
      <c r="E32" s="740"/>
      <c r="F32" s="742"/>
      <c r="G32" s="742"/>
    </row>
    <row r="33" spans="1:7" s="15" customFormat="1" ht="18.75">
      <c r="A33" s="742"/>
      <c r="B33" s="742"/>
      <c r="C33" s="740"/>
      <c r="D33" s="740"/>
      <c r="E33" s="740"/>
      <c r="F33" s="742"/>
      <c r="G33" s="742"/>
    </row>
    <row r="34" spans="1:7" s="15" customFormat="1" ht="18.75">
      <c r="A34" s="742"/>
      <c r="B34" s="742"/>
      <c r="C34" s="740"/>
      <c r="D34" s="740"/>
      <c r="E34" s="740"/>
      <c r="F34" s="742"/>
      <c r="G34" s="742"/>
    </row>
    <row r="35" spans="1:7" s="15" customFormat="1" ht="18.75">
      <c r="A35" s="742"/>
      <c r="B35" s="742"/>
      <c r="C35" s="740"/>
      <c r="D35" s="740"/>
      <c r="E35" s="740"/>
      <c r="F35" s="742"/>
      <c r="G35" s="742"/>
    </row>
    <row r="36" spans="1:7" s="15" customFormat="1" ht="18.75">
      <c r="A36" s="742"/>
      <c r="B36" s="742"/>
      <c r="C36" s="740"/>
      <c r="D36" s="740"/>
      <c r="E36" s="740"/>
      <c r="F36" s="742"/>
      <c r="G36" s="742"/>
    </row>
    <row r="37" spans="1:7" s="15" customFormat="1" ht="18.75">
      <c r="A37" s="742"/>
      <c r="B37" s="742"/>
      <c r="C37" s="740"/>
      <c r="D37" s="740"/>
      <c r="E37" s="740"/>
      <c r="F37" s="742"/>
      <c r="G37" s="742"/>
    </row>
    <row r="38" spans="1:7" s="15" customFormat="1" ht="18.75">
      <c r="A38" s="742"/>
      <c r="B38" s="742"/>
      <c r="C38" s="740"/>
      <c r="D38" s="740"/>
      <c r="E38" s="740"/>
      <c r="F38" s="742"/>
      <c r="G38" s="742"/>
    </row>
    <row r="39" spans="1:7" s="15" customFormat="1" ht="18.75">
      <c r="A39" s="742"/>
      <c r="B39" s="742"/>
      <c r="C39" s="740"/>
      <c r="D39" s="740"/>
      <c r="E39" s="740"/>
      <c r="F39" s="742"/>
      <c r="G39" s="742"/>
    </row>
    <row r="40" spans="1:7" s="15" customFormat="1" ht="18.75">
      <c r="A40" s="742"/>
      <c r="B40" s="742"/>
      <c r="C40" s="740"/>
      <c r="D40" s="740"/>
      <c r="E40" s="740"/>
      <c r="F40" s="742"/>
      <c r="G40" s="742"/>
    </row>
    <row r="41" spans="1:7" s="15" customFormat="1" ht="18.75">
      <c r="A41" s="742"/>
      <c r="B41" s="742"/>
      <c r="C41" s="740"/>
      <c r="D41" s="740"/>
      <c r="E41" s="740"/>
      <c r="F41" s="742"/>
      <c r="G41" s="742"/>
    </row>
    <row r="42" spans="1:7" s="15" customFormat="1" ht="18.75">
      <c r="A42" s="742"/>
      <c r="B42" s="742"/>
      <c r="C42" s="740"/>
      <c r="D42" s="740"/>
      <c r="E42" s="740"/>
      <c r="F42" s="742"/>
      <c r="G42" s="742"/>
    </row>
    <row r="43" spans="1:7" s="15" customFormat="1" ht="18.75">
      <c r="A43" s="742"/>
      <c r="B43" s="742"/>
      <c r="C43" s="740"/>
      <c r="D43" s="740"/>
      <c r="E43" s="740"/>
      <c r="F43" s="742"/>
      <c r="G43" s="742"/>
    </row>
    <row r="44" spans="1:7" s="15" customFormat="1" ht="18.75">
      <c r="A44" s="742"/>
      <c r="B44" s="742"/>
      <c r="C44" s="740"/>
      <c r="D44" s="740"/>
      <c r="E44" s="740"/>
      <c r="F44" s="742"/>
      <c r="G44" s="742"/>
    </row>
    <row r="45" spans="1:7" s="15" customFormat="1" ht="18.75">
      <c r="A45" s="742"/>
      <c r="B45" s="742"/>
      <c r="C45" s="740"/>
      <c r="D45" s="740"/>
      <c r="E45" s="740"/>
      <c r="F45" s="742"/>
      <c r="G45" s="742"/>
    </row>
    <row r="46" spans="1:7" s="15" customFormat="1" ht="18.75">
      <c r="A46" s="742"/>
      <c r="B46" s="742"/>
      <c r="C46" s="740"/>
      <c r="D46" s="740"/>
      <c r="E46" s="740"/>
      <c r="F46" s="742"/>
      <c r="G46" s="742"/>
    </row>
    <row r="47" spans="1:7" s="15" customFormat="1" ht="18.75">
      <c r="A47" s="742"/>
      <c r="B47" s="742"/>
      <c r="C47" s="740"/>
      <c r="D47" s="740"/>
      <c r="E47" s="740"/>
      <c r="F47" s="742"/>
      <c r="G47" s="742"/>
    </row>
    <row r="48" spans="1:7" s="15" customFormat="1" ht="18.75">
      <c r="A48" s="742"/>
      <c r="B48" s="742"/>
      <c r="C48" s="740"/>
      <c r="D48" s="740"/>
      <c r="E48" s="740"/>
      <c r="F48" s="742"/>
      <c r="G48" s="742"/>
    </row>
    <row r="49" spans="1:7" s="15" customFormat="1" ht="18.75">
      <c r="A49" s="742"/>
      <c r="B49" s="742"/>
      <c r="C49" s="740"/>
      <c r="D49" s="740"/>
      <c r="E49" s="740"/>
      <c r="F49" s="742"/>
      <c r="G49" s="742"/>
    </row>
    <row r="50" spans="1:7" s="15" customFormat="1" ht="18.75">
      <c r="A50" s="742"/>
      <c r="B50" s="742"/>
      <c r="C50" s="740"/>
      <c r="D50" s="740"/>
      <c r="E50" s="740"/>
      <c r="F50" s="742"/>
      <c r="G50" s="742"/>
    </row>
    <row r="51" spans="1:7" s="15" customFormat="1" ht="18.75">
      <c r="A51" s="742"/>
      <c r="B51" s="742"/>
      <c r="C51" s="740"/>
      <c r="D51" s="740"/>
      <c r="E51" s="740"/>
      <c r="F51" s="742"/>
      <c r="G51" s="742"/>
    </row>
    <row r="52" spans="1:7" s="15" customFormat="1" ht="18.75">
      <c r="A52" s="742"/>
      <c r="B52" s="742"/>
      <c r="C52" s="740"/>
      <c r="D52" s="740"/>
      <c r="E52" s="740"/>
      <c r="F52" s="742"/>
      <c r="G52" s="742"/>
    </row>
    <row r="53" spans="1:7" s="15" customFormat="1" ht="18.75">
      <c r="A53" s="742"/>
      <c r="B53" s="742"/>
      <c r="C53" s="740"/>
      <c r="D53" s="740"/>
      <c r="E53" s="740"/>
      <c r="F53" s="742"/>
      <c r="G53" s="742"/>
    </row>
    <row r="54" spans="1:7" s="15" customFormat="1" ht="18.75">
      <c r="A54" s="742"/>
      <c r="B54" s="742"/>
      <c r="C54" s="740"/>
      <c r="D54" s="740"/>
      <c r="E54" s="740"/>
      <c r="F54" s="742"/>
      <c r="G54" s="742"/>
    </row>
    <row r="55" spans="1:7" s="15" customFormat="1" ht="18.75">
      <c r="A55" s="742"/>
      <c r="B55" s="742"/>
      <c r="C55" s="740"/>
      <c r="D55" s="740"/>
      <c r="E55" s="740"/>
      <c r="F55" s="742"/>
      <c r="G55" s="742"/>
    </row>
    <row r="56" spans="1:7" s="15" customFormat="1" ht="18.75">
      <c r="A56" s="742"/>
      <c r="B56" s="742"/>
      <c r="C56" s="740"/>
      <c r="D56" s="740"/>
      <c r="E56" s="740"/>
      <c r="F56" s="742"/>
      <c r="G56" s="742"/>
    </row>
    <row r="57" spans="1:7" s="15" customFormat="1" ht="18.75">
      <c r="A57" s="742"/>
      <c r="B57" s="742"/>
      <c r="C57" s="740"/>
      <c r="D57" s="740"/>
      <c r="E57" s="740"/>
      <c r="F57" s="742"/>
      <c r="G57" s="742"/>
    </row>
    <row r="58" spans="1:7" s="15" customFormat="1" ht="18.75">
      <c r="A58" s="742"/>
      <c r="B58" s="742"/>
      <c r="C58" s="740"/>
      <c r="D58" s="740"/>
      <c r="E58" s="740"/>
      <c r="F58" s="742"/>
      <c r="G58" s="742"/>
    </row>
    <row r="59" spans="1:7" s="15" customFormat="1" ht="18.75">
      <c r="A59" s="742"/>
      <c r="B59" s="742"/>
      <c r="C59" s="740"/>
      <c r="D59" s="740"/>
      <c r="E59" s="740"/>
      <c r="F59" s="742"/>
      <c r="G59" s="742"/>
    </row>
    <row r="60" spans="1:7" s="15" customFormat="1" ht="18.75">
      <c r="A60" s="742"/>
      <c r="B60" s="742"/>
      <c r="C60" s="740"/>
      <c r="D60" s="740"/>
      <c r="E60" s="740"/>
      <c r="F60" s="742"/>
      <c r="G60" s="742"/>
    </row>
    <row r="61" spans="1:7" s="15" customFormat="1" ht="18.75">
      <c r="A61" s="742"/>
      <c r="B61" s="742"/>
      <c r="C61" s="740"/>
      <c r="D61" s="740"/>
      <c r="E61" s="740"/>
      <c r="F61" s="742"/>
      <c r="G61" s="742"/>
    </row>
    <row r="62" spans="1:7" s="15" customFormat="1" ht="18.75">
      <c r="A62" s="742"/>
      <c r="B62" s="742"/>
      <c r="C62" s="740"/>
      <c r="D62" s="740"/>
      <c r="E62" s="740"/>
      <c r="F62" s="742"/>
      <c r="G62" s="742"/>
    </row>
    <row r="63" spans="1:7" s="15" customFormat="1" ht="18.75">
      <c r="A63" s="742"/>
      <c r="B63" s="742"/>
      <c r="C63" s="740"/>
      <c r="D63" s="740"/>
      <c r="E63" s="740"/>
      <c r="F63" s="742"/>
      <c r="G63" s="742"/>
    </row>
    <row r="64" spans="1:7" s="15" customFormat="1" ht="18.75">
      <c r="A64" s="742"/>
      <c r="B64" s="742"/>
      <c r="C64" s="740"/>
      <c r="D64" s="740"/>
      <c r="E64" s="740"/>
      <c r="F64" s="742"/>
      <c r="G64" s="742"/>
    </row>
    <row r="65" spans="1:9" s="15" customFormat="1" ht="18.75">
      <c r="A65" s="742"/>
      <c r="B65" s="742"/>
      <c r="C65" s="740"/>
      <c r="D65" s="740"/>
      <c r="E65" s="740"/>
      <c r="F65" s="742"/>
      <c r="G65" s="742"/>
    </row>
    <row r="66" spans="1:9" s="15" customFormat="1" ht="18.75">
      <c r="A66" s="742"/>
      <c r="B66" s="742"/>
      <c r="C66" s="740"/>
      <c r="D66" s="740"/>
      <c r="E66" s="740"/>
      <c r="F66" s="742"/>
      <c r="G66" s="742"/>
    </row>
    <row r="67" spans="1:9" s="15" customFormat="1" ht="18.75">
      <c r="A67" s="742"/>
      <c r="B67" s="742"/>
      <c r="C67" s="740"/>
      <c r="D67" s="740"/>
      <c r="E67" s="740"/>
      <c r="F67" s="742"/>
      <c r="G67" s="742"/>
    </row>
    <row r="68" spans="1:9" s="15" customFormat="1" ht="18.75">
      <c r="A68" s="742"/>
      <c r="B68" s="742"/>
      <c r="C68" s="740"/>
      <c r="D68" s="740"/>
      <c r="E68" s="740"/>
      <c r="F68" s="742"/>
      <c r="G68" s="742"/>
    </row>
    <row r="69" spans="1:9" s="15" customFormat="1" ht="18.75">
      <c r="A69" s="742"/>
      <c r="B69" s="742"/>
      <c r="C69" s="740"/>
      <c r="D69" s="740"/>
      <c r="E69" s="740"/>
      <c r="F69" s="742"/>
      <c r="G69" s="742"/>
    </row>
    <row r="70" spans="1:9" s="15" customFormat="1" ht="18.75">
      <c r="A70" s="742"/>
      <c r="B70" s="742"/>
      <c r="C70" s="740"/>
      <c r="D70" s="740"/>
      <c r="E70" s="740"/>
      <c r="F70" s="742"/>
      <c r="G70" s="742"/>
    </row>
    <row r="71" spans="1:9" s="15" customFormat="1" ht="18.75">
      <c r="A71" s="742"/>
      <c r="B71" s="742"/>
      <c r="C71" s="740"/>
      <c r="D71" s="740"/>
      <c r="E71" s="740"/>
      <c r="F71" s="742"/>
      <c r="G71" s="742"/>
    </row>
    <row r="72" spans="1:9" s="15" customFormat="1" ht="18.75">
      <c r="A72" s="742"/>
      <c r="B72" s="742"/>
      <c r="C72" s="740"/>
      <c r="D72" s="740"/>
      <c r="E72" s="740"/>
      <c r="F72" s="742"/>
      <c r="G72" s="742"/>
    </row>
    <row r="73" spans="1:9" s="15" customFormat="1" ht="18.75">
      <c r="A73" s="742"/>
      <c r="B73" s="742"/>
      <c r="C73" s="740"/>
      <c r="D73" s="740"/>
      <c r="E73" s="740"/>
      <c r="F73" s="742"/>
      <c r="G73" s="742"/>
    </row>
    <row r="74" spans="1:9" s="15" customFormat="1" ht="18.75">
      <c r="A74" s="742"/>
      <c r="B74" s="742"/>
      <c r="C74" s="740"/>
      <c r="D74" s="740"/>
      <c r="E74" s="740"/>
      <c r="F74" s="742"/>
      <c r="G74" s="742"/>
    </row>
    <row r="75" spans="1:9" s="15" customFormat="1" ht="19.5" thickBot="1">
      <c r="A75" s="742"/>
      <c r="B75" s="742"/>
      <c r="C75" s="740"/>
      <c r="D75" s="740"/>
      <c r="E75" s="740"/>
      <c r="F75" s="742"/>
      <c r="G75" s="742"/>
    </row>
    <row r="76" spans="1:9" ht="47.25" customHeight="1">
      <c r="A76" s="1352" t="s">
        <v>572</v>
      </c>
      <c r="B76" s="1353"/>
      <c r="C76" s="1353"/>
      <c r="D76" s="1353"/>
      <c r="E76" s="1353"/>
      <c r="F76" s="1353"/>
      <c r="G76" s="1353"/>
      <c r="H76" s="745" t="s">
        <v>49</v>
      </c>
      <c r="I76" s="746"/>
    </row>
    <row r="77" spans="1:9" s="15" customFormat="1" ht="19.5" customHeight="1">
      <c r="A77" s="1350" t="s">
        <v>1122</v>
      </c>
      <c r="B77" s="1350"/>
      <c r="C77" s="1350"/>
      <c r="D77" s="1350"/>
      <c r="E77" s="1350"/>
      <c r="F77" s="1350"/>
      <c r="G77" s="1350"/>
      <c r="H77" s="739"/>
      <c r="I77" s="739"/>
    </row>
    <row r="78" spans="1:9" s="15" customFormat="1" ht="18.75">
      <c r="A78" s="742"/>
      <c r="B78" s="742"/>
      <c r="C78" s="740"/>
      <c r="D78" s="740"/>
      <c r="E78" s="740"/>
      <c r="F78" s="742"/>
      <c r="G78" s="742"/>
    </row>
    <row r="79" spans="1:9" s="15" customFormat="1" ht="18.75">
      <c r="A79" s="742"/>
      <c r="B79" s="742"/>
      <c r="C79" s="740"/>
      <c r="D79" s="740"/>
      <c r="E79" s="740"/>
      <c r="F79" s="742"/>
      <c r="G79" s="742"/>
    </row>
    <row r="80" spans="1:9" s="15" customFormat="1" ht="18.75">
      <c r="A80" s="742"/>
      <c r="B80" s="742"/>
      <c r="C80" s="740"/>
      <c r="D80" s="740"/>
      <c r="E80" s="740"/>
      <c r="F80" s="742"/>
      <c r="G80" s="742"/>
    </row>
    <row r="81" spans="1:7" s="15" customFormat="1" ht="18.75">
      <c r="A81" s="742"/>
      <c r="B81" s="742"/>
      <c r="C81" s="740"/>
      <c r="D81" s="740"/>
      <c r="E81" s="740"/>
      <c r="F81" s="742"/>
      <c r="G81" s="742"/>
    </row>
    <row r="82" spans="1:7" s="15" customFormat="1" ht="18.75">
      <c r="A82" s="742"/>
      <c r="B82" s="742"/>
      <c r="C82" s="740"/>
      <c r="D82" s="740"/>
      <c r="E82" s="740"/>
      <c r="F82" s="742"/>
      <c r="G82" s="742"/>
    </row>
    <row r="83" spans="1:7" s="15" customFormat="1" ht="18.75">
      <c r="A83" s="742"/>
      <c r="B83" s="742"/>
      <c r="C83" s="740"/>
      <c r="D83" s="740"/>
      <c r="E83" s="740"/>
      <c r="F83" s="742"/>
      <c r="G83" s="742"/>
    </row>
    <row r="84" spans="1:7" s="15" customFormat="1" ht="18.75">
      <c r="A84" s="742"/>
      <c r="B84" s="742"/>
      <c r="C84" s="740"/>
      <c r="D84" s="740"/>
      <c r="E84" s="740"/>
      <c r="F84" s="742"/>
      <c r="G84" s="742"/>
    </row>
    <row r="85" spans="1:7" s="15" customFormat="1" ht="18.75">
      <c r="A85" s="742"/>
      <c r="B85" s="742"/>
      <c r="C85" s="740"/>
      <c r="D85" s="740"/>
      <c r="E85" s="740"/>
      <c r="F85" s="742"/>
      <c r="G85" s="742"/>
    </row>
    <row r="86" spans="1:7" s="15" customFormat="1" ht="18.75">
      <c r="A86" s="742"/>
      <c r="B86" s="742"/>
      <c r="C86" s="740"/>
      <c r="D86" s="740"/>
      <c r="E86" s="740"/>
      <c r="F86" s="742"/>
      <c r="G86" s="742"/>
    </row>
    <row r="87" spans="1:7" s="15" customFormat="1" ht="18.75">
      <c r="A87" s="742"/>
      <c r="B87" s="742"/>
      <c r="C87" s="740"/>
      <c r="D87" s="740"/>
      <c r="E87" s="740"/>
      <c r="F87" s="742"/>
      <c r="G87" s="742"/>
    </row>
    <row r="88" spans="1:7" s="15" customFormat="1" ht="18.75">
      <c r="A88" s="742"/>
      <c r="B88" s="742"/>
      <c r="C88" s="740"/>
      <c r="D88" s="740"/>
      <c r="E88" s="740"/>
      <c r="F88" s="742"/>
      <c r="G88" s="742"/>
    </row>
    <row r="89" spans="1:7" s="15" customFormat="1" ht="18.75">
      <c r="A89" s="742"/>
      <c r="B89" s="742"/>
      <c r="C89" s="740"/>
      <c r="D89" s="740"/>
      <c r="E89" s="740"/>
      <c r="F89" s="742"/>
      <c r="G89" s="742"/>
    </row>
    <row r="90" spans="1:7" s="15" customFormat="1" ht="18.75">
      <c r="A90" s="742"/>
      <c r="B90" s="742"/>
      <c r="C90" s="740"/>
      <c r="D90" s="740"/>
      <c r="E90" s="740"/>
      <c r="F90" s="742"/>
      <c r="G90" s="742"/>
    </row>
    <row r="91" spans="1:7" s="15" customFormat="1" ht="18.75">
      <c r="A91" s="742"/>
      <c r="B91" s="742"/>
      <c r="C91" s="740"/>
      <c r="D91" s="740"/>
      <c r="E91" s="740"/>
      <c r="F91" s="742"/>
      <c r="G91" s="742"/>
    </row>
    <row r="92" spans="1:7" s="15" customFormat="1" ht="18.75">
      <c r="A92" s="742"/>
      <c r="B92" s="742"/>
      <c r="C92" s="740"/>
      <c r="D92" s="740"/>
      <c r="E92" s="740"/>
      <c r="F92" s="742"/>
      <c r="G92" s="742"/>
    </row>
    <row r="93" spans="1:7" s="15" customFormat="1" ht="18.75">
      <c r="A93" s="742"/>
      <c r="B93" s="742"/>
      <c r="C93" s="740"/>
      <c r="D93" s="740"/>
      <c r="E93" s="740"/>
      <c r="F93" s="742"/>
      <c r="G93" s="742"/>
    </row>
    <row r="94" spans="1:7" s="15" customFormat="1" ht="18.75">
      <c r="A94" s="742"/>
      <c r="B94" s="742"/>
      <c r="C94" s="740"/>
      <c r="D94" s="740"/>
      <c r="E94" s="740"/>
      <c r="F94" s="742"/>
      <c r="G94" s="742"/>
    </row>
    <row r="95" spans="1:7" s="15" customFormat="1" ht="18.75">
      <c r="A95" s="742"/>
      <c r="B95" s="742"/>
      <c r="C95" s="740"/>
      <c r="D95" s="740"/>
      <c r="E95" s="740"/>
      <c r="F95" s="742"/>
      <c r="G95" s="742"/>
    </row>
    <row r="96" spans="1:7" s="15" customFormat="1" ht="18.75">
      <c r="A96" s="742"/>
      <c r="B96" s="742"/>
      <c r="C96" s="740"/>
      <c r="D96" s="740"/>
      <c r="E96" s="740"/>
      <c r="F96" s="742"/>
      <c r="G96" s="742"/>
    </row>
    <row r="97" spans="1:7" s="15" customFormat="1" ht="18.75">
      <c r="A97" s="742"/>
      <c r="B97" s="742"/>
      <c r="C97" s="740"/>
      <c r="D97" s="740"/>
      <c r="E97" s="740"/>
      <c r="F97" s="742"/>
      <c r="G97" s="742"/>
    </row>
    <row r="98" spans="1:7" s="15" customFormat="1" ht="18.75">
      <c r="A98" s="742"/>
      <c r="B98" s="742"/>
      <c r="C98" s="740"/>
      <c r="D98" s="740"/>
      <c r="E98" s="740"/>
      <c r="F98" s="742"/>
      <c r="G98" s="742"/>
    </row>
    <row r="99" spans="1:7" s="15" customFormat="1" ht="18.75">
      <c r="A99" s="742"/>
      <c r="B99" s="742"/>
      <c r="C99" s="740"/>
      <c r="D99" s="740"/>
      <c r="E99" s="740"/>
      <c r="F99" s="742"/>
      <c r="G99" s="742"/>
    </row>
    <row r="100" spans="1:7" s="15" customFormat="1" ht="18.75">
      <c r="A100" s="742"/>
      <c r="B100" s="742"/>
      <c r="C100" s="740"/>
      <c r="D100" s="740"/>
      <c r="E100" s="740"/>
      <c r="F100" s="742"/>
      <c r="G100" s="742"/>
    </row>
    <row r="101" spans="1:7" s="15" customFormat="1" ht="18.75">
      <c r="A101" s="742"/>
      <c r="B101" s="742"/>
      <c r="C101" s="740"/>
      <c r="D101" s="740"/>
      <c r="E101" s="740"/>
      <c r="F101" s="742"/>
      <c r="G101" s="742"/>
    </row>
    <row r="102" spans="1:7" s="15" customFormat="1" ht="18.75">
      <c r="A102" s="742"/>
      <c r="B102" s="742"/>
      <c r="C102" s="740"/>
      <c r="D102" s="740"/>
      <c r="E102" s="740"/>
      <c r="F102" s="742"/>
      <c r="G102" s="742"/>
    </row>
    <row r="103" spans="1:7" s="15" customFormat="1" ht="18.75">
      <c r="A103" s="742"/>
      <c r="B103" s="742"/>
      <c r="C103" s="740"/>
      <c r="D103" s="740"/>
      <c r="E103" s="740"/>
      <c r="F103" s="742"/>
      <c r="G103" s="742"/>
    </row>
    <row r="104" spans="1:7" s="15" customFormat="1" ht="18.75">
      <c r="A104" s="742"/>
      <c r="B104" s="742"/>
      <c r="C104" s="740"/>
      <c r="D104" s="740"/>
      <c r="E104" s="740"/>
      <c r="F104" s="742"/>
      <c r="G104" s="742"/>
    </row>
    <row r="105" spans="1:7" s="15" customFormat="1" ht="18.75">
      <c r="A105" s="742"/>
      <c r="B105" s="742"/>
      <c r="C105" s="740"/>
      <c r="D105" s="740"/>
      <c r="E105" s="740"/>
      <c r="F105" s="742"/>
      <c r="G105" s="742"/>
    </row>
    <row r="106" spans="1:7" s="15" customFormat="1" ht="18.75">
      <c r="A106" s="742"/>
      <c r="B106" s="742"/>
      <c r="C106" s="740"/>
      <c r="D106" s="740"/>
      <c r="E106" s="740"/>
      <c r="F106" s="742"/>
      <c r="G106" s="742"/>
    </row>
    <row r="107" spans="1:7" s="15" customFormat="1" ht="18.75">
      <c r="A107" s="742"/>
      <c r="B107" s="742"/>
      <c r="C107" s="740"/>
      <c r="D107" s="740"/>
      <c r="E107" s="740"/>
      <c r="F107" s="742"/>
      <c r="G107" s="742"/>
    </row>
    <row r="108" spans="1:7" s="15" customFormat="1" ht="18.75">
      <c r="A108" s="742"/>
      <c r="B108" s="742"/>
      <c r="C108" s="740"/>
      <c r="D108" s="740"/>
      <c r="E108" s="740"/>
      <c r="F108" s="742"/>
      <c r="G108" s="742"/>
    </row>
    <row r="109" spans="1:7" s="15" customFormat="1" ht="18.75">
      <c r="A109" s="742"/>
      <c r="B109" s="742"/>
      <c r="C109" s="740"/>
      <c r="D109" s="740"/>
      <c r="E109" s="740"/>
      <c r="F109" s="742"/>
      <c r="G109" s="742"/>
    </row>
    <row r="110" spans="1:7" s="15" customFormat="1" ht="18.75">
      <c r="A110" s="742"/>
      <c r="B110" s="742"/>
      <c r="C110" s="740"/>
      <c r="D110" s="740"/>
      <c r="E110" s="740"/>
      <c r="F110" s="742"/>
      <c r="G110" s="742"/>
    </row>
    <row r="111" spans="1:7" s="15" customFormat="1" ht="18.75">
      <c r="A111" s="742"/>
      <c r="B111" s="742"/>
      <c r="C111" s="740"/>
      <c r="D111" s="740"/>
      <c r="E111" s="740"/>
      <c r="F111" s="742"/>
      <c r="G111" s="742"/>
    </row>
    <row r="112" spans="1:7" s="15" customFormat="1" ht="18.75">
      <c r="A112" s="742"/>
      <c r="B112" s="742"/>
      <c r="C112" s="740"/>
      <c r="D112" s="740"/>
      <c r="E112" s="740"/>
      <c r="F112" s="742"/>
      <c r="G112" s="742"/>
    </row>
    <row r="113" spans="1:9" s="15" customFormat="1" ht="18.75">
      <c r="A113" s="742"/>
      <c r="B113" s="742"/>
      <c r="C113" s="740"/>
      <c r="D113" s="740"/>
      <c r="E113" s="740"/>
      <c r="F113" s="742"/>
      <c r="G113" s="742"/>
    </row>
    <row r="114" spans="1:9" s="15" customFormat="1" ht="19.5" thickBot="1">
      <c r="A114" s="742"/>
      <c r="B114" s="742"/>
      <c r="C114" s="740"/>
      <c r="D114" s="740"/>
      <c r="E114" s="740"/>
      <c r="F114" s="742"/>
      <c r="G114" s="742"/>
    </row>
    <row r="115" spans="1:9" ht="47.25" customHeight="1">
      <c r="A115" s="1352" t="s">
        <v>572</v>
      </c>
      <c r="B115" s="1353"/>
      <c r="C115" s="1353"/>
      <c r="D115" s="1353"/>
      <c r="E115" s="1353"/>
      <c r="F115" s="1353"/>
      <c r="G115" s="1353"/>
      <c r="H115" s="745" t="s">
        <v>49</v>
      </c>
      <c r="I115" s="746"/>
    </row>
    <row r="116" spans="1:9" s="15" customFormat="1" ht="19.5" customHeight="1">
      <c r="A116" s="1350" t="s">
        <v>1123</v>
      </c>
      <c r="B116" s="1350"/>
      <c r="C116" s="1350"/>
      <c r="D116" s="1350"/>
      <c r="E116" s="1350"/>
      <c r="F116" s="1350"/>
      <c r="G116" s="1350"/>
      <c r="H116" s="739"/>
      <c r="I116" s="739"/>
    </row>
    <row r="117" spans="1:9" s="15" customFormat="1" ht="18.75">
      <c r="A117" s="742"/>
      <c r="B117" s="742"/>
      <c r="C117" s="740"/>
      <c r="D117" s="740"/>
      <c r="E117" s="740"/>
      <c r="F117" s="742"/>
      <c r="G117" s="742"/>
    </row>
    <row r="118" spans="1:9" s="15" customFormat="1" ht="18.75">
      <c r="A118" s="742"/>
      <c r="B118" s="742"/>
      <c r="C118" s="740"/>
      <c r="D118" s="740"/>
      <c r="E118" s="740"/>
      <c r="F118" s="742"/>
      <c r="G118" s="742"/>
    </row>
    <row r="119" spans="1:9" s="15" customFormat="1" ht="18.75">
      <c r="A119" s="742"/>
      <c r="B119" s="742"/>
      <c r="C119" s="740"/>
      <c r="D119" s="740"/>
      <c r="E119" s="740"/>
      <c r="F119" s="742"/>
      <c r="G119" s="742"/>
    </row>
    <row r="120" spans="1:9" s="15" customFormat="1" ht="18.75">
      <c r="A120" s="742"/>
      <c r="B120" s="742"/>
      <c r="C120" s="740"/>
      <c r="D120" s="740"/>
      <c r="E120" s="740"/>
      <c r="F120" s="742"/>
      <c r="G120" s="742"/>
    </row>
    <row r="121" spans="1:9" s="15" customFormat="1" ht="18.75">
      <c r="A121" s="742"/>
      <c r="B121" s="742"/>
      <c r="C121" s="740"/>
      <c r="D121" s="740"/>
      <c r="E121" s="740"/>
      <c r="F121" s="742"/>
      <c r="G121" s="742"/>
    </row>
    <row r="122" spans="1:9" s="15" customFormat="1" ht="18.75">
      <c r="A122" s="742"/>
      <c r="B122" s="742"/>
      <c r="C122" s="740"/>
      <c r="D122" s="740"/>
      <c r="E122" s="740"/>
      <c r="F122" s="742"/>
      <c r="G122" s="742"/>
    </row>
    <row r="123" spans="1:9" s="15" customFormat="1" ht="18.75">
      <c r="A123" s="742"/>
      <c r="B123" s="742"/>
      <c r="C123" s="740"/>
      <c r="D123" s="740"/>
      <c r="E123" s="740"/>
      <c r="F123" s="742"/>
      <c r="G123" s="742"/>
    </row>
    <row r="124" spans="1:9" s="15" customFormat="1" ht="18.75">
      <c r="A124" s="742"/>
      <c r="B124" s="742"/>
      <c r="C124" s="740"/>
      <c r="D124" s="740"/>
      <c r="E124" s="740"/>
      <c r="F124" s="742"/>
      <c r="G124" s="742"/>
    </row>
    <row r="125" spans="1:9" s="15" customFormat="1" ht="18.75">
      <c r="A125" s="742"/>
      <c r="B125" s="742"/>
      <c r="C125" s="740"/>
      <c r="D125" s="740"/>
      <c r="E125" s="740"/>
      <c r="F125" s="742"/>
      <c r="G125" s="742"/>
    </row>
    <row r="126" spans="1:9" s="15" customFormat="1" ht="18.75">
      <c r="A126" s="742"/>
      <c r="B126" s="742"/>
      <c r="C126" s="740"/>
      <c r="D126" s="740"/>
      <c r="E126" s="740"/>
      <c r="F126" s="742"/>
      <c r="G126" s="742"/>
    </row>
    <row r="127" spans="1:9" s="15" customFormat="1" ht="18.75">
      <c r="A127" s="742"/>
      <c r="B127" s="742"/>
      <c r="C127" s="740"/>
      <c r="D127" s="740"/>
      <c r="E127" s="740"/>
      <c r="F127" s="742"/>
      <c r="G127" s="742"/>
    </row>
    <row r="128" spans="1:9" s="15" customFormat="1" ht="18.75">
      <c r="A128" s="742"/>
      <c r="B128" s="742"/>
      <c r="C128" s="740"/>
      <c r="D128" s="740"/>
      <c r="E128" s="740"/>
      <c r="F128" s="742"/>
      <c r="G128" s="742"/>
    </row>
    <row r="129" spans="1:7" s="15" customFormat="1" ht="18.75">
      <c r="A129" s="742"/>
      <c r="B129" s="742"/>
      <c r="C129" s="740"/>
      <c r="D129" s="740"/>
      <c r="E129" s="740"/>
      <c r="F129" s="742"/>
      <c r="G129" s="742"/>
    </row>
    <row r="130" spans="1:7" s="15" customFormat="1" ht="18.75">
      <c r="A130" s="742"/>
      <c r="B130" s="742"/>
      <c r="C130" s="740"/>
      <c r="D130" s="740"/>
      <c r="E130" s="740"/>
      <c r="F130" s="742"/>
      <c r="G130" s="742"/>
    </row>
    <row r="131" spans="1:7" s="15" customFormat="1" ht="18.75">
      <c r="A131" s="742"/>
      <c r="B131" s="742"/>
      <c r="C131" s="740"/>
      <c r="D131" s="740"/>
      <c r="E131" s="740"/>
      <c r="F131" s="742"/>
      <c r="G131" s="742"/>
    </row>
    <row r="132" spans="1:7" s="15" customFormat="1" ht="18.75">
      <c r="A132" s="742"/>
      <c r="B132" s="742"/>
      <c r="C132" s="740"/>
      <c r="D132" s="740"/>
      <c r="E132" s="740"/>
      <c r="F132" s="742"/>
      <c r="G132" s="742"/>
    </row>
    <row r="133" spans="1:7" s="15" customFormat="1" ht="18.75">
      <c r="A133" s="742"/>
      <c r="B133" s="742"/>
      <c r="C133" s="740"/>
      <c r="D133" s="740"/>
      <c r="E133" s="740"/>
      <c r="F133" s="742"/>
      <c r="G133" s="742"/>
    </row>
    <row r="134" spans="1:7" s="15" customFormat="1" ht="18.75">
      <c r="A134" s="742"/>
      <c r="B134" s="742"/>
      <c r="C134" s="740"/>
      <c r="D134" s="740"/>
      <c r="E134" s="740"/>
      <c r="F134" s="742"/>
      <c r="G134" s="742"/>
    </row>
    <row r="135" spans="1:7" s="15" customFormat="1" ht="18.75">
      <c r="A135" s="742"/>
      <c r="B135" s="742"/>
      <c r="C135" s="740"/>
      <c r="D135" s="740"/>
      <c r="E135" s="740"/>
      <c r="F135" s="742"/>
      <c r="G135" s="742"/>
    </row>
    <row r="136" spans="1:7" s="15" customFormat="1" ht="18.75">
      <c r="A136" s="742"/>
      <c r="B136" s="742"/>
      <c r="C136" s="740"/>
      <c r="D136" s="740"/>
      <c r="E136" s="740"/>
      <c r="F136" s="742"/>
      <c r="G136" s="742"/>
    </row>
    <row r="137" spans="1:7" s="15" customFormat="1" ht="18.75">
      <c r="A137" s="742"/>
      <c r="B137" s="742"/>
      <c r="C137" s="740"/>
      <c r="D137" s="740"/>
      <c r="E137" s="740"/>
      <c r="F137" s="742"/>
      <c r="G137" s="742"/>
    </row>
    <row r="138" spans="1:7" s="15" customFormat="1" ht="18.75">
      <c r="A138" s="742"/>
      <c r="B138" s="742"/>
      <c r="C138" s="740"/>
      <c r="D138" s="740"/>
      <c r="E138" s="740"/>
      <c r="F138" s="742"/>
      <c r="G138" s="742"/>
    </row>
    <row r="139" spans="1:7" s="15" customFormat="1" ht="18.75">
      <c r="A139" s="742"/>
      <c r="B139" s="742"/>
      <c r="C139" s="740"/>
      <c r="D139" s="740"/>
      <c r="E139" s="740"/>
      <c r="F139" s="742"/>
      <c r="G139" s="742"/>
    </row>
    <row r="140" spans="1:7" s="15" customFormat="1" ht="18.75">
      <c r="A140" s="742"/>
      <c r="B140" s="742"/>
      <c r="C140" s="740"/>
      <c r="D140" s="740"/>
      <c r="E140" s="740"/>
      <c r="F140" s="742"/>
      <c r="G140" s="742"/>
    </row>
    <row r="141" spans="1:7" s="15" customFormat="1" ht="18.75">
      <c r="A141" s="742"/>
      <c r="B141" s="742"/>
      <c r="C141" s="740"/>
      <c r="D141" s="740"/>
      <c r="E141" s="740"/>
      <c r="F141" s="742"/>
      <c r="G141" s="742"/>
    </row>
    <row r="142" spans="1:7" s="15" customFormat="1" ht="18.75">
      <c r="A142" s="742"/>
      <c r="B142" s="742"/>
      <c r="C142" s="740"/>
      <c r="D142" s="740"/>
      <c r="E142" s="740"/>
      <c r="F142" s="742"/>
      <c r="G142" s="742"/>
    </row>
    <row r="143" spans="1:7" s="15" customFormat="1" ht="18.75">
      <c r="A143" s="742"/>
      <c r="B143" s="742"/>
      <c r="C143" s="740"/>
      <c r="D143" s="740"/>
      <c r="E143" s="740"/>
      <c r="F143" s="742"/>
      <c r="G143" s="742"/>
    </row>
    <row r="144" spans="1:7" s="15" customFormat="1" ht="18.75">
      <c r="A144" s="742"/>
      <c r="B144" s="742"/>
      <c r="C144" s="740"/>
      <c r="D144" s="740"/>
      <c r="E144" s="740"/>
      <c r="F144" s="742"/>
      <c r="G144" s="742"/>
    </row>
    <row r="145" spans="1:7" s="15" customFormat="1" ht="18.75">
      <c r="A145" s="742"/>
      <c r="B145" s="742"/>
      <c r="C145" s="740"/>
      <c r="D145" s="740"/>
      <c r="E145" s="740"/>
      <c r="F145" s="742"/>
      <c r="G145" s="742"/>
    </row>
    <row r="146" spans="1:7" s="15" customFormat="1" ht="18.75">
      <c r="A146" s="742"/>
      <c r="B146" s="742"/>
      <c r="C146" s="740"/>
      <c r="D146" s="740"/>
      <c r="E146" s="740"/>
      <c r="F146" s="742"/>
      <c r="G146" s="742"/>
    </row>
    <row r="147" spans="1:7" s="15" customFormat="1" ht="18.75">
      <c r="A147" s="742"/>
      <c r="B147" s="742"/>
      <c r="C147" s="740"/>
      <c r="D147" s="740"/>
      <c r="E147" s="740"/>
      <c r="F147" s="742"/>
      <c r="G147" s="742"/>
    </row>
    <row r="148" spans="1:7" s="15" customFormat="1" ht="18.75">
      <c r="A148" s="742"/>
      <c r="B148" s="742"/>
      <c r="C148" s="740"/>
      <c r="D148" s="740"/>
      <c r="E148" s="740"/>
      <c r="F148" s="742"/>
      <c r="G148" s="742"/>
    </row>
    <row r="149" spans="1:7" s="15" customFormat="1" ht="18.75">
      <c r="A149" s="742"/>
      <c r="B149" s="742"/>
      <c r="C149" s="740"/>
      <c r="D149" s="740"/>
      <c r="E149" s="740"/>
      <c r="F149" s="742"/>
      <c r="G149" s="742"/>
    </row>
    <row r="150" spans="1:7" s="15" customFormat="1" ht="18.75">
      <c r="A150" s="742"/>
      <c r="B150" s="742"/>
      <c r="C150" s="740"/>
      <c r="D150" s="740"/>
      <c r="E150" s="740"/>
      <c r="F150" s="742"/>
      <c r="G150" s="742"/>
    </row>
    <row r="151" spans="1:7" s="15" customFormat="1" ht="18.75">
      <c r="A151" s="742"/>
      <c r="B151" s="742"/>
      <c r="C151" s="740"/>
      <c r="D151" s="740"/>
      <c r="E151" s="740"/>
      <c r="F151" s="742"/>
      <c r="G151" s="742"/>
    </row>
    <row r="152" spans="1:7" s="15" customFormat="1" ht="18.75">
      <c r="A152" s="742"/>
      <c r="B152" s="742"/>
      <c r="C152" s="740"/>
      <c r="D152" s="740"/>
      <c r="E152" s="740"/>
      <c r="F152" s="742"/>
      <c r="G152" s="742"/>
    </row>
    <row r="153" spans="1:7" s="15" customFormat="1" ht="18.75">
      <c r="A153" s="742"/>
      <c r="B153" s="742"/>
      <c r="C153" s="740"/>
      <c r="D153" s="740"/>
      <c r="E153" s="740"/>
      <c r="F153" s="742"/>
      <c r="G153" s="742"/>
    </row>
    <row r="154" spans="1:7" s="15" customFormat="1" ht="18.75">
      <c r="A154" s="742"/>
      <c r="B154" s="742"/>
      <c r="C154" s="740"/>
      <c r="D154" s="740"/>
      <c r="E154" s="740"/>
      <c r="F154" s="742"/>
      <c r="G154" s="742"/>
    </row>
    <row r="155" spans="1:7" s="15" customFormat="1" ht="18.75">
      <c r="A155" s="742"/>
      <c r="B155" s="742"/>
      <c r="C155" s="740"/>
      <c r="D155" s="740"/>
      <c r="E155" s="740"/>
      <c r="F155" s="742"/>
      <c r="G155" s="742"/>
    </row>
    <row r="156" spans="1:7" s="15" customFormat="1" ht="18.75">
      <c r="A156" s="742"/>
      <c r="B156" s="742"/>
      <c r="C156" s="740"/>
      <c r="D156" s="740"/>
      <c r="E156" s="740"/>
      <c r="F156" s="742"/>
      <c r="G156" s="742"/>
    </row>
    <row r="157" spans="1:7" s="15" customFormat="1" ht="18.75">
      <c r="A157" s="742"/>
      <c r="B157" s="742"/>
      <c r="C157" s="740"/>
      <c r="D157" s="740"/>
      <c r="E157" s="740"/>
      <c r="F157" s="742"/>
      <c r="G157" s="742"/>
    </row>
    <row r="158" spans="1:7" s="15" customFormat="1" ht="18.75">
      <c r="A158" s="742"/>
      <c r="B158" s="742"/>
      <c r="C158" s="740"/>
      <c r="D158" s="740"/>
      <c r="E158" s="740"/>
      <c r="F158" s="742"/>
      <c r="G158" s="742"/>
    </row>
    <row r="159" spans="1:7" s="15" customFormat="1" ht="18.75">
      <c r="A159" s="742"/>
      <c r="B159" s="742"/>
      <c r="C159" s="740"/>
      <c r="D159" s="740"/>
      <c r="E159" s="740"/>
      <c r="F159" s="742"/>
      <c r="G159" s="742"/>
    </row>
    <row r="160" spans="1:7" s="15" customFormat="1" ht="18.75">
      <c r="A160" s="742"/>
      <c r="B160" s="742"/>
      <c r="C160" s="740"/>
      <c r="D160" s="740"/>
      <c r="E160" s="740"/>
      <c r="F160" s="742"/>
      <c r="G160" s="742"/>
    </row>
    <row r="161" spans="1:7" s="15" customFormat="1" ht="18.75">
      <c r="A161" s="742"/>
      <c r="B161" s="742"/>
      <c r="C161" s="740"/>
      <c r="D161" s="740"/>
      <c r="E161" s="740"/>
      <c r="F161" s="742"/>
      <c r="G161" s="742"/>
    </row>
    <row r="162" spans="1:7" s="15" customFormat="1" ht="18.75">
      <c r="A162" s="742"/>
      <c r="B162" s="742"/>
      <c r="C162" s="740"/>
      <c r="D162" s="740"/>
      <c r="E162" s="740"/>
      <c r="F162" s="742"/>
      <c r="G162" s="742"/>
    </row>
    <row r="163" spans="1:7" s="15" customFormat="1" ht="18.75">
      <c r="A163" s="742"/>
      <c r="B163" s="742"/>
      <c r="C163" s="740"/>
      <c r="D163" s="740"/>
      <c r="E163" s="740"/>
      <c r="F163" s="742"/>
      <c r="G163" s="742"/>
    </row>
    <row r="164" spans="1:7" s="15" customFormat="1" ht="18.75">
      <c r="A164" s="742"/>
      <c r="B164" s="742"/>
      <c r="C164" s="740"/>
      <c r="D164" s="740"/>
      <c r="E164" s="740"/>
      <c r="F164" s="742"/>
      <c r="G164" s="742"/>
    </row>
    <row r="165" spans="1:7" s="15" customFormat="1" ht="18.75">
      <c r="A165" s="742"/>
      <c r="B165" s="742"/>
      <c r="C165" s="740"/>
      <c r="D165" s="740"/>
      <c r="E165" s="740"/>
      <c r="F165" s="742"/>
      <c r="G165" s="742"/>
    </row>
    <row r="166" spans="1:7" s="15" customFormat="1" ht="18.75">
      <c r="A166" s="742"/>
      <c r="B166" s="742"/>
      <c r="C166" s="740"/>
      <c r="D166" s="740"/>
      <c r="E166" s="740"/>
      <c r="F166" s="742"/>
      <c r="G166" s="742"/>
    </row>
    <row r="167" spans="1:7" s="15" customFormat="1" ht="18.75">
      <c r="A167" s="742"/>
      <c r="B167" s="742"/>
      <c r="C167" s="740"/>
      <c r="D167" s="740"/>
      <c r="E167" s="740"/>
      <c r="F167" s="742"/>
      <c r="G167" s="742"/>
    </row>
    <row r="168" spans="1:7" s="15" customFormat="1" ht="18.75">
      <c r="A168" s="742"/>
      <c r="B168" s="742"/>
      <c r="C168" s="740"/>
      <c r="D168" s="740"/>
      <c r="E168" s="740"/>
      <c r="F168" s="742"/>
      <c r="G168" s="742"/>
    </row>
    <row r="169" spans="1:7" s="15" customFormat="1" ht="18.75">
      <c r="A169" s="742"/>
      <c r="B169" s="742"/>
      <c r="C169" s="740"/>
      <c r="D169" s="740"/>
      <c r="E169" s="740"/>
      <c r="F169" s="742"/>
      <c r="G169" s="742"/>
    </row>
    <row r="170" spans="1:7" s="15" customFormat="1" ht="18.75">
      <c r="A170" s="742"/>
      <c r="B170" s="742"/>
      <c r="C170" s="740"/>
      <c r="D170" s="740"/>
      <c r="E170" s="740"/>
      <c r="F170" s="742"/>
      <c r="G170" s="742"/>
    </row>
    <row r="171" spans="1:7" s="15" customFormat="1" ht="18.75">
      <c r="A171" s="742"/>
      <c r="B171" s="742"/>
      <c r="C171" s="740"/>
      <c r="D171" s="740"/>
      <c r="E171" s="740"/>
      <c r="F171" s="742"/>
      <c r="G171" s="742"/>
    </row>
    <row r="172" spans="1:7" s="15" customFormat="1" ht="18.75">
      <c r="A172" s="742"/>
      <c r="B172" s="742"/>
      <c r="C172" s="740"/>
      <c r="D172" s="740"/>
      <c r="E172" s="740"/>
      <c r="F172" s="742"/>
      <c r="G172" s="742"/>
    </row>
    <row r="173" spans="1:7" s="15" customFormat="1" ht="18.75">
      <c r="A173" s="742"/>
      <c r="B173" s="742"/>
      <c r="C173" s="740"/>
      <c r="D173" s="740"/>
      <c r="E173" s="740"/>
      <c r="F173" s="742"/>
      <c r="G173" s="742"/>
    </row>
    <row r="174" spans="1:7" s="15" customFormat="1" ht="18.75">
      <c r="A174" s="742"/>
      <c r="B174" s="742"/>
      <c r="C174" s="740"/>
      <c r="D174" s="740"/>
      <c r="E174" s="740"/>
      <c r="F174" s="742"/>
      <c r="G174" s="742"/>
    </row>
    <row r="175" spans="1:7" s="15" customFormat="1" ht="18.75">
      <c r="A175" s="742"/>
      <c r="B175" s="742"/>
      <c r="C175" s="740"/>
      <c r="D175" s="740"/>
      <c r="E175" s="740"/>
      <c r="F175" s="742"/>
      <c r="G175" s="742"/>
    </row>
    <row r="176" spans="1:7" s="15" customFormat="1" ht="18.75">
      <c r="A176" s="742"/>
      <c r="B176" s="742"/>
      <c r="C176" s="740"/>
      <c r="D176" s="740"/>
      <c r="E176" s="740"/>
      <c r="F176" s="742"/>
      <c r="G176" s="742"/>
    </row>
    <row r="177" spans="1:7" s="15" customFormat="1" ht="18.75">
      <c r="A177" s="742"/>
      <c r="B177" s="742"/>
      <c r="C177" s="740"/>
      <c r="D177" s="740"/>
      <c r="E177" s="740"/>
      <c r="F177" s="742"/>
      <c r="G177" s="742"/>
    </row>
    <row r="178" spans="1:7" s="15" customFormat="1" ht="18.75">
      <c r="A178" s="742"/>
      <c r="B178" s="742"/>
      <c r="C178" s="740"/>
      <c r="D178" s="740"/>
      <c r="E178" s="740"/>
      <c r="F178" s="742"/>
      <c r="G178" s="742"/>
    </row>
    <row r="179" spans="1:7" s="15" customFormat="1" ht="18.75">
      <c r="A179" s="742"/>
      <c r="B179" s="742"/>
      <c r="C179" s="740"/>
      <c r="D179" s="740"/>
      <c r="E179" s="740"/>
      <c r="F179" s="742"/>
      <c r="G179" s="742"/>
    </row>
    <row r="180" spans="1:7" s="15" customFormat="1" ht="18.75">
      <c r="A180" s="742"/>
      <c r="B180" s="742"/>
      <c r="C180" s="740"/>
      <c r="D180" s="740"/>
      <c r="E180" s="740"/>
      <c r="F180" s="742"/>
      <c r="G180" s="742"/>
    </row>
    <row r="181" spans="1:7" s="15" customFormat="1" ht="18.75">
      <c r="A181" s="742"/>
      <c r="B181" s="742"/>
      <c r="C181" s="740"/>
      <c r="D181" s="740"/>
      <c r="E181" s="740"/>
      <c r="F181" s="742"/>
      <c r="G181" s="742"/>
    </row>
    <row r="182" spans="1:7" s="15" customFormat="1" ht="18.75">
      <c r="A182" s="742"/>
      <c r="B182" s="742"/>
      <c r="C182" s="740"/>
      <c r="D182" s="740"/>
      <c r="E182" s="740"/>
      <c r="F182" s="742"/>
      <c r="G182" s="742"/>
    </row>
    <row r="183" spans="1:7" s="15" customFormat="1" ht="18.75">
      <c r="A183" s="742"/>
      <c r="B183" s="742"/>
      <c r="C183" s="740"/>
      <c r="D183" s="740"/>
      <c r="E183" s="740"/>
      <c r="F183" s="742"/>
      <c r="G183" s="742"/>
    </row>
    <row r="184" spans="1:7" s="15" customFormat="1" ht="18.75">
      <c r="A184" s="742"/>
      <c r="B184" s="742"/>
      <c r="C184" s="740"/>
      <c r="D184" s="740"/>
      <c r="E184" s="740"/>
      <c r="F184" s="742"/>
      <c r="G184" s="742"/>
    </row>
    <row r="185" spans="1:7" s="15" customFormat="1" ht="18.75">
      <c r="A185" s="742"/>
      <c r="B185" s="742"/>
      <c r="C185" s="740"/>
      <c r="D185" s="740"/>
      <c r="E185" s="740"/>
      <c r="F185" s="742"/>
      <c r="G185" s="742"/>
    </row>
    <row r="186" spans="1:7" s="15" customFormat="1" ht="18.75">
      <c r="A186" s="742"/>
      <c r="B186" s="742"/>
      <c r="C186" s="740"/>
      <c r="D186" s="740"/>
      <c r="E186" s="740"/>
      <c r="F186" s="742"/>
      <c r="G186" s="742"/>
    </row>
    <row r="187" spans="1:7" s="15" customFormat="1" ht="18.75">
      <c r="A187" s="742"/>
      <c r="B187" s="742"/>
      <c r="C187" s="740"/>
      <c r="D187" s="740"/>
      <c r="E187" s="740"/>
      <c r="F187" s="742"/>
      <c r="G187" s="742"/>
    </row>
    <row r="188" spans="1:7" s="15" customFormat="1" ht="18.75">
      <c r="A188" s="742"/>
      <c r="B188" s="742"/>
      <c r="C188" s="740"/>
      <c r="D188" s="740"/>
      <c r="E188" s="740"/>
      <c r="F188" s="742"/>
      <c r="G188" s="742"/>
    </row>
    <row r="189" spans="1:7" s="15" customFormat="1" ht="18.75">
      <c r="A189" s="742"/>
      <c r="B189" s="742"/>
      <c r="C189" s="740"/>
      <c r="D189" s="740"/>
      <c r="E189" s="740"/>
      <c r="F189" s="742"/>
      <c r="G189" s="742"/>
    </row>
    <row r="190" spans="1:7" s="15" customFormat="1" ht="18.75">
      <c r="A190" s="742"/>
      <c r="B190" s="742"/>
      <c r="C190" s="740"/>
      <c r="D190" s="740"/>
      <c r="E190" s="740"/>
      <c r="F190" s="742"/>
      <c r="G190" s="742"/>
    </row>
    <row r="191" spans="1:7" s="15" customFormat="1" ht="18.75">
      <c r="A191" s="742"/>
      <c r="B191" s="742"/>
      <c r="C191" s="740"/>
      <c r="D191" s="740"/>
      <c r="E191" s="740"/>
      <c r="F191" s="742"/>
      <c r="G191" s="742"/>
    </row>
    <row r="192" spans="1:7" s="15" customFormat="1" ht="18.75">
      <c r="A192" s="742"/>
      <c r="B192" s="742"/>
      <c r="C192" s="740"/>
      <c r="D192" s="740"/>
      <c r="E192" s="740"/>
      <c r="F192" s="742"/>
      <c r="G192" s="742"/>
    </row>
    <row r="193" spans="1:7" s="15" customFormat="1" ht="18.75">
      <c r="A193" s="742"/>
      <c r="B193" s="742"/>
      <c r="C193" s="740"/>
      <c r="D193" s="740"/>
      <c r="E193" s="740"/>
      <c r="F193" s="742"/>
      <c r="G193" s="742"/>
    </row>
    <row r="194" spans="1:7" s="15" customFormat="1" ht="18.75">
      <c r="A194" s="742"/>
      <c r="B194" s="742"/>
      <c r="C194" s="740"/>
      <c r="D194" s="740"/>
      <c r="E194" s="740"/>
      <c r="F194" s="742"/>
      <c r="G194" s="742"/>
    </row>
    <row r="195" spans="1:7" s="15" customFormat="1" ht="18.75">
      <c r="A195" s="742"/>
      <c r="B195" s="742"/>
      <c r="C195" s="740"/>
      <c r="D195" s="740"/>
      <c r="E195" s="740"/>
      <c r="F195" s="742"/>
      <c r="G195" s="742"/>
    </row>
    <row r="196" spans="1:7" s="15" customFormat="1" ht="18.75">
      <c r="A196" s="742"/>
      <c r="B196" s="742"/>
      <c r="C196" s="740"/>
      <c r="D196" s="740"/>
      <c r="E196" s="740"/>
      <c r="F196" s="742"/>
      <c r="G196" s="742"/>
    </row>
    <row r="197" spans="1:7" s="15" customFormat="1" ht="18.75">
      <c r="A197" s="742"/>
      <c r="B197" s="742"/>
      <c r="C197" s="740"/>
      <c r="D197" s="740"/>
      <c r="E197" s="740"/>
      <c r="F197" s="742"/>
      <c r="G197" s="742"/>
    </row>
    <row r="198" spans="1:7" s="15" customFormat="1" ht="18.75">
      <c r="A198" s="742"/>
      <c r="B198" s="742"/>
      <c r="C198" s="740"/>
      <c r="D198" s="740"/>
      <c r="E198" s="740"/>
      <c r="F198" s="742"/>
      <c r="G198" s="742"/>
    </row>
    <row r="199" spans="1:7" s="15" customFormat="1" ht="18.75">
      <c r="A199" s="742"/>
      <c r="B199" s="742"/>
      <c r="C199" s="740"/>
      <c r="D199" s="740"/>
      <c r="E199" s="740"/>
      <c r="F199" s="742"/>
      <c r="G199" s="742"/>
    </row>
    <row r="200" spans="1:7" s="15" customFormat="1" ht="18.75">
      <c r="A200" s="742"/>
      <c r="B200" s="742"/>
      <c r="C200" s="740"/>
      <c r="D200" s="740"/>
      <c r="E200" s="740"/>
      <c r="F200" s="742"/>
      <c r="G200" s="742"/>
    </row>
    <row r="201" spans="1:7" s="15" customFormat="1" ht="18.75">
      <c r="A201" s="742"/>
      <c r="B201" s="742"/>
      <c r="C201" s="740"/>
      <c r="D201" s="740"/>
      <c r="E201" s="740"/>
      <c r="F201" s="742"/>
      <c r="G201" s="742"/>
    </row>
    <row r="202" spans="1:7" s="15" customFormat="1" ht="18.75">
      <c r="A202" s="742"/>
      <c r="B202" s="742"/>
      <c r="C202" s="740"/>
      <c r="D202" s="740"/>
      <c r="E202" s="740"/>
      <c r="F202" s="742"/>
      <c r="G202" s="742"/>
    </row>
    <row r="203" spans="1:7" s="15" customFormat="1" ht="18.75">
      <c r="A203" s="742"/>
      <c r="B203" s="742"/>
      <c r="C203" s="740"/>
      <c r="D203" s="740"/>
      <c r="E203" s="740"/>
      <c r="F203" s="742"/>
      <c r="G203" s="742"/>
    </row>
    <row r="204" spans="1:7" s="15" customFormat="1" ht="18.75">
      <c r="A204" s="742"/>
      <c r="B204" s="742"/>
      <c r="C204" s="740"/>
      <c r="D204" s="740"/>
      <c r="E204" s="740"/>
      <c r="F204" s="742"/>
      <c r="G204" s="742"/>
    </row>
    <row r="205" spans="1:7" s="15" customFormat="1" ht="18.75">
      <c r="A205" s="742"/>
      <c r="B205" s="742"/>
      <c r="C205" s="740"/>
      <c r="D205" s="740"/>
      <c r="E205" s="740"/>
      <c r="F205" s="742"/>
      <c r="G205" s="742"/>
    </row>
    <row r="206" spans="1:7" s="15" customFormat="1" ht="18.75">
      <c r="A206" s="742"/>
      <c r="B206" s="742"/>
      <c r="C206" s="740"/>
      <c r="D206" s="740"/>
      <c r="E206" s="740"/>
      <c r="F206" s="742"/>
      <c r="G206" s="742"/>
    </row>
    <row r="207" spans="1:7" s="15" customFormat="1" ht="18.75">
      <c r="A207" s="742"/>
      <c r="B207" s="742"/>
      <c r="C207" s="740"/>
      <c r="D207" s="740"/>
      <c r="E207" s="740"/>
      <c r="F207" s="742"/>
      <c r="G207" s="742"/>
    </row>
    <row r="208" spans="1:7" s="15" customFormat="1" ht="18.75">
      <c r="A208" s="742"/>
      <c r="B208" s="742"/>
      <c r="C208" s="740"/>
      <c r="D208" s="740"/>
      <c r="E208" s="740"/>
      <c r="F208" s="742"/>
      <c r="G208" s="742"/>
    </row>
    <row r="209" spans="1:7" s="15" customFormat="1" ht="18.75">
      <c r="A209" s="742"/>
      <c r="B209" s="742"/>
      <c r="C209" s="740"/>
      <c r="D209" s="740"/>
      <c r="E209" s="740"/>
      <c r="F209" s="742"/>
      <c r="G209" s="742"/>
    </row>
    <row r="210" spans="1:7" s="15" customFormat="1" ht="18.75">
      <c r="A210" s="742"/>
      <c r="B210" s="742"/>
      <c r="C210" s="740"/>
      <c r="D210" s="740"/>
      <c r="E210" s="740"/>
      <c r="F210" s="742"/>
      <c r="G210" s="742"/>
    </row>
    <row r="211" spans="1:7" s="15" customFormat="1" ht="2.25" customHeight="1">
      <c r="A211" s="742"/>
      <c r="B211" s="742"/>
      <c r="C211" s="740"/>
      <c r="D211" s="740"/>
      <c r="E211" s="740"/>
      <c r="F211" s="742"/>
      <c r="G211" s="742"/>
    </row>
    <row r="212" spans="1:7" s="15" customFormat="1" ht="18.75">
      <c r="A212" s="742"/>
      <c r="B212" s="742"/>
      <c r="C212" s="740"/>
      <c r="D212" s="740"/>
      <c r="E212" s="740"/>
      <c r="F212" s="742"/>
      <c r="G212" s="742"/>
    </row>
    <row r="213" spans="1:7" s="15" customFormat="1" ht="18.75">
      <c r="A213" s="742"/>
      <c r="B213" s="742"/>
      <c r="C213" s="740"/>
      <c r="D213" s="740"/>
      <c r="E213" s="740"/>
      <c r="F213" s="742"/>
      <c r="G213" s="742"/>
    </row>
    <row r="214" spans="1:7" s="15" customFormat="1" ht="18.75">
      <c r="A214" s="742"/>
      <c r="B214" s="742"/>
      <c r="C214" s="740"/>
      <c r="D214" s="740"/>
      <c r="E214" s="740"/>
      <c r="F214" s="742"/>
      <c r="G214" s="742"/>
    </row>
    <row r="215" spans="1:7" s="15" customFormat="1" ht="18.75">
      <c r="A215" s="742"/>
      <c r="B215" s="742"/>
      <c r="C215" s="740"/>
      <c r="D215" s="740"/>
      <c r="E215" s="740"/>
      <c r="F215" s="742"/>
      <c r="G215" s="742"/>
    </row>
    <row r="216" spans="1:7" s="15" customFormat="1" ht="18.75">
      <c r="A216" s="742"/>
      <c r="B216" s="742"/>
      <c r="C216" s="740"/>
      <c r="D216" s="740"/>
      <c r="E216" s="740"/>
      <c r="F216" s="742"/>
      <c r="G216" s="742"/>
    </row>
    <row r="217" spans="1:7" s="15" customFormat="1" ht="18.75">
      <c r="A217" s="742"/>
      <c r="B217" s="742"/>
      <c r="C217" s="740"/>
      <c r="D217" s="740"/>
      <c r="E217" s="740"/>
      <c r="F217" s="742"/>
      <c r="G217" s="742"/>
    </row>
    <row r="218" spans="1:7" s="15" customFormat="1" ht="18.75">
      <c r="A218" s="742"/>
      <c r="B218" s="742"/>
      <c r="C218" s="742"/>
      <c r="D218" s="742"/>
      <c r="E218" s="742"/>
      <c r="F218" s="742"/>
      <c r="G218" s="742"/>
    </row>
    <row r="219" spans="1:7" s="15" customFormat="1" ht="18.75">
      <c r="A219" s="742"/>
      <c r="B219" s="742"/>
      <c r="C219" s="742"/>
      <c r="D219" s="742"/>
      <c r="E219" s="742"/>
      <c r="F219" s="742"/>
      <c r="G219" s="742"/>
    </row>
    <row r="220" spans="1:7" s="15" customFormat="1" ht="18.75">
      <c r="A220" s="742"/>
      <c r="B220" s="742"/>
      <c r="C220" s="742"/>
      <c r="D220" s="742"/>
      <c r="E220" s="742"/>
      <c r="F220" s="742"/>
      <c r="G220" s="742"/>
    </row>
    <row r="221" spans="1:7" s="15" customFormat="1" ht="18.75">
      <c r="A221" s="742"/>
      <c r="B221" s="742"/>
      <c r="C221" s="742"/>
      <c r="D221" s="742"/>
      <c r="E221" s="742"/>
      <c r="F221" s="742"/>
      <c r="G221" s="742"/>
    </row>
    <row r="222" spans="1:7" s="15" customFormat="1" ht="18.75">
      <c r="A222" s="742"/>
      <c r="B222" s="742"/>
      <c r="C222" s="742"/>
      <c r="D222" s="742"/>
      <c r="E222" s="742"/>
      <c r="F222" s="742"/>
      <c r="G222" s="742"/>
    </row>
    <row r="223" spans="1:7" s="15" customFormat="1" ht="18.75">
      <c r="A223" s="742"/>
      <c r="B223" s="742"/>
      <c r="C223" s="742"/>
      <c r="D223" s="742"/>
      <c r="E223" s="742"/>
      <c r="F223" s="742"/>
      <c r="G223" s="742"/>
    </row>
    <row r="224" spans="1:7" s="15" customFormat="1" ht="18.75">
      <c r="A224" s="742"/>
      <c r="B224" s="742"/>
      <c r="C224" s="742"/>
      <c r="D224" s="742"/>
      <c r="E224" s="742"/>
      <c r="F224" s="742"/>
      <c r="G224" s="742"/>
    </row>
    <row r="225" spans="1:7" s="15" customFormat="1" ht="18.75">
      <c r="A225" s="742"/>
      <c r="B225" s="742"/>
      <c r="C225" s="742"/>
      <c r="D225" s="742"/>
      <c r="E225" s="742"/>
      <c r="F225" s="742"/>
      <c r="G225" s="742"/>
    </row>
    <row r="226" spans="1:7" s="15" customFormat="1" ht="18.75">
      <c r="A226" s="742"/>
      <c r="B226" s="742"/>
      <c r="C226" s="742"/>
      <c r="D226" s="742"/>
      <c r="E226" s="742"/>
      <c r="F226" s="742"/>
      <c r="G226" s="742"/>
    </row>
    <row r="227" spans="1:7" s="15" customFormat="1" ht="18.75">
      <c r="A227" s="742"/>
      <c r="B227" s="742"/>
      <c r="C227" s="742"/>
      <c r="D227" s="742"/>
      <c r="E227" s="742"/>
      <c r="F227" s="742"/>
      <c r="G227" s="742"/>
    </row>
    <row r="228" spans="1:7" ht="18.75">
      <c r="A228" s="90"/>
      <c r="B228" s="90"/>
      <c r="C228" s="90"/>
      <c r="D228" s="90"/>
      <c r="E228" s="90"/>
      <c r="F228" s="90"/>
      <c r="G228" s="90"/>
    </row>
    <row r="229" spans="1:7" ht="18.75">
      <c r="A229" s="90"/>
      <c r="B229" s="90"/>
      <c r="C229" s="90"/>
      <c r="D229" s="90"/>
      <c r="E229" s="90"/>
      <c r="F229" s="90"/>
      <c r="G229" s="90"/>
    </row>
    <row r="230" spans="1:7" ht="18.75">
      <c r="A230" s="90"/>
      <c r="B230" s="90"/>
      <c r="C230" s="90"/>
      <c r="D230" s="90"/>
      <c r="E230" s="90"/>
      <c r="F230" s="90"/>
      <c r="G230" s="90"/>
    </row>
    <row r="231" spans="1:7" ht="18.75">
      <c r="A231" s="90"/>
      <c r="B231" s="90"/>
      <c r="C231" s="90"/>
      <c r="D231" s="90"/>
      <c r="E231" s="90"/>
      <c r="F231" s="90"/>
      <c r="G231" s="90"/>
    </row>
    <row r="232" spans="1:7" ht="18.75">
      <c r="A232" s="90"/>
      <c r="B232" s="90"/>
      <c r="C232" s="90"/>
      <c r="D232" s="90"/>
      <c r="E232" s="90"/>
      <c r="F232" s="90"/>
      <c r="G232" s="90"/>
    </row>
    <row r="233" spans="1:7" ht="18.75">
      <c r="A233" s="90"/>
      <c r="B233" s="90"/>
      <c r="C233" s="90"/>
      <c r="D233" s="90"/>
      <c r="E233" s="90"/>
      <c r="F233" s="90"/>
      <c r="G233" s="90"/>
    </row>
    <row r="234" spans="1:7" ht="18.75">
      <c r="A234" s="90"/>
      <c r="B234" s="90"/>
      <c r="C234" s="90"/>
      <c r="D234" s="90"/>
      <c r="E234" s="90"/>
      <c r="F234" s="90"/>
      <c r="G234" s="90"/>
    </row>
    <row r="235" spans="1:7" ht="18.75">
      <c r="A235" s="90"/>
      <c r="B235" s="90"/>
      <c r="C235" s="90"/>
      <c r="D235" s="90"/>
      <c r="E235" s="90"/>
      <c r="F235" s="90"/>
      <c r="G235" s="90"/>
    </row>
    <row r="236" spans="1:7" ht="18.75">
      <c r="A236" s="90"/>
      <c r="B236" s="90"/>
      <c r="C236" s="90"/>
      <c r="D236" s="90"/>
      <c r="E236" s="90"/>
      <c r="F236" s="90"/>
      <c r="G236" s="90"/>
    </row>
    <row r="237" spans="1:7" ht="18.75">
      <c r="A237" s="90"/>
      <c r="B237" s="90"/>
      <c r="C237" s="90"/>
      <c r="D237" s="90"/>
      <c r="E237" s="90"/>
      <c r="F237" s="90"/>
      <c r="G237" s="90"/>
    </row>
    <row r="238" spans="1:7" ht="18.75">
      <c r="A238" s="90"/>
      <c r="B238" s="90"/>
      <c r="C238" s="90"/>
      <c r="D238" s="90"/>
      <c r="E238" s="90"/>
      <c r="F238" s="90"/>
      <c r="G238" s="90"/>
    </row>
    <row r="239" spans="1:7" ht="18.75">
      <c r="A239" s="90"/>
      <c r="B239" s="90"/>
      <c r="C239" s="90"/>
      <c r="D239" s="90"/>
      <c r="E239" s="90"/>
      <c r="F239" s="90"/>
      <c r="G239" s="90"/>
    </row>
    <row r="240" spans="1:7" ht="18.75">
      <c r="A240" s="90"/>
      <c r="B240" s="90"/>
      <c r="C240" s="90"/>
      <c r="D240" s="90"/>
      <c r="E240" s="90"/>
      <c r="F240" s="90"/>
      <c r="G240" s="90"/>
    </row>
    <row r="241" spans="1:7" ht="18.75">
      <c r="A241" s="90"/>
      <c r="B241" s="90"/>
      <c r="C241" s="90"/>
      <c r="D241" s="90"/>
      <c r="E241" s="90"/>
      <c r="F241" s="90"/>
      <c r="G241" s="90"/>
    </row>
    <row r="242" spans="1:7" ht="18.75">
      <c r="A242" s="90"/>
      <c r="B242" s="90"/>
      <c r="C242" s="90"/>
      <c r="D242" s="90"/>
      <c r="E242" s="90"/>
      <c r="F242" s="90"/>
      <c r="G242" s="90"/>
    </row>
    <row r="243" spans="1:7" ht="18.75">
      <c r="A243" s="90"/>
      <c r="B243" s="90"/>
      <c r="C243" s="90"/>
      <c r="D243" s="90"/>
      <c r="E243" s="90"/>
      <c r="F243" s="90"/>
      <c r="G243" s="90"/>
    </row>
    <row r="244" spans="1:7" ht="18.75">
      <c r="A244" s="90"/>
      <c r="B244" s="90"/>
      <c r="C244" s="90"/>
      <c r="D244" s="90"/>
      <c r="E244" s="90"/>
      <c r="F244" s="90"/>
      <c r="G244" s="90"/>
    </row>
    <row r="245" spans="1:7" ht="18.75">
      <c r="A245" s="90"/>
      <c r="B245" s="90"/>
      <c r="C245" s="90"/>
      <c r="D245" s="90"/>
      <c r="E245" s="90"/>
      <c r="F245" s="90"/>
      <c r="G245" s="90"/>
    </row>
    <row r="246" spans="1:7" ht="18.75">
      <c r="A246" s="90"/>
      <c r="B246" s="90"/>
      <c r="C246" s="90"/>
      <c r="D246" s="90"/>
      <c r="E246" s="90"/>
      <c r="F246" s="90"/>
      <c r="G246" s="90"/>
    </row>
    <row r="247" spans="1:7" ht="18.75">
      <c r="A247" s="90"/>
      <c r="B247" s="90"/>
      <c r="C247" s="90"/>
      <c r="D247" s="90"/>
      <c r="E247" s="90"/>
      <c r="F247" s="90"/>
      <c r="G247" s="90"/>
    </row>
    <row r="248" spans="1:7" ht="18.75">
      <c r="A248" s="90"/>
      <c r="B248" s="90"/>
      <c r="C248" s="90"/>
      <c r="D248" s="90"/>
      <c r="E248" s="90"/>
      <c r="F248" s="90"/>
      <c r="G248" s="90"/>
    </row>
    <row r="249" spans="1:7" ht="18.75">
      <c r="A249" s="90"/>
      <c r="B249" s="90"/>
      <c r="C249" s="90"/>
      <c r="D249" s="90"/>
      <c r="E249" s="90"/>
      <c r="F249" s="90"/>
      <c r="G249" s="90"/>
    </row>
    <row r="250" spans="1:7" ht="18.75">
      <c r="A250" s="90"/>
      <c r="B250" s="90"/>
      <c r="C250" s="90"/>
      <c r="D250" s="90"/>
      <c r="E250" s="90"/>
      <c r="F250" s="90"/>
      <c r="G250" s="90"/>
    </row>
    <row r="251" spans="1:7" ht="18.75">
      <c r="A251" s="90"/>
      <c r="B251" s="90"/>
      <c r="C251" s="90"/>
      <c r="D251" s="90"/>
      <c r="E251" s="90"/>
      <c r="F251" s="90"/>
      <c r="G251" s="90"/>
    </row>
    <row r="252" spans="1:7" ht="18.75">
      <c r="A252" s="90"/>
      <c r="B252" s="90"/>
      <c r="C252" s="90"/>
      <c r="D252" s="90"/>
      <c r="E252" s="90"/>
      <c r="F252" s="90"/>
      <c r="G252" s="90"/>
    </row>
    <row r="253" spans="1:7" ht="18.75">
      <c r="A253" s="90"/>
      <c r="B253" s="90"/>
      <c r="C253" s="90"/>
      <c r="D253" s="90"/>
      <c r="E253" s="90"/>
      <c r="F253" s="90"/>
      <c r="G253" s="90"/>
    </row>
    <row r="254" spans="1:7" ht="18.75">
      <c r="A254" s="90"/>
      <c r="B254" s="90"/>
      <c r="C254" s="90"/>
      <c r="D254" s="90"/>
      <c r="E254" s="90"/>
      <c r="F254" s="90"/>
      <c r="G254" s="90"/>
    </row>
    <row r="258" spans="2:4" ht="23.25">
      <c r="B258" s="88"/>
      <c r="C258" s="88"/>
      <c r="D258" s="88"/>
    </row>
  </sheetData>
  <sheetProtection algorithmName="SHA-512" hashValue="G5e12W4YI5QkoMcrFllI+p51Om+zfRSWByN/epa28+De5GHmfwgCwgw65MwmItQA2x1/O0/CseQshon0b59hpw==" saltValue="z27RnnuF39FaNZuYEBY8gg==" spinCount="100000" sheet="1" objects="1" scenarios="1"/>
  <mergeCells count="7">
    <mergeCell ref="A116:G116"/>
    <mergeCell ref="A4:F4"/>
    <mergeCell ref="A1:G1"/>
    <mergeCell ref="A2:G2"/>
    <mergeCell ref="A76:G76"/>
    <mergeCell ref="A77:G77"/>
    <mergeCell ref="A115:G115"/>
  </mergeCells>
  <printOptions horizontalCentered="1" verticalCentered="1"/>
  <pageMargins left="0.70866141732283472" right="0.70866141732283472" top="0.74803149606299213" bottom="0.74803149606299213" header="0.31496062992125984" footer="0.31496062992125984"/>
  <pageSetup scale="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4">
    <tabColor theme="4"/>
    <pageSetUpPr fitToPage="1"/>
  </sheetPr>
  <dimension ref="A1:N263"/>
  <sheetViews>
    <sheetView view="pageBreakPreview" topLeftCell="A244" zoomScaleSheetLayoutView="100" workbookViewId="0">
      <selection activeCell="A244" sqref="A244:E268"/>
    </sheetView>
  </sheetViews>
  <sheetFormatPr baseColWidth="10" defaultRowHeight="12.75"/>
  <cols>
    <col min="1" max="1" width="7.140625" style="12" customWidth="1"/>
    <col min="2" max="2" width="28.85546875" style="12" customWidth="1"/>
    <col min="3" max="3" width="20.5703125" style="12" customWidth="1"/>
    <col min="4" max="4" width="19.5703125" style="12" customWidth="1"/>
    <col min="5" max="5" width="10.7109375" style="12" customWidth="1"/>
    <col min="6" max="6" width="21" style="12" customWidth="1"/>
    <col min="7" max="7" width="14" style="12" customWidth="1"/>
    <col min="8" max="8" width="13.42578125" style="12" customWidth="1"/>
    <col min="9" max="9" width="31.7109375" style="12" customWidth="1"/>
    <col min="10" max="10" width="26.42578125" style="12" customWidth="1"/>
    <col min="11" max="16384" width="11.42578125" style="12"/>
  </cols>
  <sheetData>
    <row r="1" spans="1:10" ht="36.75" customHeight="1">
      <c r="A1" s="1354" t="s">
        <v>1124</v>
      </c>
      <c r="B1" s="1355"/>
      <c r="C1" s="1355"/>
      <c r="D1" s="1355"/>
      <c r="E1" s="1356"/>
      <c r="F1" s="758" t="s">
        <v>50</v>
      </c>
      <c r="G1" s="759"/>
      <c r="H1" s="121"/>
      <c r="I1" s="121"/>
    </row>
    <row r="2" spans="1:10" s="16" customFormat="1" ht="19.5" customHeight="1">
      <c r="A2" s="1358"/>
      <c r="B2" s="1358"/>
      <c r="C2" s="1358"/>
      <c r="D2" s="1358"/>
      <c r="E2" s="1358"/>
      <c r="F2" s="1358"/>
      <c r="G2" s="1358"/>
      <c r="H2" s="752"/>
      <c r="I2" s="752"/>
      <c r="J2" s="752"/>
    </row>
    <row r="3" spans="1:10" s="16" customFormat="1" ht="21" customHeight="1">
      <c r="A3" s="1358"/>
      <c r="B3" s="1358"/>
      <c r="C3" s="1358"/>
      <c r="D3" s="1358"/>
      <c r="E3" s="1358"/>
      <c r="F3" s="1358"/>
      <c r="G3" s="1358"/>
      <c r="H3" s="752"/>
      <c r="I3" s="752"/>
      <c r="J3" s="752"/>
    </row>
    <row r="4" spans="1:10" s="16" customFormat="1" ht="18.75">
      <c r="A4" s="752"/>
      <c r="B4" s="752"/>
      <c r="C4" s="752"/>
      <c r="D4" s="752"/>
      <c r="E4" s="752"/>
      <c r="F4" s="752"/>
      <c r="G4" s="752"/>
      <c r="H4" s="752"/>
      <c r="I4" s="752"/>
      <c r="J4" s="752"/>
    </row>
    <row r="5" spans="1:10" s="16" customFormat="1" ht="18.75">
      <c r="A5" s="752"/>
      <c r="B5" s="752"/>
      <c r="C5" s="752"/>
      <c r="D5" s="752"/>
      <c r="E5" s="752"/>
      <c r="F5" s="752"/>
      <c r="G5" s="752"/>
      <c r="H5" s="752"/>
      <c r="I5" s="752"/>
      <c r="J5" s="752"/>
    </row>
    <row r="6" spans="1:10" s="16" customFormat="1" ht="18.75">
      <c r="A6" s="752"/>
      <c r="B6" s="752"/>
      <c r="C6" s="752"/>
      <c r="D6" s="752"/>
      <c r="E6" s="752"/>
      <c r="F6" s="752"/>
      <c r="G6" s="752"/>
      <c r="H6" s="752"/>
      <c r="I6" s="752"/>
      <c r="J6" s="752"/>
    </row>
    <row r="7" spans="1:10" s="16" customFormat="1" ht="18.75">
      <c r="A7" s="752"/>
      <c r="B7" s="752"/>
      <c r="C7" s="752"/>
      <c r="D7" s="752"/>
      <c r="E7" s="752"/>
      <c r="F7" s="752"/>
      <c r="G7" s="752"/>
      <c r="H7" s="752"/>
      <c r="I7" s="752"/>
      <c r="J7" s="752"/>
    </row>
    <row r="8" spans="1:10" s="16" customFormat="1">
      <c r="A8" s="753"/>
      <c r="B8" s="753"/>
      <c r="C8" s="753"/>
      <c r="D8" s="753"/>
      <c r="E8" s="753"/>
      <c r="F8" s="753"/>
      <c r="G8" s="753"/>
      <c r="H8" s="753"/>
      <c r="I8" s="753"/>
      <c r="J8" s="753"/>
    </row>
    <row r="9" spans="1:10" s="16" customFormat="1" ht="21" customHeight="1">
      <c r="A9" s="1357"/>
      <c r="B9" s="1357"/>
      <c r="C9" s="1357"/>
      <c r="D9" s="1357"/>
      <c r="E9" s="89"/>
      <c r="F9" s="89"/>
      <c r="G9" s="89"/>
      <c r="H9" s="89"/>
      <c r="I9" s="89"/>
      <c r="J9" s="89"/>
    </row>
    <row r="10" spans="1:10" s="16" customFormat="1">
      <c r="A10" s="753"/>
      <c r="B10" s="753"/>
      <c r="C10" s="753"/>
      <c r="D10" s="753"/>
      <c r="E10" s="753"/>
      <c r="F10" s="753"/>
      <c r="G10" s="753"/>
      <c r="H10" s="753"/>
      <c r="I10" s="753"/>
      <c r="J10" s="753"/>
    </row>
    <row r="11" spans="1:10" s="16" customFormat="1">
      <c r="A11" s="753"/>
      <c r="B11" s="753"/>
      <c r="C11" s="753"/>
      <c r="D11" s="753"/>
      <c r="E11" s="753"/>
      <c r="F11" s="753"/>
      <c r="G11" s="753"/>
      <c r="H11" s="753"/>
      <c r="I11" s="753"/>
      <c r="J11" s="753"/>
    </row>
    <row r="12" spans="1:10" s="16" customFormat="1">
      <c r="A12" s="753"/>
      <c r="B12" s="753"/>
      <c r="C12" s="753"/>
      <c r="D12" s="753"/>
      <c r="E12" s="753"/>
      <c r="F12" s="753"/>
      <c r="G12" s="753"/>
      <c r="H12" s="753"/>
      <c r="I12" s="753"/>
      <c r="J12" s="753"/>
    </row>
    <row r="13" spans="1:10" s="16" customFormat="1"/>
    <row r="14" spans="1:10" s="16" customFormat="1"/>
    <row r="15" spans="1:10" s="16" customFormat="1" ht="14.25" customHeight="1"/>
    <row r="16" spans="1:10" s="16" customFormat="1" ht="21" customHeight="1">
      <c r="A16" s="754"/>
      <c r="B16" s="754"/>
      <c r="C16" s="754"/>
    </row>
    <row r="17" spans="1:14" s="16" customFormat="1" ht="19.5" customHeight="1">
      <c r="A17" s="755"/>
      <c r="B17" s="756"/>
      <c r="C17" s="756"/>
      <c r="F17" s="749"/>
      <c r="G17" s="749"/>
      <c r="H17" s="749"/>
      <c r="I17" s="749"/>
      <c r="J17" s="749"/>
      <c r="K17" s="749"/>
      <c r="L17" s="749"/>
      <c r="M17" s="749"/>
      <c r="N17" s="749"/>
    </row>
    <row r="18" spans="1:14" s="16" customFormat="1" ht="19.5" customHeight="1">
      <c r="A18" s="755"/>
      <c r="B18" s="756"/>
      <c r="C18" s="756"/>
      <c r="E18" s="1360">
        <v>1</v>
      </c>
      <c r="F18" s="1360"/>
      <c r="H18" s="750"/>
      <c r="I18" s="750"/>
      <c r="J18" s="750"/>
      <c r="K18" s="750"/>
      <c r="L18" s="750"/>
      <c r="M18" s="750"/>
      <c r="N18" s="750"/>
    </row>
    <row r="19" spans="1:14" s="16" customFormat="1" ht="20.25" customHeight="1">
      <c r="A19" s="755"/>
      <c r="B19" s="756"/>
      <c r="C19" s="756"/>
      <c r="E19" s="1361"/>
      <c r="F19" s="1361"/>
      <c r="H19" s="751"/>
      <c r="I19" s="751"/>
      <c r="J19" s="751"/>
      <c r="K19" s="751"/>
      <c r="L19" s="751"/>
      <c r="M19" s="751"/>
      <c r="N19" s="751"/>
    </row>
    <row r="20" spans="1:14" s="16" customFormat="1" ht="26.25" customHeight="1">
      <c r="A20" s="755"/>
      <c r="B20" s="756"/>
      <c r="C20" s="756"/>
      <c r="E20" s="1359">
        <v>3</v>
      </c>
      <c r="F20" s="1359"/>
      <c r="H20" s="751"/>
      <c r="I20" s="751"/>
      <c r="J20" s="751"/>
      <c r="K20" s="751"/>
      <c r="L20" s="751"/>
      <c r="M20" s="751"/>
      <c r="N20" s="751"/>
    </row>
    <row r="21" spans="1:14" s="16" customFormat="1" ht="18" customHeight="1">
      <c r="A21" s="757"/>
      <c r="B21" s="757"/>
      <c r="C21" s="757"/>
    </row>
    <row r="22" spans="1:14" s="16" customFormat="1" ht="18" customHeight="1">
      <c r="A22" s="757"/>
      <c r="B22" s="757"/>
      <c r="C22" s="757"/>
    </row>
    <row r="23" spans="1:14" s="16" customFormat="1" ht="18" customHeight="1">
      <c r="A23" s="757"/>
      <c r="B23" s="757"/>
      <c r="C23" s="757"/>
    </row>
    <row r="24" spans="1:14" s="16" customFormat="1" ht="18" customHeight="1">
      <c r="A24" s="757"/>
      <c r="B24" s="757"/>
      <c r="C24" s="757"/>
    </row>
    <row r="25" spans="1:14" s="16" customFormat="1" ht="18" customHeight="1">
      <c r="A25" s="757"/>
      <c r="B25" s="757"/>
      <c r="C25" s="757"/>
    </row>
    <row r="26" spans="1:14" s="16" customFormat="1" ht="18" customHeight="1">
      <c r="A26" s="757"/>
      <c r="B26" s="757"/>
      <c r="C26" s="757"/>
    </row>
    <row r="27" spans="1:14" s="16" customFormat="1" ht="18" customHeight="1">
      <c r="A27" s="757"/>
      <c r="B27" s="757"/>
      <c r="C27" s="757"/>
    </row>
    <row r="28" spans="1:14" s="16" customFormat="1" ht="18" customHeight="1">
      <c r="A28" s="757"/>
      <c r="B28" s="757"/>
      <c r="C28" s="757"/>
    </row>
    <row r="29" spans="1:14" s="16" customFormat="1" ht="18" customHeight="1">
      <c r="A29" s="757"/>
      <c r="B29" s="757"/>
      <c r="C29" s="757"/>
    </row>
    <row r="30" spans="1:14" s="16" customFormat="1" ht="18" customHeight="1">
      <c r="A30" s="757"/>
      <c r="B30" s="757"/>
      <c r="C30" s="757"/>
    </row>
    <row r="31" spans="1:14" s="16" customFormat="1" ht="18" customHeight="1">
      <c r="A31" s="757"/>
      <c r="B31" s="757"/>
      <c r="C31" s="757"/>
    </row>
    <row r="32" spans="1:14" s="16" customFormat="1" ht="18" customHeight="1">
      <c r="A32" s="757"/>
      <c r="B32" s="757"/>
      <c r="C32" s="757"/>
    </row>
    <row r="33" spans="1:9" s="16" customFormat="1" ht="18" customHeight="1">
      <c r="A33" s="757"/>
      <c r="B33" s="757"/>
      <c r="C33" s="757"/>
    </row>
    <row r="34" spans="1:9" s="16" customFormat="1" ht="18" customHeight="1">
      <c r="A34" s="757"/>
      <c r="B34" s="757"/>
      <c r="C34" s="757"/>
    </row>
    <row r="35" spans="1:9" s="16" customFormat="1" ht="18" customHeight="1">
      <c r="A35" s="757"/>
      <c r="B35" s="757"/>
      <c r="C35" s="757"/>
    </row>
    <row r="36" spans="1:9" s="16" customFormat="1" ht="18" customHeight="1">
      <c r="A36" s="757"/>
      <c r="B36" s="757"/>
      <c r="C36" s="757"/>
    </row>
    <row r="37" spans="1:9" s="16" customFormat="1" ht="18" customHeight="1">
      <c r="A37" s="757"/>
      <c r="B37" s="757"/>
      <c r="C37" s="757"/>
    </row>
    <row r="38" spans="1:9" s="16" customFormat="1" ht="18" customHeight="1">
      <c r="A38" s="757"/>
      <c r="B38" s="757"/>
      <c r="C38" s="757"/>
    </row>
    <row r="39" spans="1:9" s="16" customFormat="1" ht="18" customHeight="1">
      <c r="A39" s="757"/>
      <c r="B39" s="757"/>
      <c r="C39" s="757"/>
    </row>
    <row r="40" spans="1:9" s="16" customFormat="1" ht="18" customHeight="1">
      <c r="A40" s="757"/>
      <c r="B40" s="757"/>
      <c r="C40" s="757"/>
    </row>
    <row r="41" spans="1:9" s="16" customFormat="1" ht="18" customHeight="1">
      <c r="A41" s="757"/>
      <c r="B41" s="757"/>
      <c r="C41" s="757"/>
    </row>
    <row r="42" spans="1:9" s="16" customFormat="1" ht="18" customHeight="1">
      <c r="A42" s="757"/>
      <c r="B42" s="757"/>
      <c r="C42" s="757"/>
    </row>
    <row r="43" spans="1:9" s="16" customFormat="1" ht="18" customHeight="1">
      <c r="A43" s="757"/>
      <c r="B43" s="757"/>
      <c r="C43" s="757"/>
    </row>
    <row r="44" spans="1:9" s="16" customFormat="1" ht="18" customHeight="1">
      <c r="A44" s="757"/>
      <c r="B44" s="757"/>
      <c r="C44" s="757"/>
    </row>
    <row r="45" spans="1:9" s="16" customFormat="1" ht="18" customHeight="1">
      <c r="A45" s="757"/>
      <c r="B45" s="757"/>
      <c r="C45" s="757"/>
    </row>
    <row r="46" spans="1:9" s="16" customFormat="1" ht="18" customHeight="1">
      <c r="A46" s="757"/>
      <c r="B46" s="757"/>
      <c r="C46" s="757"/>
    </row>
    <row r="47" spans="1:9" s="16" customFormat="1" ht="18" customHeight="1" thickBot="1">
      <c r="A47" s="757"/>
      <c r="B47" s="757"/>
      <c r="C47" s="757"/>
    </row>
    <row r="48" spans="1:9" ht="36.75" customHeight="1">
      <c r="A48" s="1362" t="s">
        <v>1125</v>
      </c>
      <c r="B48" s="1363"/>
      <c r="C48" s="1363"/>
      <c r="D48" s="1363"/>
      <c r="E48" s="1364"/>
      <c r="F48" s="858" t="s">
        <v>50</v>
      </c>
      <c r="G48" s="859"/>
      <c r="H48" s="121"/>
      <c r="I48" s="121"/>
    </row>
    <row r="49" spans="1:7" s="16" customFormat="1" ht="18" customHeight="1">
      <c r="A49" s="860"/>
      <c r="B49" s="860"/>
      <c r="C49" s="860"/>
      <c r="D49" s="861"/>
      <c r="E49" s="861"/>
      <c r="F49" s="861"/>
      <c r="G49" s="861"/>
    </row>
    <row r="50" spans="1:7" s="16" customFormat="1" ht="18" customHeight="1">
      <c r="A50" s="860"/>
      <c r="B50" s="860"/>
      <c r="C50" s="860"/>
      <c r="D50" s="861"/>
      <c r="E50" s="861"/>
      <c r="F50" s="861"/>
      <c r="G50" s="861"/>
    </row>
    <row r="51" spans="1:7" s="16" customFormat="1" ht="18" customHeight="1">
      <c r="A51" s="860"/>
      <c r="B51" s="860"/>
      <c r="C51" s="860"/>
      <c r="D51" s="861"/>
      <c r="E51" s="861"/>
      <c r="F51" s="861"/>
      <c r="G51" s="861"/>
    </row>
    <row r="52" spans="1:7" s="16" customFormat="1" ht="18" customHeight="1">
      <c r="A52" s="860"/>
      <c r="B52" s="860"/>
      <c r="C52" s="860"/>
      <c r="D52" s="861"/>
      <c r="E52" s="861"/>
      <c r="F52" s="861"/>
      <c r="G52" s="861"/>
    </row>
    <row r="53" spans="1:7" s="16" customFormat="1" ht="18" customHeight="1">
      <c r="A53" s="860"/>
      <c r="B53" s="860"/>
      <c r="C53" s="860"/>
      <c r="D53" s="861"/>
      <c r="E53" s="861"/>
      <c r="F53" s="861"/>
      <c r="G53" s="861"/>
    </row>
    <row r="54" spans="1:7" s="16" customFormat="1" ht="18" customHeight="1">
      <c r="A54" s="860"/>
      <c r="B54" s="860"/>
      <c r="C54" s="860"/>
      <c r="D54" s="861"/>
      <c r="E54" s="861"/>
      <c r="F54" s="861"/>
      <c r="G54" s="861"/>
    </row>
    <row r="55" spans="1:7" s="16" customFormat="1" ht="18" customHeight="1">
      <c r="A55" s="860"/>
      <c r="B55" s="860"/>
      <c r="C55" s="860"/>
      <c r="D55" s="861"/>
      <c r="E55" s="861"/>
      <c r="F55" s="861"/>
      <c r="G55" s="861"/>
    </row>
    <row r="56" spans="1:7" s="16" customFormat="1" ht="18" customHeight="1">
      <c r="A56" s="860"/>
      <c r="B56" s="860"/>
      <c r="C56" s="860"/>
      <c r="D56" s="861"/>
      <c r="E56" s="861"/>
      <c r="F56" s="861"/>
      <c r="G56" s="861"/>
    </row>
    <row r="57" spans="1:7" s="16" customFormat="1" ht="18" customHeight="1">
      <c r="A57" s="860"/>
      <c r="B57" s="860"/>
      <c r="C57" s="860"/>
      <c r="D57" s="861"/>
      <c r="E57" s="861"/>
      <c r="F57" s="861"/>
      <c r="G57" s="861"/>
    </row>
    <row r="58" spans="1:7" s="16" customFormat="1" ht="18" customHeight="1">
      <c r="A58" s="860"/>
      <c r="B58" s="860"/>
      <c r="C58" s="860"/>
      <c r="D58" s="861"/>
      <c r="E58" s="861"/>
      <c r="F58" s="861"/>
      <c r="G58" s="861"/>
    </row>
    <row r="59" spans="1:7" s="16" customFormat="1" ht="18" customHeight="1">
      <c r="A59" s="860"/>
      <c r="B59" s="860"/>
      <c r="C59" s="860"/>
      <c r="D59" s="861"/>
      <c r="E59" s="861"/>
      <c r="F59" s="861"/>
      <c r="G59" s="861"/>
    </row>
    <row r="60" spans="1:7" s="16" customFormat="1" ht="18" customHeight="1">
      <c r="A60" s="860"/>
      <c r="B60" s="860"/>
      <c r="C60" s="860"/>
      <c r="D60" s="861"/>
      <c r="E60" s="861"/>
      <c r="F60" s="861"/>
      <c r="G60" s="861"/>
    </row>
    <row r="61" spans="1:7" s="16" customFormat="1" ht="18" customHeight="1">
      <c r="A61" s="860"/>
      <c r="B61" s="860"/>
      <c r="C61" s="860"/>
      <c r="D61" s="861"/>
      <c r="E61" s="861"/>
      <c r="F61" s="861"/>
      <c r="G61" s="861"/>
    </row>
    <row r="62" spans="1:7" s="16" customFormat="1" ht="18" customHeight="1">
      <c r="A62" s="860"/>
      <c r="B62" s="860"/>
      <c r="C62" s="860"/>
      <c r="D62" s="861"/>
      <c r="E62" s="861"/>
      <c r="F62" s="861"/>
      <c r="G62" s="861"/>
    </row>
    <row r="63" spans="1:7" s="16" customFormat="1" ht="18" customHeight="1">
      <c r="A63" s="860"/>
      <c r="B63" s="860"/>
      <c r="C63" s="860"/>
      <c r="D63" s="861"/>
      <c r="E63" s="861"/>
      <c r="F63" s="861"/>
      <c r="G63" s="861"/>
    </row>
    <row r="64" spans="1:7" s="16" customFormat="1" ht="18" customHeight="1">
      <c r="A64" s="860"/>
      <c r="B64" s="860"/>
      <c r="C64" s="860"/>
      <c r="D64" s="861"/>
      <c r="E64" s="861"/>
      <c r="F64" s="861"/>
      <c r="G64" s="861"/>
    </row>
    <row r="65" spans="1:3" s="16" customFormat="1" ht="18" customHeight="1">
      <c r="A65" s="757"/>
      <c r="B65" s="757"/>
      <c r="C65" s="757"/>
    </row>
    <row r="66" spans="1:3" s="16" customFormat="1" ht="18" customHeight="1">
      <c r="A66" s="757"/>
      <c r="B66" s="757"/>
      <c r="C66" s="757"/>
    </row>
    <row r="67" spans="1:3" s="16" customFormat="1" ht="18" customHeight="1">
      <c r="A67" s="757"/>
      <c r="B67" s="757"/>
      <c r="C67" s="757"/>
    </row>
    <row r="68" spans="1:3" s="16" customFormat="1" ht="18" customHeight="1">
      <c r="A68" s="757"/>
      <c r="B68" s="757"/>
      <c r="C68" s="757"/>
    </row>
    <row r="69" spans="1:3" s="16" customFormat="1" ht="18" customHeight="1">
      <c r="A69" s="757"/>
      <c r="B69" s="757"/>
      <c r="C69" s="757"/>
    </row>
    <row r="70" spans="1:3" s="16" customFormat="1" ht="18" customHeight="1">
      <c r="A70" s="757"/>
      <c r="B70" s="757"/>
      <c r="C70" s="757"/>
    </row>
    <row r="71" spans="1:3" s="16" customFormat="1" ht="18" customHeight="1">
      <c r="A71" s="757"/>
      <c r="B71" s="757"/>
      <c r="C71" s="757"/>
    </row>
    <row r="72" spans="1:3" s="16" customFormat="1" ht="18" customHeight="1">
      <c r="A72" s="757"/>
      <c r="B72" s="757"/>
      <c r="C72" s="757"/>
    </row>
    <row r="73" spans="1:3" s="16" customFormat="1" ht="18" customHeight="1">
      <c r="A73" s="757"/>
      <c r="B73" s="757"/>
      <c r="C73" s="757"/>
    </row>
    <row r="74" spans="1:3" s="16" customFormat="1" ht="18" customHeight="1">
      <c r="A74" s="757"/>
      <c r="B74" s="757"/>
      <c r="C74" s="757"/>
    </row>
    <row r="75" spans="1:3" s="16" customFormat="1" ht="18" customHeight="1">
      <c r="A75" s="757"/>
      <c r="B75" s="757"/>
      <c r="C75" s="757"/>
    </row>
    <row r="76" spans="1:3" s="16" customFormat="1" ht="18" customHeight="1">
      <c r="A76" s="757"/>
      <c r="B76" s="757"/>
      <c r="C76" s="757"/>
    </row>
    <row r="77" spans="1:3" s="16" customFormat="1" ht="18" customHeight="1">
      <c r="A77" s="757"/>
      <c r="B77" s="757"/>
      <c r="C77" s="757"/>
    </row>
    <row r="78" spans="1:3" s="16" customFormat="1" ht="18" customHeight="1">
      <c r="A78" s="757"/>
      <c r="B78" s="757"/>
      <c r="C78" s="757"/>
    </row>
    <row r="79" spans="1:3" s="16" customFormat="1" ht="18" customHeight="1">
      <c r="A79" s="757"/>
      <c r="B79" s="757"/>
      <c r="C79" s="757"/>
    </row>
    <row r="80" spans="1:3" s="16" customFormat="1" ht="18" customHeight="1">
      <c r="A80" s="757"/>
      <c r="B80" s="757"/>
      <c r="C80" s="757"/>
    </row>
    <row r="81" spans="1:3" s="16" customFormat="1" ht="18" customHeight="1">
      <c r="A81" s="757"/>
      <c r="B81" s="757"/>
      <c r="C81" s="757"/>
    </row>
    <row r="82" spans="1:3" s="16" customFormat="1" ht="18" customHeight="1">
      <c r="A82" s="757"/>
      <c r="B82" s="757"/>
      <c r="C82" s="757"/>
    </row>
    <row r="83" spans="1:3" s="16" customFormat="1" ht="18" customHeight="1">
      <c r="A83" s="757"/>
      <c r="B83" s="757"/>
      <c r="C83" s="757"/>
    </row>
    <row r="84" spans="1:3" s="16" customFormat="1" ht="18" customHeight="1">
      <c r="A84" s="757"/>
      <c r="B84" s="757"/>
      <c r="C84" s="757"/>
    </row>
    <row r="85" spans="1:3" s="16" customFormat="1" ht="18" customHeight="1">
      <c r="A85" s="757"/>
      <c r="B85" s="757"/>
      <c r="C85" s="757"/>
    </row>
    <row r="86" spans="1:3" s="16" customFormat="1" ht="18" customHeight="1">
      <c r="A86" s="757"/>
      <c r="B86" s="757"/>
      <c r="C86" s="757"/>
    </row>
    <row r="87" spans="1:3" s="16" customFormat="1" ht="18" customHeight="1">
      <c r="A87" s="757"/>
      <c r="B87" s="757"/>
      <c r="C87" s="757"/>
    </row>
    <row r="88" spans="1:3" s="16" customFormat="1" ht="18" customHeight="1">
      <c r="A88" s="757"/>
      <c r="B88" s="757"/>
      <c r="C88" s="757"/>
    </row>
    <row r="89" spans="1:3" s="16" customFormat="1" ht="18" customHeight="1">
      <c r="A89" s="757"/>
      <c r="B89" s="757"/>
      <c r="C89" s="757"/>
    </row>
    <row r="90" spans="1:3" s="16" customFormat="1" ht="18" customHeight="1">
      <c r="A90" s="757"/>
      <c r="B90" s="757"/>
      <c r="C90" s="757"/>
    </row>
    <row r="91" spans="1:3" s="16" customFormat="1" ht="18" customHeight="1">
      <c r="A91" s="757"/>
      <c r="B91" s="757"/>
      <c r="C91" s="757"/>
    </row>
    <row r="92" spans="1:3" s="16" customFormat="1" ht="18" customHeight="1">
      <c r="A92" s="757"/>
      <c r="B92" s="757"/>
      <c r="C92" s="757"/>
    </row>
    <row r="93" spans="1:3" s="16" customFormat="1" ht="18" customHeight="1">
      <c r="A93" s="757"/>
      <c r="B93" s="757"/>
      <c r="C93" s="757"/>
    </row>
    <row r="94" spans="1:3" s="16" customFormat="1" ht="18" customHeight="1">
      <c r="A94" s="757"/>
      <c r="B94" s="757"/>
      <c r="C94" s="757"/>
    </row>
    <row r="95" spans="1:3" s="16" customFormat="1" ht="18" customHeight="1">
      <c r="A95" s="757"/>
      <c r="B95" s="757"/>
      <c r="C95" s="757"/>
    </row>
    <row r="96" spans="1:3" s="16" customFormat="1" ht="18" customHeight="1">
      <c r="A96" s="757"/>
      <c r="B96" s="757"/>
      <c r="C96" s="757"/>
    </row>
    <row r="97" spans="1:9" s="16" customFormat="1" ht="18" customHeight="1">
      <c r="A97" s="757"/>
      <c r="B97" s="757"/>
      <c r="C97" s="757"/>
    </row>
    <row r="98" spans="1:9" s="16" customFormat="1" ht="18" customHeight="1">
      <c r="A98" s="757"/>
      <c r="B98" s="757"/>
      <c r="C98" s="757"/>
    </row>
    <row r="99" spans="1:9" s="16" customFormat="1" ht="18" customHeight="1">
      <c r="A99" s="757"/>
      <c r="B99" s="757"/>
      <c r="C99" s="757"/>
    </row>
    <row r="100" spans="1:9" s="16" customFormat="1" ht="18" customHeight="1">
      <c r="A100" s="757"/>
      <c r="B100" s="757"/>
      <c r="C100" s="757"/>
    </row>
    <row r="101" spans="1:9" s="16" customFormat="1" ht="18" customHeight="1">
      <c r="A101" s="757"/>
      <c r="B101" s="757"/>
      <c r="C101" s="757"/>
    </row>
    <row r="102" spans="1:9" s="16" customFormat="1" ht="18" customHeight="1">
      <c r="A102" s="757"/>
      <c r="B102" s="757"/>
      <c r="C102" s="757"/>
    </row>
    <row r="103" spans="1:9" s="16" customFormat="1" ht="18" customHeight="1">
      <c r="A103" s="757"/>
      <c r="B103" s="757"/>
      <c r="C103" s="757"/>
    </row>
    <row r="104" spans="1:9" s="16" customFormat="1" ht="18" customHeight="1">
      <c r="A104" s="757"/>
      <c r="B104" s="757"/>
      <c r="C104" s="757"/>
    </row>
    <row r="105" spans="1:9" s="16" customFormat="1" ht="18" customHeight="1">
      <c r="A105" s="757"/>
      <c r="B105" s="757"/>
      <c r="C105" s="757"/>
    </row>
    <row r="106" spans="1:9" s="16" customFormat="1" ht="18" customHeight="1">
      <c r="A106" s="757"/>
      <c r="B106" s="757"/>
      <c r="C106" s="757"/>
    </row>
    <row r="107" spans="1:9" s="16" customFormat="1" ht="18" customHeight="1">
      <c r="A107" s="757"/>
      <c r="B107" s="757"/>
      <c r="C107" s="757"/>
    </row>
    <row r="108" spans="1:9" s="16" customFormat="1" ht="18" customHeight="1" thickBot="1">
      <c r="A108" s="757"/>
      <c r="B108" s="757"/>
      <c r="C108" s="757"/>
    </row>
    <row r="109" spans="1:9" ht="36.75" customHeight="1">
      <c r="A109" s="1354" t="s">
        <v>1126</v>
      </c>
      <c r="B109" s="1355"/>
      <c r="C109" s="1355"/>
      <c r="D109" s="1355"/>
      <c r="E109" s="1356"/>
      <c r="F109" s="758" t="s">
        <v>50</v>
      </c>
      <c r="G109" s="759"/>
      <c r="H109" s="121"/>
      <c r="I109" s="121"/>
    </row>
    <row r="110" spans="1:9" s="16" customFormat="1" ht="18" customHeight="1">
      <c r="A110" s="757"/>
      <c r="B110" s="757"/>
      <c r="C110" s="757"/>
    </row>
    <row r="111" spans="1:9" s="16" customFormat="1" ht="18" customHeight="1">
      <c r="A111" s="757"/>
      <c r="B111" s="757"/>
      <c r="C111" s="757"/>
    </row>
    <row r="112" spans="1:9" s="16" customFormat="1" ht="18" customHeight="1">
      <c r="A112" s="757"/>
      <c r="B112" s="757"/>
      <c r="C112" s="757"/>
    </row>
    <row r="113" spans="1:3" s="16" customFormat="1" ht="18" customHeight="1">
      <c r="A113" s="757"/>
      <c r="B113" s="757"/>
      <c r="C113" s="757"/>
    </row>
    <row r="114" spans="1:3" s="16" customFormat="1" ht="18" customHeight="1">
      <c r="A114" s="757"/>
      <c r="B114" s="757"/>
      <c r="C114" s="757"/>
    </row>
    <row r="115" spans="1:3" s="16" customFormat="1" ht="18" customHeight="1">
      <c r="A115" s="757"/>
      <c r="B115" s="757"/>
      <c r="C115" s="757"/>
    </row>
    <row r="116" spans="1:3" s="16" customFormat="1" ht="18" customHeight="1">
      <c r="A116" s="757"/>
      <c r="B116" s="757"/>
      <c r="C116" s="757"/>
    </row>
    <row r="117" spans="1:3" s="16" customFormat="1" ht="18" customHeight="1">
      <c r="A117" s="757"/>
      <c r="B117" s="757"/>
      <c r="C117" s="757"/>
    </row>
    <row r="118" spans="1:3" s="16" customFormat="1" ht="18" customHeight="1">
      <c r="A118" s="757"/>
      <c r="B118" s="757"/>
      <c r="C118" s="757"/>
    </row>
    <row r="119" spans="1:3" s="16" customFormat="1" ht="18" customHeight="1">
      <c r="A119" s="757"/>
      <c r="B119" s="757"/>
      <c r="C119" s="757"/>
    </row>
    <row r="120" spans="1:3" s="16" customFormat="1" ht="18" customHeight="1">
      <c r="A120" s="757"/>
      <c r="B120" s="757"/>
      <c r="C120" s="757"/>
    </row>
    <row r="121" spans="1:3" s="16" customFormat="1" ht="18" customHeight="1">
      <c r="A121" s="757"/>
      <c r="B121" s="757"/>
      <c r="C121" s="757"/>
    </row>
    <row r="122" spans="1:3" s="16" customFormat="1" ht="18" customHeight="1">
      <c r="A122" s="757"/>
      <c r="B122" s="757"/>
      <c r="C122" s="757"/>
    </row>
    <row r="123" spans="1:3" s="16" customFormat="1" ht="18" customHeight="1">
      <c r="A123" s="757"/>
      <c r="B123" s="757"/>
      <c r="C123" s="757"/>
    </row>
    <row r="124" spans="1:3" s="16" customFormat="1" ht="18" customHeight="1">
      <c r="A124" s="757"/>
      <c r="B124" s="757"/>
      <c r="C124" s="757"/>
    </row>
    <row r="125" spans="1:3" s="16" customFormat="1" ht="18" customHeight="1">
      <c r="A125" s="757"/>
      <c r="B125" s="757"/>
      <c r="C125" s="757"/>
    </row>
    <row r="126" spans="1:3" s="16" customFormat="1" ht="18" customHeight="1">
      <c r="A126" s="757"/>
      <c r="B126" s="757"/>
      <c r="C126" s="757"/>
    </row>
    <row r="127" spans="1:3" s="16" customFormat="1" ht="18" customHeight="1">
      <c r="A127" s="757"/>
      <c r="B127" s="757"/>
      <c r="C127" s="757"/>
    </row>
    <row r="128" spans="1:3" s="16" customFormat="1" ht="18" customHeight="1">
      <c r="A128" s="757"/>
      <c r="B128" s="757"/>
      <c r="C128" s="757"/>
    </row>
    <row r="129" spans="1:3" s="16" customFormat="1" ht="18" customHeight="1">
      <c r="A129" s="757"/>
      <c r="B129" s="757"/>
      <c r="C129" s="757"/>
    </row>
    <row r="130" spans="1:3" s="16" customFormat="1" ht="18" customHeight="1">
      <c r="A130" s="757"/>
      <c r="B130" s="757"/>
      <c r="C130" s="757"/>
    </row>
    <row r="131" spans="1:3" s="16" customFormat="1" ht="18" customHeight="1">
      <c r="A131" s="757"/>
      <c r="B131" s="757"/>
      <c r="C131" s="757"/>
    </row>
    <row r="132" spans="1:3" s="16" customFormat="1" ht="18" customHeight="1">
      <c r="A132" s="757"/>
      <c r="B132" s="757"/>
      <c r="C132" s="757"/>
    </row>
    <row r="133" spans="1:3" s="16" customFormat="1" ht="18" customHeight="1">
      <c r="A133" s="757"/>
      <c r="B133" s="757"/>
      <c r="C133" s="757"/>
    </row>
    <row r="134" spans="1:3" s="16" customFormat="1" ht="18" customHeight="1">
      <c r="A134" s="757"/>
      <c r="B134" s="757"/>
      <c r="C134" s="757"/>
    </row>
    <row r="135" spans="1:3" s="16" customFormat="1" ht="18" customHeight="1">
      <c r="A135" s="757"/>
      <c r="B135" s="757"/>
      <c r="C135" s="757"/>
    </row>
    <row r="136" spans="1:3" s="16" customFormat="1" ht="18" customHeight="1">
      <c r="A136" s="757"/>
      <c r="B136" s="757"/>
      <c r="C136" s="757"/>
    </row>
    <row r="137" spans="1:3" s="16" customFormat="1" ht="18" customHeight="1">
      <c r="A137" s="757"/>
      <c r="B137" s="757"/>
      <c r="C137" s="757"/>
    </row>
    <row r="138" spans="1:3" s="16" customFormat="1" ht="18" customHeight="1">
      <c r="A138" s="757"/>
      <c r="B138" s="757"/>
      <c r="C138" s="757"/>
    </row>
    <row r="139" spans="1:3" s="16" customFormat="1" ht="18" customHeight="1">
      <c r="A139" s="757"/>
      <c r="B139" s="757"/>
      <c r="C139" s="757"/>
    </row>
    <row r="140" spans="1:3" s="16" customFormat="1" ht="18" customHeight="1">
      <c r="A140" s="757"/>
      <c r="B140" s="757"/>
      <c r="C140" s="757"/>
    </row>
    <row r="141" spans="1:3" s="16" customFormat="1" ht="18" customHeight="1">
      <c r="A141" s="757"/>
      <c r="B141" s="757"/>
      <c r="C141" s="757"/>
    </row>
    <row r="142" spans="1:3" s="16" customFormat="1" ht="18" customHeight="1">
      <c r="A142" s="757"/>
      <c r="B142" s="757"/>
      <c r="C142" s="757"/>
    </row>
    <row r="143" spans="1:3" s="16" customFormat="1" ht="18" customHeight="1">
      <c r="A143" s="757"/>
      <c r="B143" s="757"/>
      <c r="C143" s="757"/>
    </row>
    <row r="144" spans="1:3" s="16" customFormat="1" ht="18" customHeight="1">
      <c r="A144" s="757"/>
      <c r="B144" s="757"/>
      <c r="C144" s="757"/>
    </row>
    <row r="145" spans="1:3" s="16" customFormat="1" ht="18" customHeight="1">
      <c r="A145" s="757"/>
      <c r="B145" s="757"/>
      <c r="C145" s="757"/>
    </row>
    <row r="146" spans="1:3" s="16" customFormat="1" ht="18" customHeight="1">
      <c r="A146" s="757"/>
      <c r="B146" s="757"/>
      <c r="C146" s="757"/>
    </row>
    <row r="147" spans="1:3" s="16" customFormat="1" ht="18" customHeight="1">
      <c r="A147" s="757"/>
      <c r="B147" s="757"/>
      <c r="C147" s="757"/>
    </row>
    <row r="148" spans="1:3" s="16" customFormat="1" ht="18" customHeight="1">
      <c r="A148" s="757"/>
      <c r="B148" s="757"/>
      <c r="C148" s="757"/>
    </row>
    <row r="149" spans="1:3" s="16" customFormat="1" ht="18" customHeight="1">
      <c r="A149" s="757"/>
      <c r="B149" s="757"/>
      <c r="C149" s="757"/>
    </row>
    <row r="150" spans="1:3" s="16" customFormat="1" ht="18" customHeight="1">
      <c r="A150" s="757"/>
      <c r="B150" s="757"/>
      <c r="C150" s="757"/>
    </row>
    <row r="151" spans="1:3" s="16" customFormat="1" ht="18" customHeight="1">
      <c r="A151" s="757"/>
      <c r="B151" s="757"/>
      <c r="C151" s="757"/>
    </row>
    <row r="152" spans="1:3" s="16" customFormat="1" ht="18" customHeight="1">
      <c r="A152" s="757"/>
      <c r="B152" s="757"/>
      <c r="C152" s="757"/>
    </row>
    <row r="153" spans="1:3" s="16" customFormat="1" ht="18" customHeight="1">
      <c r="A153" s="757"/>
      <c r="B153" s="757"/>
      <c r="C153" s="757"/>
    </row>
    <row r="154" spans="1:3" s="16" customFormat="1" ht="18" customHeight="1">
      <c r="A154" s="757"/>
      <c r="B154" s="757"/>
      <c r="C154" s="757"/>
    </row>
    <row r="155" spans="1:3" s="16" customFormat="1" ht="18" customHeight="1">
      <c r="A155" s="757"/>
      <c r="B155" s="757"/>
      <c r="C155" s="757"/>
    </row>
    <row r="156" spans="1:3" s="16" customFormat="1" ht="18" customHeight="1">
      <c r="A156" s="757"/>
      <c r="B156" s="757"/>
      <c r="C156" s="757"/>
    </row>
    <row r="157" spans="1:3" s="16" customFormat="1" ht="18" customHeight="1">
      <c r="A157" s="757"/>
      <c r="B157" s="757"/>
      <c r="C157" s="757"/>
    </row>
    <row r="158" spans="1:3" s="16" customFormat="1" ht="18" customHeight="1">
      <c r="A158" s="757"/>
      <c r="B158" s="757"/>
      <c r="C158" s="757"/>
    </row>
    <row r="159" spans="1:3" s="16" customFormat="1" ht="18" customHeight="1">
      <c r="A159" s="757"/>
      <c r="B159" s="757"/>
      <c r="C159" s="757"/>
    </row>
    <row r="160" spans="1:3" s="16" customFormat="1" ht="18" customHeight="1">
      <c r="A160" s="757"/>
      <c r="B160" s="757"/>
      <c r="C160" s="757"/>
    </row>
    <row r="161" spans="1:3" s="16" customFormat="1" ht="18" customHeight="1">
      <c r="A161" s="757"/>
      <c r="B161" s="757"/>
      <c r="C161" s="757"/>
    </row>
    <row r="162" spans="1:3" s="16" customFormat="1" ht="18" customHeight="1">
      <c r="A162" s="757"/>
      <c r="B162" s="757"/>
      <c r="C162" s="757"/>
    </row>
    <row r="163" spans="1:3" s="16" customFormat="1" ht="18" customHeight="1">
      <c r="A163" s="757"/>
      <c r="B163" s="757"/>
      <c r="C163" s="757"/>
    </row>
    <row r="164" spans="1:3" s="16" customFormat="1" ht="18" customHeight="1">
      <c r="A164" s="757"/>
      <c r="B164" s="757"/>
      <c r="C164" s="757"/>
    </row>
    <row r="165" spans="1:3" s="16" customFormat="1" ht="18" customHeight="1">
      <c r="A165" s="757"/>
      <c r="B165" s="757"/>
      <c r="C165" s="757"/>
    </row>
    <row r="166" spans="1:3" s="16" customFormat="1" ht="18" customHeight="1">
      <c r="A166" s="757"/>
      <c r="B166" s="757"/>
      <c r="C166" s="757"/>
    </row>
    <row r="167" spans="1:3" s="16" customFormat="1" ht="18" customHeight="1">
      <c r="A167" s="757"/>
      <c r="B167" s="757"/>
      <c r="C167" s="757"/>
    </row>
    <row r="168" spans="1:3" s="16" customFormat="1" ht="18" customHeight="1">
      <c r="A168" s="757"/>
      <c r="B168" s="757"/>
      <c r="C168" s="757"/>
    </row>
    <row r="169" spans="1:3" s="16" customFormat="1" ht="18" customHeight="1">
      <c r="A169" s="757"/>
      <c r="B169" s="757"/>
      <c r="C169" s="757"/>
    </row>
    <row r="170" spans="1:3" s="16" customFormat="1" ht="18" customHeight="1">
      <c r="A170" s="757"/>
      <c r="B170" s="757"/>
      <c r="C170" s="757"/>
    </row>
    <row r="171" spans="1:3" s="16" customFormat="1" ht="18" customHeight="1">
      <c r="A171" s="757"/>
      <c r="B171" s="757"/>
      <c r="C171" s="757"/>
    </row>
    <row r="172" spans="1:3" s="16" customFormat="1" ht="18" customHeight="1">
      <c r="A172" s="757"/>
      <c r="B172" s="757"/>
      <c r="C172" s="757"/>
    </row>
    <row r="173" spans="1:3" s="16" customFormat="1" ht="18" customHeight="1">
      <c r="A173" s="757"/>
      <c r="B173" s="757"/>
      <c r="C173" s="757"/>
    </row>
    <row r="174" spans="1:3" s="16" customFormat="1" ht="18" customHeight="1">
      <c r="A174" s="757"/>
      <c r="B174" s="757"/>
      <c r="C174" s="757"/>
    </row>
    <row r="175" spans="1:3" s="16" customFormat="1" ht="18" customHeight="1">
      <c r="A175" s="757"/>
      <c r="B175" s="757"/>
      <c r="C175" s="757"/>
    </row>
    <row r="176" spans="1:3" s="16" customFormat="1" ht="18" customHeight="1">
      <c r="A176" s="757"/>
      <c r="B176" s="757"/>
      <c r="C176" s="757"/>
    </row>
    <row r="177" spans="1:3" s="16" customFormat="1" ht="18" customHeight="1">
      <c r="A177" s="757"/>
      <c r="B177" s="757"/>
      <c r="C177" s="757"/>
    </row>
    <row r="178" spans="1:3" s="16" customFormat="1" ht="18" customHeight="1">
      <c r="A178" s="757"/>
      <c r="B178" s="757"/>
      <c r="C178" s="757"/>
    </row>
    <row r="179" spans="1:3" s="16" customFormat="1" ht="18" customHeight="1">
      <c r="A179" s="757"/>
      <c r="B179" s="757"/>
      <c r="C179" s="757"/>
    </row>
    <row r="180" spans="1:3" s="16" customFormat="1" ht="18" customHeight="1">
      <c r="A180" s="757"/>
      <c r="B180" s="757"/>
      <c r="C180" s="757"/>
    </row>
    <row r="181" spans="1:3" s="16" customFormat="1" ht="18" customHeight="1">
      <c r="A181" s="757"/>
      <c r="B181" s="757"/>
      <c r="C181" s="757"/>
    </row>
    <row r="182" spans="1:3" s="16" customFormat="1" ht="18" customHeight="1">
      <c r="A182" s="757"/>
      <c r="B182" s="757"/>
      <c r="C182" s="757"/>
    </row>
    <row r="183" spans="1:3" s="16" customFormat="1" ht="18" customHeight="1">
      <c r="A183" s="757"/>
      <c r="B183" s="757"/>
      <c r="C183" s="757"/>
    </row>
    <row r="184" spans="1:3" s="16" customFormat="1" ht="18" customHeight="1">
      <c r="A184" s="757"/>
      <c r="B184" s="757"/>
      <c r="C184" s="757"/>
    </row>
    <row r="185" spans="1:3" s="16" customFormat="1" ht="18" customHeight="1">
      <c r="A185" s="757"/>
      <c r="B185" s="757"/>
      <c r="C185" s="757"/>
    </row>
    <row r="186" spans="1:3" s="16" customFormat="1" ht="18" customHeight="1">
      <c r="A186" s="757"/>
      <c r="B186" s="757"/>
      <c r="C186" s="757"/>
    </row>
    <row r="187" spans="1:3" s="16" customFormat="1" ht="18" customHeight="1">
      <c r="A187" s="757"/>
      <c r="B187" s="757"/>
      <c r="C187" s="757"/>
    </row>
    <row r="188" spans="1:3" s="16" customFormat="1" ht="18" customHeight="1">
      <c r="A188" s="757"/>
      <c r="B188" s="757"/>
      <c r="C188" s="757"/>
    </row>
    <row r="189" spans="1:3" s="16" customFormat="1" ht="18" customHeight="1">
      <c r="A189" s="757"/>
      <c r="B189" s="757"/>
      <c r="C189" s="757"/>
    </row>
    <row r="190" spans="1:3" s="16" customFormat="1" ht="18" customHeight="1">
      <c r="A190" s="757"/>
      <c r="B190" s="757"/>
      <c r="C190" s="757"/>
    </row>
    <row r="191" spans="1:3" s="16" customFormat="1" ht="18" customHeight="1">
      <c r="A191" s="757"/>
      <c r="B191" s="757"/>
      <c r="C191" s="757"/>
    </row>
    <row r="192" spans="1:3" s="16" customFormat="1" ht="18" customHeight="1">
      <c r="A192" s="757"/>
      <c r="B192" s="757"/>
      <c r="C192" s="757"/>
    </row>
    <row r="193" spans="1:3" s="16" customFormat="1" ht="18" customHeight="1">
      <c r="A193" s="757"/>
      <c r="B193" s="757"/>
      <c r="C193" s="757"/>
    </row>
    <row r="194" spans="1:3" s="16" customFormat="1" ht="18" customHeight="1">
      <c r="A194" s="757"/>
      <c r="B194" s="757"/>
      <c r="C194" s="757"/>
    </row>
    <row r="195" spans="1:3" s="16" customFormat="1" ht="18" customHeight="1">
      <c r="A195" s="757"/>
      <c r="B195" s="757"/>
      <c r="C195" s="757"/>
    </row>
    <row r="196" spans="1:3" s="16" customFormat="1" ht="18" customHeight="1">
      <c r="A196" s="757"/>
      <c r="B196" s="757"/>
      <c r="C196" s="757"/>
    </row>
    <row r="197" spans="1:3" s="16" customFormat="1" ht="18" customHeight="1">
      <c r="A197" s="757"/>
      <c r="B197" s="757"/>
      <c r="C197" s="757"/>
    </row>
    <row r="198" spans="1:3" s="16" customFormat="1" ht="18" customHeight="1">
      <c r="A198" s="757"/>
      <c r="B198" s="757"/>
      <c r="C198" s="757"/>
    </row>
    <row r="199" spans="1:3" s="16" customFormat="1" ht="18" customHeight="1">
      <c r="A199" s="757"/>
      <c r="B199" s="757"/>
      <c r="C199" s="757"/>
    </row>
    <row r="200" spans="1:3" s="16" customFormat="1"/>
    <row r="215" spans="1:9" ht="13.5" thickBot="1"/>
    <row r="216" spans="1:9" ht="36.75" customHeight="1">
      <c r="A216" s="1354" t="s">
        <v>1127</v>
      </c>
      <c r="B216" s="1355"/>
      <c r="C216" s="1355"/>
      <c r="D216" s="1355"/>
      <c r="E216" s="1356"/>
      <c r="F216" s="758" t="s">
        <v>50</v>
      </c>
      <c r="G216" s="759"/>
      <c r="H216" s="121"/>
      <c r="I216" s="121"/>
    </row>
    <row r="217" spans="1:9">
      <c r="D217" s="111"/>
    </row>
    <row r="218" spans="1:9">
      <c r="D218" s="111"/>
    </row>
    <row r="219" spans="1:9">
      <c r="D219" s="111"/>
    </row>
    <row r="220" spans="1:9">
      <c r="D220" s="111"/>
    </row>
    <row r="221" spans="1:9">
      <c r="D221" s="111"/>
    </row>
    <row r="222" spans="1:9">
      <c r="D222" s="111"/>
    </row>
    <row r="223" spans="1:9">
      <c r="D223" s="111"/>
    </row>
    <row r="224" spans="1:9">
      <c r="D224" s="111"/>
    </row>
    <row r="225" spans="4:4">
      <c r="D225" s="111"/>
    </row>
    <row r="226" spans="4:4">
      <c r="D226" s="111"/>
    </row>
    <row r="227" spans="4:4">
      <c r="D227" s="111"/>
    </row>
    <row r="228" spans="4:4">
      <c r="D228" s="111"/>
    </row>
    <row r="229" spans="4:4">
      <c r="D229" s="111"/>
    </row>
    <row r="230" spans="4:4">
      <c r="D230" s="111"/>
    </row>
    <row r="231" spans="4:4">
      <c r="D231" s="111"/>
    </row>
    <row r="232" spans="4:4">
      <c r="D232" s="111"/>
    </row>
    <row r="233" spans="4:4">
      <c r="D233" s="111"/>
    </row>
    <row r="234" spans="4:4">
      <c r="D234" s="111"/>
    </row>
    <row r="235" spans="4:4">
      <c r="D235" s="111"/>
    </row>
    <row r="236" spans="4:4">
      <c r="D236" s="111"/>
    </row>
    <row r="237" spans="4:4">
      <c r="D237" s="111"/>
    </row>
    <row r="238" spans="4:4">
      <c r="D238" s="111"/>
    </row>
    <row r="239" spans="4:4">
      <c r="D239" s="111"/>
    </row>
    <row r="240" spans="4:4">
      <c r="D240" s="111"/>
    </row>
    <row r="241" spans="4:4">
      <c r="D241" s="111"/>
    </row>
    <row r="242" spans="4:4">
      <c r="D242" s="111"/>
    </row>
    <row r="243" spans="4:4">
      <c r="D243" s="111"/>
    </row>
    <row r="244" spans="4:4">
      <c r="D244" s="111"/>
    </row>
    <row r="245" spans="4:4">
      <c r="D245" s="111"/>
    </row>
    <row r="246" spans="4:4">
      <c r="D246" s="111"/>
    </row>
    <row r="247" spans="4:4">
      <c r="D247" s="111"/>
    </row>
    <row r="248" spans="4:4">
      <c r="D248" s="111"/>
    </row>
    <row r="249" spans="4:4">
      <c r="D249" s="111"/>
    </row>
    <row r="250" spans="4:4">
      <c r="D250" s="111"/>
    </row>
    <row r="251" spans="4:4">
      <c r="D251" s="111"/>
    </row>
    <row r="252" spans="4:4">
      <c r="D252" s="111"/>
    </row>
    <row r="263" spans="2:4" ht="23.25">
      <c r="B263" s="88"/>
      <c r="C263" s="88"/>
      <c r="D263" s="88"/>
    </row>
  </sheetData>
  <sheetProtection algorithmName="SHA-512" hashValue="Nv5hdq1VGhZqC0ovrBWcUWjXjK3cr6HGV2hq+6uvnhqyho8WCM1kDwz0azuDyIaFOQQsilO9nxM5AbnT95KCZQ==" saltValue="KV5IxpsUtjzQgFCs9jD0fQ==" spinCount="100000" sheet="1" objects="1" scenarios="1"/>
  <mergeCells count="10">
    <mergeCell ref="A109:E109"/>
    <mergeCell ref="A216:E216"/>
    <mergeCell ref="A9:D9"/>
    <mergeCell ref="A1:E1"/>
    <mergeCell ref="A2:G2"/>
    <mergeCell ref="A3:G3"/>
    <mergeCell ref="E20:F20"/>
    <mergeCell ref="E18:F18"/>
    <mergeCell ref="E19:F19"/>
    <mergeCell ref="A48:E48"/>
  </mergeCells>
  <printOptions horizontalCentered="1" verticalCentered="1"/>
  <pageMargins left="0.74803149606299213" right="0.74803149606299213" top="0.98425196850393704" bottom="0.62992125984251968" header="0" footer="0"/>
  <pageSetup scale="10" orientation="landscape" r:id="rId1"/>
  <headerFooter alignWithMargins="0"/>
  <rowBreaks count="1" manualBreakCount="1">
    <brk id="213" max="6" man="1"/>
  </rowBreaks>
  <colBreaks count="1" manualBreakCount="1">
    <brk id="7" max="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5">
    <tabColor theme="4" tint="0.79998168889431442"/>
  </sheetPr>
  <dimension ref="A1:G49"/>
  <sheetViews>
    <sheetView topLeftCell="A35" zoomScaleSheetLayoutView="100" workbookViewId="0">
      <selection sqref="A1:E49"/>
    </sheetView>
  </sheetViews>
  <sheetFormatPr baseColWidth="10" defaultRowHeight="15"/>
  <cols>
    <col min="1" max="1" width="27.42578125" style="44" customWidth="1"/>
    <col min="2" max="2" width="36" style="44" customWidth="1"/>
    <col min="3" max="3" width="29.7109375" style="44" customWidth="1"/>
    <col min="4" max="4" width="32.28515625" style="44" customWidth="1"/>
    <col min="5" max="5" width="30.42578125" style="44" customWidth="1"/>
    <col min="6" max="16384" width="11.42578125" style="45"/>
  </cols>
  <sheetData>
    <row r="1" spans="1:7" s="12" customFormat="1" ht="30.75" customHeight="1" thickBot="1">
      <c r="A1" s="1374" t="s">
        <v>323</v>
      </c>
      <c r="B1" s="1375"/>
      <c r="C1" s="1375"/>
      <c r="D1" s="1376"/>
      <c r="E1" s="124" t="s">
        <v>51</v>
      </c>
      <c r="F1" s="123"/>
      <c r="G1" s="15"/>
    </row>
    <row r="2" spans="1:7" s="12" customFormat="1" ht="7.5" customHeight="1" thickBot="1">
      <c r="A2" s="107"/>
      <c r="B2" s="107"/>
      <c r="C2" s="107"/>
      <c r="D2" s="107"/>
      <c r="E2" s="129"/>
      <c r="F2" s="128"/>
      <c r="G2" s="15"/>
    </row>
    <row r="3" spans="1:7" ht="32.25" customHeight="1">
      <c r="A3" s="520" t="s">
        <v>60</v>
      </c>
      <c r="B3" s="521" t="s">
        <v>63</v>
      </c>
      <c r="C3" s="522" t="s">
        <v>61</v>
      </c>
      <c r="D3" s="523" t="s">
        <v>213</v>
      </c>
      <c r="E3" s="524" t="s">
        <v>62</v>
      </c>
    </row>
    <row r="4" spans="1:7" ht="37.5" customHeight="1" thickBot="1">
      <c r="A4" s="760">
        <v>2019</v>
      </c>
      <c r="B4" s="761" t="s">
        <v>1128</v>
      </c>
      <c r="C4" s="761" t="s">
        <v>1129</v>
      </c>
      <c r="D4" s="762" t="s">
        <v>1130</v>
      </c>
      <c r="E4" s="763" t="s">
        <v>1131</v>
      </c>
    </row>
    <row r="5" spans="1:7">
      <c r="A5" s="1368" t="s">
        <v>214</v>
      </c>
      <c r="B5" s="1370" t="s">
        <v>1132</v>
      </c>
      <c r="C5" s="1370"/>
      <c r="D5" s="1370"/>
      <c r="E5" s="1371"/>
    </row>
    <row r="6" spans="1:7" ht="22.5" customHeight="1" thickBot="1">
      <c r="A6" s="1369"/>
      <c r="B6" s="1372"/>
      <c r="C6" s="1372"/>
      <c r="D6" s="1372"/>
      <c r="E6" s="1373"/>
    </row>
    <row r="7" spans="1:7" ht="10.5" customHeight="1" thickBot="1">
      <c r="A7" s="46"/>
      <c r="B7" s="101"/>
      <c r="C7" s="125"/>
      <c r="D7" s="125"/>
      <c r="E7" s="125"/>
    </row>
    <row r="8" spans="1:7" ht="21.75" customHeight="1" thickBot="1">
      <c r="A8" s="1365" t="s">
        <v>327</v>
      </c>
      <c r="B8" s="1366"/>
      <c r="C8" s="765" t="s">
        <v>324</v>
      </c>
      <c r="D8" s="764" t="s">
        <v>325</v>
      </c>
      <c r="E8" s="126" t="s">
        <v>326</v>
      </c>
    </row>
    <row r="9" spans="1:7" ht="9" customHeight="1" thickBot="1">
      <c r="A9" s="46"/>
      <c r="B9" s="39"/>
      <c r="C9" s="39"/>
      <c r="D9" s="39"/>
      <c r="E9" s="40"/>
    </row>
    <row r="10" spans="1:7" ht="21.75" customHeight="1" thickBot="1">
      <c r="A10" s="1365" t="s">
        <v>79</v>
      </c>
      <c r="B10" s="1366"/>
      <c r="C10" s="1366"/>
      <c r="D10" s="1367"/>
      <c r="E10" s="127"/>
    </row>
    <row r="11" spans="1:7" ht="31.5">
      <c r="A11" s="525" t="s">
        <v>55</v>
      </c>
      <c r="B11" s="526" t="s">
        <v>127</v>
      </c>
      <c r="C11" s="527" t="s">
        <v>90</v>
      </c>
      <c r="D11" s="528" t="s">
        <v>126</v>
      </c>
      <c r="E11" s="40"/>
    </row>
    <row r="12" spans="1:7" ht="31.5">
      <c r="A12" s="766">
        <v>2015</v>
      </c>
      <c r="B12" s="766" t="s">
        <v>1133</v>
      </c>
      <c r="C12" s="766" t="s">
        <v>1134</v>
      </c>
      <c r="D12" s="767" t="s">
        <v>1135</v>
      </c>
      <c r="E12" s="37"/>
    </row>
    <row r="13" spans="1:7" ht="15.75" thickBot="1"/>
    <row r="14" spans="1:7" ht="19.5" thickBot="1">
      <c r="A14" s="1374" t="s">
        <v>323</v>
      </c>
      <c r="B14" s="1375"/>
      <c r="C14" s="1375"/>
      <c r="D14" s="1376"/>
      <c r="E14" s="124" t="s">
        <v>51</v>
      </c>
    </row>
    <row r="15" spans="1:7" ht="32.25" customHeight="1">
      <c r="A15" s="520" t="s">
        <v>60</v>
      </c>
      <c r="B15" s="521" t="s">
        <v>63</v>
      </c>
      <c r="C15" s="522" t="s">
        <v>61</v>
      </c>
      <c r="D15" s="523" t="s">
        <v>213</v>
      </c>
      <c r="E15" s="524" t="s">
        <v>62</v>
      </c>
    </row>
    <row r="16" spans="1:7" ht="37.5" customHeight="1" thickBot="1">
      <c r="A16" s="760">
        <v>2019</v>
      </c>
      <c r="B16" s="761" t="s">
        <v>1136</v>
      </c>
      <c r="C16" s="761" t="s">
        <v>1137</v>
      </c>
      <c r="D16" s="762" t="s">
        <v>1130</v>
      </c>
      <c r="E16" s="763" t="s">
        <v>1138</v>
      </c>
    </row>
    <row r="17" spans="1:5">
      <c r="A17" s="1368" t="s">
        <v>214</v>
      </c>
      <c r="B17" s="1370" t="s">
        <v>1139</v>
      </c>
      <c r="C17" s="1370"/>
      <c r="D17" s="1370"/>
      <c r="E17" s="1371"/>
    </row>
    <row r="18" spans="1:5" ht="22.5" customHeight="1" thickBot="1">
      <c r="A18" s="1369"/>
      <c r="B18" s="1372"/>
      <c r="C18" s="1372"/>
      <c r="D18" s="1372"/>
      <c r="E18" s="1373"/>
    </row>
    <row r="19" spans="1:5" ht="10.5" customHeight="1" thickBot="1">
      <c r="A19" s="46"/>
      <c r="B19" s="101"/>
      <c r="C19" s="125"/>
      <c r="D19" s="125"/>
      <c r="E19" s="125"/>
    </row>
    <row r="20" spans="1:5" ht="21.75" customHeight="1" thickBot="1">
      <c r="A20" s="1365" t="s">
        <v>327</v>
      </c>
      <c r="B20" s="1366"/>
      <c r="C20" s="765" t="s">
        <v>324</v>
      </c>
      <c r="D20" s="764" t="s">
        <v>325</v>
      </c>
      <c r="E20" s="126" t="s">
        <v>326</v>
      </c>
    </row>
    <row r="21" spans="1:5" ht="9" customHeight="1" thickBot="1">
      <c r="A21" s="46"/>
      <c r="B21" s="39"/>
      <c r="C21" s="39"/>
      <c r="D21" s="39"/>
      <c r="E21" s="40"/>
    </row>
    <row r="22" spans="1:5" ht="21.75" customHeight="1" thickBot="1">
      <c r="A22" s="1365" t="s">
        <v>79</v>
      </c>
      <c r="B22" s="1366"/>
      <c r="C22" s="1366"/>
      <c r="D22" s="1367"/>
      <c r="E22" s="127"/>
    </row>
    <row r="23" spans="1:5" ht="31.5">
      <c r="A23" s="525" t="s">
        <v>55</v>
      </c>
      <c r="B23" s="526" t="s">
        <v>127</v>
      </c>
      <c r="C23" s="527" t="s">
        <v>90</v>
      </c>
      <c r="D23" s="528" t="s">
        <v>126</v>
      </c>
      <c r="E23" s="40"/>
    </row>
    <row r="24" spans="1:5" ht="30">
      <c r="A24" s="768">
        <v>2013</v>
      </c>
      <c r="B24" s="769" t="s">
        <v>1140</v>
      </c>
      <c r="C24" s="766" t="s">
        <v>1134</v>
      </c>
      <c r="D24" s="770" t="s">
        <v>1141</v>
      </c>
      <c r="E24" s="37"/>
    </row>
    <row r="25" spans="1:5" ht="15.75" thickBot="1"/>
    <row r="26" spans="1:5" ht="19.5" thickBot="1">
      <c r="A26" s="1374" t="s">
        <v>323</v>
      </c>
      <c r="B26" s="1375"/>
      <c r="C26" s="1375"/>
      <c r="D26" s="1376"/>
      <c r="E26" s="124" t="s">
        <v>51</v>
      </c>
    </row>
    <row r="27" spans="1:5" ht="32.25" customHeight="1">
      <c r="A27" s="520" t="s">
        <v>60</v>
      </c>
      <c r="B27" s="521" t="s">
        <v>63</v>
      </c>
      <c r="C27" s="522" t="s">
        <v>61</v>
      </c>
      <c r="D27" s="523" t="s">
        <v>213</v>
      </c>
      <c r="E27" s="524" t="s">
        <v>62</v>
      </c>
    </row>
    <row r="28" spans="1:5" ht="37.5" customHeight="1" thickBot="1">
      <c r="A28" s="760">
        <v>2019</v>
      </c>
      <c r="B28" s="761" t="s">
        <v>1142</v>
      </c>
      <c r="C28" s="761" t="s">
        <v>1143</v>
      </c>
      <c r="D28" s="762" t="s">
        <v>1144</v>
      </c>
      <c r="E28" s="763" t="s">
        <v>1145</v>
      </c>
    </row>
    <row r="29" spans="1:5">
      <c r="A29" s="1368" t="s">
        <v>214</v>
      </c>
      <c r="B29" s="1370" t="s">
        <v>1146</v>
      </c>
      <c r="C29" s="1370"/>
      <c r="D29" s="1370"/>
      <c r="E29" s="1371"/>
    </row>
    <row r="30" spans="1:5" ht="22.5" customHeight="1" thickBot="1">
      <c r="A30" s="1369"/>
      <c r="B30" s="1372"/>
      <c r="C30" s="1372"/>
      <c r="D30" s="1372"/>
      <c r="E30" s="1373"/>
    </row>
    <row r="31" spans="1:5" ht="10.5" customHeight="1" thickBot="1">
      <c r="A31" s="46"/>
      <c r="B31" s="101"/>
      <c r="C31" s="125"/>
      <c r="D31" s="125"/>
      <c r="E31" s="125"/>
    </row>
    <row r="32" spans="1:5" ht="21.75" customHeight="1" thickBot="1">
      <c r="A32" s="1365" t="s">
        <v>327</v>
      </c>
      <c r="B32" s="1366"/>
      <c r="C32" s="765" t="s">
        <v>324</v>
      </c>
      <c r="D32" s="764" t="s">
        <v>325</v>
      </c>
      <c r="E32" s="126" t="s">
        <v>326</v>
      </c>
    </row>
    <row r="33" spans="1:5" ht="9" customHeight="1" thickBot="1">
      <c r="A33" s="46"/>
      <c r="B33" s="39"/>
      <c r="C33" s="39"/>
      <c r="D33" s="39"/>
      <c r="E33" s="40"/>
    </row>
    <row r="34" spans="1:5" ht="21.75" customHeight="1" thickBot="1">
      <c r="A34" s="1365" t="s">
        <v>79</v>
      </c>
      <c r="B34" s="1366"/>
      <c r="C34" s="1366"/>
      <c r="D34" s="1367"/>
      <c r="E34" s="127"/>
    </row>
    <row r="35" spans="1:5" ht="31.5">
      <c r="A35" s="525" t="s">
        <v>55</v>
      </c>
      <c r="B35" s="526" t="s">
        <v>127</v>
      </c>
      <c r="C35" s="527" t="s">
        <v>90</v>
      </c>
      <c r="D35" s="528" t="s">
        <v>126</v>
      </c>
      <c r="E35" s="40"/>
    </row>
    <row r="36" spans="1:5" ht="21">
      <c r="A36" s="766">
        <v>2014</v>
      </c>
      <c r="B36" s="771">
        <v>0.92</v>
      </c>
      <c r="C36" s="766" t="s">
        <v>1134</v>
      </c>
      <c r="D36" s="772" t="s">
        <v>1147</v>
      </c>
      <c r="E36" s="37"/>
    </row>
    <row r="38" spans="1:5" ht="15.75" thickBot="1"/>
    <row r="39" spans="1:5" ht="19.5" thickBot="1">
      <c r="A39" s="1374" t="s">
        <v>323</v>
      </c>
      <c r="B39" s="1375"/>
      <c r="C39" s="1375"/>
      <c r="D39" s="1376"/>
      <c r="E39" s="124" t="s">
        <v>51</v>
      </c>
    </row>
    <row r="40" spans="1:5" ht="32.25" customHeight="1">
      <c r="A40" s="520" t="s">
        <v>60</v>
      </c>
      <c r="B40" s="521" t="s">
        <v>63</v>
      </c>
      <c r="C40" s="522" t="s">
        <v>61</v>
      </c>
      <c r="D40" s="523" t="s">
        <v>213</v>
      </c>
      <c r="E40" s="524" t="s">
        <v>62</v>
      </c>
    </row>
    <row r="41" spans="1:5" ht="37.5" customHeight="1" thickBot="1">
      <c r="A41" s="760">
        <v>2019</v>
      </c>
      <c r="B41" s="761" t="s">
        <v>1148</v>
      </c>
      <c r="C41" s="761" t="s">
        <v>1149</v>
      </c>
      <c r="D41" s="762" t="s">
        <v>1150</v>
      </c>
      <c r="E41" s="763" t="s">
        <v>1151</v>
      </c>
    </row>
    <row r="42" spans="1:5">
      <c r="A42" s="1368" t="s">
        <v>214</v>
      </c>
      <c r="B42" s="1370" t="s">
        <v>1152</v>
      </c>
      <c r="C42" s="1370"/>
      <c r="D42" s="1370"/>
      <c r="E42" s="1371"/>
    </row>
    <row r="43" spans="1:5" ht="22.5" customHeight="1" thickBot="1">
      <c r="A43" s="1369"/>
      <c r="B43" s="1372"/>
      <c r="C43" s="1372"/>
      <c r="D43" s="1372"/>
      <c r="E43" s="1373"/>
    </row>
    <row r="44" spans="1:5" ht="10.5" customHeight="1" thickBot="1">
      <c r="A44" s="46"/>
      <c r="B44" s="101"/>
      <c r="C44" s="125"/>
      <c r="D44" s="125"/>
      <c r="E44" s="125"/>
    </row>
    <row r="45" spans="1:5" ht="21.75" customHeight="1" thickBot="1">
      <c r="A45" s="1365" t="s">
        <v>327</v>
      </c>
      <c r="B45" s="1366"/>
      <c r="C45" s="765" t="s">
        <v>324</v>
      </c>
      <c r="D45" s="764" t="s">
        <v>325</v>
      </c>
      <c r="E45" s="126" t="s">
        <v>326</v>
      </c>
    </row>
    <row r="46" spans="1:5" ht="9" customHeight="1" thickBot="1">
      <c r="A46" s="46"/>
      <c r="B46" s="39"/>
      <c r="C46" s="39"/>
      <c r="D46" s="39"/>
      <c r="E46" s="40"/>
    </row>
    <row r="47" spans="1:5" ht="21.75" customHeight="1" thickBot="1">
      <c r="A47" s="1365" t="s">
        <v>79</v>
      </c>
      <c r="B47" s="1366"/>
      <c r="C47" s="1366"/>
      <c r="D47" s="1367"/>
      <c r="E47" s="127"/>
    </row>
    <row r="48" spans="1:5" ht="31.5">
      <c r="A48" s="525" t="s">
        <v>55</v>
      </c>
      <c r="B48" s="526" t="s">
        <v>127</v>
      </c>
      <c r="C48" s="527" t="s">
        <v>90</v>
      </c>
      <c r="D48" s="528" t="s">
        <v>126</v>
      </c>
      <c r="E48" s="40"/>
    </row>
    <row r="49" spans="1:5" ht="21">
      <c r="A49" s="768">
        <v>2010</v>
      </c>
      <c r="B49" s="771">
        <v>0.50119999999999998</v>
      </c>
      <c r="C49" s="766" t="s">
        <v>1134</v>
      </c>
      <c r="D49" s="773" t="s">
        <v>1153</v>
      </c>
      <c r="E49" s="37"/>
    </row>
  </sheetData>
  <sheetProtection algorithmName="SHA-512" hashValue="r/o/nf0eB90Rn29xE7jPYsizgvxIx6utno2JUPJzB3qbwpKLHNhd4cxDVJyUlil3/WdTNAiPneJNgmmeT3UE5Q==" saltValue="+89qPpYoDMhJy7CLv/DBnA==" spinCount="100000" sheet="1" objects="1" scenarios="1"/>
  <mergeCells count="20">
    <mergeCell ref="A14:D14"/>
    <mergeCell ref="A1:D1"/>
    <mergeCell ref="A5:A6"/>
    <mergeCell ref="B5:E6"/>
    <mergeCell ref="A10:D10"/>
    <mergeCell ref="A8:B8"/>
    <mergeCell ref="A17:A18"/>
    <mergeCell ref="B17:E18"/>
    <mergeCell ref="A20:B20"/>
    <mergeCell ref="A22:D22"/>
    <mergeCell ref="A29:A30"/>
    <mergeCell ref="B29:E30"/>
    <mergeCell ref="A26:D26"/>
    <mergeCell ref="A47:D47"/>
    <mergeCell ref="A32:B32"/>
    <mergeCell ref="A34:D34"/>
    <mergeCell ref="A42:A43"/>
    <mergeCell ref="B42:E43"/>
    <mergeCell ref="A45:B45"/>
    <mergeCell ref="A39:D39"/>
  </mergeCells>
  <printOptions horizontalCentered="1" verticalCentered="1"/>
  <pageMargins left="0.43307086614173229" right="0.23622047244094491" top="0.78740157480314965" bottom="0.78740157480314965" header="0" footer="0"/>
  <pageSetup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pageSetUpPr fitToPage="1"/>
  </sheetPr>
  <dimension ref="A1:D41"/>
  <sheetViews>
    <sheetView zoomScale="115" zoomScaleNormal="115" zoomScaleSheetLayoutView="100" workbookViewId="0">
      <selection activeCell="F14" sqref="F14"/>
    </sheetView>
  </sheetViews>
  <sheetFormatPr baseColWidth="10" defaultRowHeight="15.95" customHeight="1"/>
  <cols>
    <col min="1" max="1" width="8" style="12" customWidth="1"/>
    <col min="2" max="2" width="78.42578125" style="12" customWidth="1"/>
    <col min="3" max="3" width="14.7109375" style="12" customWidth="1"/>
    <col min="4" max="16384" width="11.42578125" style="12"/>
  </cols>
  <sheetData>
    <row r="1" spans="1:3" ht="15.95" customHeight="1">
      <c r="B1" s="437" t="s">
        <v>635</v>
      </c>
    </row>
    <row r="2" spans="1:3" ht="15.95" customHeight="1" thickBot="1">
      <c r="B2" s="302" t="s">
        <v>138</v>
      </c>
    </row>
    <row r="3" spans="1:3" ht="21" customHeight="1">
      <c r="B3" s="438" t="s">
        <v>41</v>
      </c>
      <c r="C3" s="1011" t="s">
        <v>215</v>
      </c>
    </row>
    <row r="4" spans="1:3" ht="24" customHeight="1" thickBot="1">
      <c r="B4" s="303" t="s">
        <v>201</v>
      </c>
      <c r="C4" s="1012"/>
    </row>
    <row r="5" spans="1:3" ht="24" customHeight="1">
      <c r="A5" s="1015" t="s">
        <v>216</v>
      </c>
      <c r="B5" s="304" t="s">
        <v>313</v>
      </c>
      <c r="C5" s="574" t="s">
        <v>208</v>
      </c>
    </row>
    <row r="6" spans="1:3" ht="24" customHeight="1">
      <c r="A6" s="1016"/>
      <c r="B6" s="439" t="s">
        <v>707</v>
      </c>
      <c r="C6" s="575" t="s">
        <v>209</v>
      </c>
    </row>
    <row r="7" spans="1:3" ht="24" customHeight="1">
      <c r="A7" s="1016"/>
      <c r="B7" s="104" t="s">
        <v>596</v>
      </c>
      <c r="C7" s="575" t="s">
        <v>322</v>
      </c>
    </row>
    <row r="8" spans="1:3" ht="24" customHeight="1">
      <c r="A8" s="1016"/>
      <c r="B8" s="103" t="s">
        <v>597</v>
      </c>
      <c r="C8" s="575" t="s">
        <v>210</v>
      </c>
    </row>
    <row r="9" spans="1:3" ht="24" customHeight="1">
      <c r="A9" s="1016"/>
      <c r="B9" s="105" t="s">
        <v>145</v>
      </c>
      <c r="C9" s="575" t="s">
        <v>211</v>
      </c>
    </row>
    <row r="10" spans="1:3" ht="24" customHeight="1">
      <c r="A10" s="1016"/>
      <c r="B10" s="105" t="s">
        <v>598</v>
      </c>
      <c r="C10" s="575" t="s">
        <v>205</v>
      </c>
    </row>
    <row r="11" spans="1:3" ht="24" customHeight="1">
      <c r="A11" s="1016"/>
      <c r="B11" s="1013" t="s">
        <v>139</v>
      </c>
      <c r="C11" s="1014"/>
    </row>
    <row r="12" spans="1:3" ht="24" customHeight="1">
      <c r="A12" s="1016"/>
      <c r="B12" s="106" t="s">
        <v>140</v>
      </c>
      <c r="C12" s="575" t="s">
        <v>212</v>
      </c>
    </row>
    <row r="13" spans="1:3" ht="24" customHeight="1">
      <c r="A13" s="1016"/>
      <c r="B13" s="106" t="s">
        <v>636</v>
      </c>
      <c r="C13" s="575" t="s">
        <v>44</v>
      </c>
    </row>
    <row r="14" spans="1:3" ht="24" customHeight="1">
      <c r="A14" s="1016"/>
      <c r="B14" s="106" t="s">
        <v>704</v>
      </c>
      <c r="C14" s="575" t="s">
        <v>217</v>
      </c>
    </row>
    <row r="15" spans="1:3" ht="24" customHeight="1">
      <c r="A15" s="1016"/>
      <c r="B15" s="106" t="s">
        <v>705</v>
      </c>
      <c r="C15" s="575" t="s">
        <v>218</v>
      </c>
    </row>
    <row r="16" spans="1:3" ht="24" customHeight="1">
      <c r="A16" s="1016"/>
      <c r="B16" s="106" t="s">
        <v>706</v>
      </c>
      <c r="C16" s="575" t="s">
        <v>219</v>
      </c>
    </row>
    <row r="17" spans="1:4" ht="24" customHeight="1">
      <c r="A17" s="1016"/>
      <c r="B17" s="106" t="s">
        <v>59</v>
      </c>
      <c r="C17" s="575" t="s">
        <v>220</v>
      </c>
    </row>
    <row r="18" spans="1:4" ht="24" customHeight="1">
      <c r="A18" s="1016"/>
      <c r="B18" s="106" t="s">
        <v>599</v>
      </c>
      <c r="C18" s="575" t="s">
        <v>49</v>
      </c>
    </row>
    <row r="19" spans="1:4" ht="24" customHeight="1" thickBot="1">
      <c r="A19" s="1016"/>
      <c r="B19" s="106" t="s">
        <v>600</v>
      </c>
      <c r="C19" s="575" t="s">
        <v>50</v>
      </c>
    </row>
    <row r="20" spans="1:4" ht="24" customHeight="1">
      <c r="A20" s="1017" t="s">
        <v>222</v>
      </c>
      <c r="B20" s="306" t="s">
        <v>142</v>
      </c>
      <c r="C20" s="576" t="s">
        <v>51</v>
      </c>
    </row>
    <row r="21" spans="1:4" ht="24" customHeight="1">
      <c r="A21" s="1018"/>
      <c r="B21" s="441" t="s">
        <v>141</v>
      </c>
      <c r="C21" s="577" t="s">
        <v>45</v>
      </c>
    </row>
    <row r="22" spans="1:4" ht="24" customHeight="1">
      <c r="A22" s="1018"/>
      <c r="B22" s="440" t="s">
        <v>202</v>
      </c>
      <c r="C22" s="577" t="s">
        <v>46</v>
      </c>
    </row>
    <row r="23" spans="1:4" ht="24" customHeight="1" thickBot="1">
      <c r="A23" s="1019"/>
      <c r="B23" s="305" t="s">
        <v>643</v>
      </c>
      <c r="C23" s="578" t="s">
        <v>80</v>
      </c>
    </row>
    <row r="24" spans="1:4" ht="24" customHeight="1">
      <c r="A24" s="1017" t="s">
        <v>223</v>
      </c>
      <c r="B24" s="106" t="s">
        <v>146</v>
      </c>
      <c r="C24" s="574" t="s">
        <v>81</v>
      </c>
    </row>
    <row r="25" spans="1:4" ht="24" customHeight="1">
      <c r="A25" s="1018"/>
      <c r="B25" s="103" t="s">
        <v>143</v>
      </c>
      <c r="C25" s="577" t="s">
        <v>82</v>
      </c>
    </row>
    <row r="26" spans="1:4" ht="24" customHeight="1" thickBot="1">
      <c r="A26" s="1018"/>
      <c r="B26" s="442" t="s">
        <v>637</v>
      </c>
      <c r="C26" s="579" t="s">
        <v>83</v>
      </c>
    </row>
    <row r="27" spans="1:4" ht="24" customHeight="1">
      <c r="A27" s="1008" t="s">
        <v>224</v>
      </c>
      <c r="B27" s="444" t="s">
        <v>639</v>
      </c>
      <c r="C27" s="580" t="s">
        <v>379</v>
      </c>
    </row>
    <row r="28" spans="1:4" ht="24" customHeight="1">
      <c r="A28" s="1009"/>
      <c r="B28" s="443" t="s">
        <v>640</v>
      </c>
      <c r="C28" s="581" t="s">
        <v>380</v>
      </c>
      <c r="D28" s="111"/>
    </row>
    <row r="29" spans="1:4" ht="18.75">
      <c r="A29" s="1009"/>
      <c r="B29" s="443" t="s">
        <v>638</v>
      </c>
      <c r="C29" s="581" t="s">
        <v>700</v>
      </c>
    </row>
    <row r="30" spans="1:4" ht="24" customHeight="1">
      <c r="A30" s="1009"/>
      <c r="B30" s="443" t="s">
        <v>641</v>
      </c>
      <c r="C30" s="581" t="s">
        <v>702</v>
      </c>
    </row>
    <row r="31" spans="1:4" ht="19.5" thickBot="1">
      <c r="A31" s="1010"/>
      <c r="B31" s="445" t="s">
        <v>642</v>
      </c>
      <c r="C31" s="582" t="s">
        <v>701</v>
      </c>
    </row>
    <row r="32" spans="1:4" ht="15.95" customHeight="1">
      <c r="B32" s="97"/>
    </row>
    <row r="33" spans="2:3" ht="15.95" customHeight="1">
      <c r="B33" s="98"/>
    </row>
    <row r="34" spans="2:3" ht="15.95" customHeight="1" thickBot="1">
      <c r="B34" s="102"/>
    </row>
    <row r="35" spans="2:3" ht="15.95" customHeight="1" thickBot="1">
      <c r="B35" s="307" t="s">
        <v>144</v>
      </c>
    </row>
    <row r="36" spans="2:3" ht="20.100000000000001" customHeight="1">
      <c r="B36" s="267" t="s">
        <v>362</v>
      </c>
      <c r="C36" s="580" t="s">
        <v>413</v>
      </c>
    </row>
    <row r="37" spans="2:3" ht="20.100000000000001" customHeight="1">
      <c r="B37" s="268" t="s">
        <v>644</v>
      </c>
      <c r="C37" s="581" t="s">
        <v>414</v>
      </c>
    </row>
    <row r="38" spans="2:3" ht="20.100000000000001" customHeight="1">
      <c r="B38" s="268" t="s">
        <v>645</v>
      </c>
      <c r="C38" s="581" t="s">
        <v>432</v>
      </c>
    </row>
    <row r="39" spans="2:3" ht="24.75" customHeight="1" thickBot="1">
      <c r="B39" s="269" t="s">
        <v>646</v>
      </c>
      <c r="C39" s="582" t="s">
        <v>433</v>
      </c>
    </row>
    <row r="40" spans="2:3" ht="15.95" customHeight="1">
      <c r="B40" s="99"/>
    </row>
    <row r="41" spans="2:3" ht="15.95" customHeight="1">
      <c r="B41" s="100"/>
    </row>
  </sheetData>
  <sheetProtection algorithmName="SHA-512" hashValue="TVWgEqOKOOG+53wjEbSrh1IAOIxdhSUcRXB8rkJHhFqEesGJy9Dm+HxE62peB8L8V0LEwxRusrmAeM8Gix3QZQ==" saltValue="9qkNAjQhXiRbmtc/t5LeGA==" spinCount="100000" sheet="1" objects="1" scenarios="1"/>
  <mergeCells count="6">
    <mergeCell ref="A27:A31"/>
    <mergeCell ref="C3:C4"/>
    <mergeCell ref="B11:C11"/>
    <mergeCell ref="A5:A19"/>
    <mergeCell ref="A20:A23"/>
    <mergeCell ref="A24:A26"/>
  </mergeCells>
  <hyperlinks>
    <hyperlink ref="C5" location="'DPSE-01 VinculacinInstitucional'!A1" display="DPSE-01" xr:uid="{00000000-0004-0000-0100-000000000000}"/>
    <hyperlink ref="C6" location="'DEPSE-02-MED-CONADUR'!A1" display="DPSE-02" xr:uid="{00000000-0004-0000-0100-000001000000}"/>
    <hyperlink ref="C7" location="'DPSE-03 Mandatos '!Área_de_impresión" display="DPSE-03" xr:uid="{00000000-0004-0000-0100-000002000000}"/>
    <hyperlink ref="C8" location="'DPSE-04 AnalisisPolíticas'!Área_de_impresión" display="DPSE-04" xr:uid="{00000000-0004-0000-0100-000003000000}"/>
    <hyperlink ref="C9" location="'DPSE-05  Ident. Prior. de Prob.'!OLE_LINK5" display="DPSE-05" xr:uid="{00000000-0004-0000-0100-000004000000}"/>
    <hyperlink ref="C10" location="'DPSE-06 Población'!A1" display="DPSE-06" xr:uid="{00000000-0004-0000-0100-000005000000}"/>
    <hyperlink ref="C12" location="'DPSE-07 Modelos Conceptual'!Área_de_impresión" display="DPSE-07" xr:uid="{00000000-0004-0000-0100-000006000000}"/>
    <hyperlink ref="C13" location="'DPSE-08 Evidencias'!Área_de_impresión" display="DPSE-08" xr:uid="{00000000-0004-0000-0100-000007000000}"/>
    <hyperlink ref="C17" location="'  DPSE-12 Modelo Explicativo'!A1" display="DPSE-12" xr:uid="{00000000-0004-0000-0100-000008000000}"/>
    <hyperlink ref="C18" location="'DPSE-13 CaminosCausalesCríticos'!A1" display="DPSE-13" xr:uid="{00000000-0004-0000-0100-000009000000}"/>
    <hyperlink ref="C19" location="'DPSE-14 Modelo Prescriptivo'!Área_de_impresión" display="DPSE-14" xr:uid="{00000000-0004-0000-0100-00000A000000}"/>
    <hyperlink ref="C20" location="'DPSE-15 Form.Resultados'!A1" display="DPSE-15" xr:uid="{00000000-0004-0000-0100-00000B000000}"/>
    <hyperlink ref="C21" location="'DPSE-16 Modelo Logico de la Est'!A1" display="DPSE-16" xr:uid="{00000000-0004-0000-0100-00000C000000}"/>
    <hyperlink ref="C22" location="'DPSE-17 Matriz PEI'!Área_de_impresión" display="DPSE-17" xr:uid="{00000000-0004-0000-0100-00000D000000}"/>
    <hyperlink ref="C23" location="'DPSE-18 Ficha Indicador'!Área_de_impresión" display="DPSE-18" xr:uid="{00000000-0004-0000-0100-00000E000000}"/>
    <hyperlink ref="C24" location="'DPSE-19 Visión, Misión, Valores'!Área_de_impresión" display="DPSE-19" xr:uid="{00000000-0004-0000-0100-00000F000000}"/>
    <hyperlink ref="C25" location="'DPSE-20 FODA'!A1" display="DPSE-20" xr:uid="{00000000-0004-0000-0100-000010000000}"/>
    <hyperlink ref="C26" location="'DPSE-21 Análisis de Actores'!A1" display="DPSE-21" xr:uid="{00000000-0004-0000-0100-000011000000}"/>
    <hyperlink ref="C27" location="'DPSE-22 POM'!A1" display="DPSE-22" xr:uid="{00000000-0004-0000-0100-000012000000}"/>
    <hyperlink ref="C28" location="'DPSE-23 Ficha Seguimiento POM'!A1" display="DPSE-23" xr:uid="{00000000-0004-0000-0100-000013000000}"/>
    <hyperlink ref="C29" location="'DPSE-24 POA'!A1" display="DPSE-24" xr:uid="{00000000-0004-0000-0100-000014000000}"/>
    <hyperlink ref="C30" location="'DPSE-25PROG. MENS PROD.SUBP ACC'!A1" display="DPSE-25" xr:uid="{00000000-0004-0000-0100-000015000000}"/>
    <hyperlink ref="C31" location="'DPSE-26 Ficha Seguimiento POA '!A1" display="DPSE-26" xr:uid="{00000000-0004-0000-0100-000016000000}"/>
    <hyperlink ref="C36" location="'Anexo-1 Ruta de Trabajo '!A1" display="DPSE-ANEXO 1" xr:uid="{00000000-0004-0000-0100-000017000000}"/>
    <hyperlink ref="C37" location="'Anexo-2 Clasif.Tematicos'!Área_de_impresión" display="DPSE-ANEXO 2" xr:uid="{00000000-0004-0000-0100-000018000000}"/>
    <hyperlink ref="C38" location="'DPSE-03 Mandatos '!Área_de_impresión" display="DPSE-ANEXO 3" xr:uid="{00000000-0004-0000-0100-000019000000}"/>
    <hyperlink ref="C39" location="'Anexo-4 CRITERIOSPONDERACIÓN'!A1" display="DPSE-ANEXO 4" xr:uid="{00000000-0004-0000-0100-00001A000000}"/>
    <hyperlink ref="C14" location="'DPSE-09 Pasos M. Explicativo'!A1" display="DPSE-09" xr:uid="{00000000-0004-0000-0100-00001B000000}"/>
    <hyperlink ref="C15" location="'DPSE-10 Jerar.Fact. CC'!A1" display="DPSE-10" xr:uid="{00000000-0004-0000-0100-00001C000000}"/>
    <hyperlink ref="C16" location="'DPSE-11- Resumen Jerarq. FCC'!A1" display="DPSE-11" xr:uid="{00000000-0004-0000-0100-00001D000000}"/>
  </hyperlinks>
  <printOptions horizontalCentered="1" verticalCentered="1"/>
  <pageMargins left="0.70866141732283472" right="0.70866141732283472" top="0.74803149606299213" bottom="0.74803149606299213" header="0.31496062992125984" footer="0.31496062992125984"/>
  <pageSetup scale="8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4" tint="0.79998168889431442"/>
  </sheetPr>
  <dimension ref="A1:G299"/>
  <sheetViews>
    <sheetView view="pageBreakPreview" topLeftCell="A266" zoomScale="90" zoomScaleSheetLayoutView="90" workbookViewId="0">
      <selection activeCell="C281" sqref="C281"/>
    </sheetView>
  </sheetViews>
  <sheetFormatPr baseColWidth="10" defaultRowHeight="12.75"/>
  <cols>
    <col min="1" max="1" width="16.7109375" style="12" customWidth="1"/>
    <col min="2" max="2" width="19.85546875" style="12" customWidth="1"/>
    <col min="3" max="3" width="14" style="12" customWidth="1"/>
    <col min="4" max="4" width="20.140625" style="12" customWidth="1"/>
    <col min="5" max="5" width="17.42578125" style="12" customWidth="1"/>
    <col min="6" max="6" width="21" style="12" customWidth="1"/>
    <col min="7" max="7" width="14" style="12" customWidth="1"/>
    <col min="8" max="16384" width="11.42578125" style="12"/>
  </cols>
  <sheetData>
    <row r="1" spans="1:7" ht="43.5" customHeight="1">
      <c r="A1" s="1354" t="s">
        <v>1154</v>
      </c>
      <c r="B1" s="1355"/>
      <c r="C1" s="1355"/>
      <c r="D1" s="1355"/>
      <c r="E1" s="1355"/>
      <c r="F1" s="774" t="s">
        <v>45</v>
      </c>
    </row>
    <row r="2" spans="1:7" s="643" customFormat="1" ht="10.5" customHeight="1">
      <c r="A2" s="752"/>
      <c r="B2" s="752"/>
      <c r="C2" s="752"/>
      <c r="D2" s="752"/>
      <c r="E2" s="752"/>
      <c r="F2" s="752"/>
      <c r="G2" s="752"/>
    </row>
    <row r="3" spans="1:7" s="643" customFormat="1" ht="10.5" customHeight="1">
      <c r="A3" s="752"/>
      <c r="B3" s="752"/>
      <c r="C3" s="752"/>
      <c r="D3" s="752"/>
      <c r="E3" s="752"/>
      <c r="F3" s="752"/>
      <c r="G3" s="752"/>
    </row>
    <row r="4" spans="1:7" s="643" customFormat="1" ht="10.5" customHeight="1">
      <c r="A4" s="752"/>
      <c r="B4" s="752"/>
      <c r="C4" s="752"/>
      <c r="D4" s="752"/>
      <c r="E4" s="752"/>
      <c r="F4" s="752"/>
      <c r="G4" s="752"/>
    </row>
    <row r="5" spans="1:7" s="643" customFormat="1" ht="10.5" customHeight="1">
      <c r="A5" s="752"/>
      <c r="B5" s="752"/>
      <c r="C5" s="752"/>
      <c r="D5" s="752"/>
      <c r="E5" s="752"/>
      <c r="F5" s="752"/>
      <c r="G5" s="752"/>
    </row>
    <row r="6" spans="1:7" s="643" customFormat="1" ht="10.5" customHeight="1">
      <c r="A6" s="752"/>
      <c r="B6" s="752"/>
      <c r="C6" s="752"/>
      <c r="D6" s="752"/>
      <c r="E6" s="752"/>
      <c r="F6" s="752"/>
      <c r="G6" s="752"/>
    </row>
    <row r="7" spans="1:7" s="643" customFormat="1" ht="10.5" customHeight="1">
      <c r="A7" s="752"/>
      <c r="B7" s="752"/>
      <c r="C7" s="752"/>
      <c r="D7" s="752"/>
      <c r="E7" s="752"/>
      <c r="F7" s="752"/>
      <c r="G7" s="752"/>
    </row>
    <row r="8" spans="1:7" s="643" customFormat="1" ht="10.5" customHeight="1">
      <c r="A8" s="752"/>
      <c r="B8" s="752"/>
      <c r="C8" s="752"/>
      <c r="D8" s="752"/>
      <c r="E8" s="752"/>
      <c r="F8" s="752"/>
      <c r="G8" s="752"/>
    </row>
    <row r="9" spans="1:7" s="643" customFormat="1" ht="10.5" customHeight="1">
      <c r="A9" s="752"/>
      <c r="B9" s="752"/>
      <c r="C9" s="752"/>
      <c r="D9" s="752"/>
      <c r="E9" s="752"/>
      <c r="F9" s="752"/>
      <c r="G9" s="752"/>
    </row>
    <row r="10" spans="1:7" s="643" customFormat="1" ht="10.5" customHeight="1">
      <c r="A10" s="752"/>
      <c r="B10" s="752"/>
      <c r="C10" s="752"/>
      <c r="D10" s="752"/>
      <c r="E10" s="752"/>
      <c r="F10" s="752"/>
      <c r="G10" s="752"/>
    </row>
    <row r="11" spans="1:7" s="643" customFormat="1" ht="10.5" customHeight="1">
      <c r="A11" s="752"/>
      <c r="B11" s="752"/>
      <c r="C11" s="752"/>
      <c r="D11" s="752"/>
      <c r="E11" s="752"/>
      <c r="F11" s="752"/>
      <c r="G11" s="752"/>
    </row>
    <row r="12" spans="1:7" s="643" customFormat="1" ht="10.5" customHeight="1">
      <c r="A12" s="752"/>
      <c r="B12" s="752"/>
      <c r="C12" s="752"/>
      <c r="D12" s="752"/>
      <c r="E12" s="752"/>
      <c r="F12" s="752"/>
      <c r="G12" s="752"/>
    </row>
    <row r="13" spans="1:7" s="643" customFormat="1" ht="10.5" customHeight="1">
      <c r="A13" s="752"/>
      <c r="B13" s="752"/>
      <c r="C13" s="752"/>
      <c r="D13" s="752"/>
      <c r="E13" s="752"/>
      <c r="F13" s="752"/>
      <c r="G13" s="752"/>
    </row>
    <row r="14" spans="1:7" s="643" customFormat="1" ht="10.5" customHeight="1">
      <c r="A14" s="752"/>
      <c r="B14" s="752"/>
      <c r="C14" s="752"/>
      <c r="D14" s="752"/>
      <c r="E14" s="752"/>
      <c r="F14" s="752"/>
      <c r="G14" s="752"/>
    </row>
    <row r="15" spans="1:7" s="643" customFormat="1" ht="10.5" customHeight="1">
      <c r="A15" s="752"/>
      <c r="B15" s="752"/>
      <c r="C15" s="752"/>
      <c r="D15" s="752"/>
      <c r="E15" s="752"/>
      <c r="F15" s="752"/>
      <c r="G15" s="752"/>
    </row>
    <row r="16" spans="1:7" s="643" customFormat="1" ht="10.5" customHeight="1">
      <c r="A16" s="752"/>
      <c r="B16" s="752"/>
      <c r="C16" s="752"/>
      <c r="D16" s="752"/>
      <c r="E16" s="752"/>
      <c r="F16" s="752"/>
      <c r="G16" s="752"/>
    </row>
    <row r="17" spans="1:7" s="643" customFormat="1" ht="10.5" customHeight="1">
      <c r="A17" s="752"/>
      <c r="B17" s="752"/>
      <c r="C17" s="752"/>
      <c r="D17" s="752"/>
      <c r="E17" s="752"/>
      <c r="F17" s="752"/>
      <c r="G17" s="752"/>
    </row>
    <row r="18" spans="1:7" s="643" customFormat="1" ht="10.5" customHeight="1">
      <c r="A18" s="752"/>
      <c r="B18" s="752"/>
      <c r="C18" s="752"/>
      <c r="D18" s="752"/>
      <c r="E18" s="752"/>
      <c r="F18" s="752"/>
      <c r="G18" s="752"/>
    </row>
    <row r="19" spans="1:7" s="643" customFormat="1" ht="10.5" customHeight="1">
      <c r="A19" s="752"/>
      <c r="B19" s="752"/>
      <c r="C19" s="752"/>
      <c r="D19" s="752"/>
      <c r="E19" s="752"/>
      <c r="F19" s="752"/>
      <c r="G19" s="752"/>
    </row>
    <row r="20" spans="1:7" s="643" customFormat="1" ht="10.5" customHeight="1">
      <c r="A20" s="752"/>
      <c r="B20" s="752"/>
      <c r="C20" s="752"/>
      <c r="D20" s="752"/>
      <c r="E20" s="752"/>
      <c r="F20" s="752"/>
      <c r="G20" s="752"/>
    </row>
    <row r="21" spans="1:7" s="643" customFormat="1" ht="10.5" customHeight="1">
      <c r="A21" s="752"/>
      <c r="B21" s="752"/>
      <c r="C21" s="752"/>
      <c r="D21" s="752"/>
      <c r="E21" s="752"/>
      <c r="F21" s="752"/>
      <c r="G21" s="752"/>
    </row>
    <row r="22" spans="1:7" s="643" customFormat="1" ht="10.5" customHeight="1">
      <c r="A22" s="752"/>
      <c r="B22" s="752"/>
      <c r="C22" s="752"/>
      <c r="D22" s="752"/>
      <c r="E22" s="752"/>
      <c r="F22" s="752"/>
      <c r="G22" s="752"/>
    </row>
    <row r="23" spans="1:7" s="643" customFormat="1" ht="10.5" customHeight="1">
      <c r="A23" s="752"/>
      <c r="B23" s="752"/>
      <c r="C23" s="752"/>
      <c r="D23" s="752"/>
      <c r="E23" s="752"/>
      <c r="F23" s="752"/>
      <c r="G23" s="752"/>
    </row>
    <row r="24" spans="1:7" s="643" customFormat="1" ht="10.5" customHeight="1">
      <c r="A24" s="752"/>
      <c r="B24" s="752"/>
      <c r="C24" s="752"/>
      <c r="D24" s="752"/>
      <c r="E24" s="752"/>
      <c r="F24" s="752"/>
      <c r="G24" s="752"/>
    </row>
    <row r="25" spans="1:7" s="643" customFormat="1" ht="10.5" customHeight="1">
      <c r="A25" s="752"/>
      <c r="B25" s="752"/>
      <c r="C25" s="752"/>
      <c r="D25" s="752"/>
      <c r="E25" s="752"/>
      <c r="F25" s="752"/>
      <c r="G25" s="752"/>
    </row>
    <row r="26" spans="1:7" s="643" customFormat="1" ht="10.5" customHeight="1">
      <c r="A26" s="752"/>
      <c r="B26" s="752"/>
      <c r="C26" s="752"/>
      <c r="D26" s="752"/>
      <c r="E26" s="752"/>
      <c r="F26" s="752"/>
      <c r="G26" s="752"/>
    </row>
    <row r="27" spans="1:7" s="643" customFormat="1" ht="10.5" customHeight="1">
      <c r="A27" s="752"/>
      <c r="B27" s="752"/>
      <c r="C27" s="752"/>
      <c r="D27" s="752"/>
      <c r="E27" s="752"/>
      <c r="F27" s="752"/>
      <c r="G27" s="752"/>
    </row>
    <row r="28" spans="1:7" s="643" customFormat="1" ht="10.5" customHeight="1">
      <c r="A28" s="752"/>
      <c r="B28" s="752"/>
      <c r="C28" s="752"/>
      <c r="D28" s="752"/>
      <c r="E28" s="752"/>
      <c r="F28" s="752"/>
      <c r="G28" s="752"/>
    </row>
    <row r="29" spans="1:7" s="643" customFormat="1" ht="10.5" customHeight="1">
      <c r="A29" s="752"/>
      <c r="B29" s="752"/>
      <c r="C29" s="752"/>
      <c r="D29" s="752"/>
      <c r="E29" s="752"/>
      <c r="F29" s="752"/>
      <c r="G29" s="752"/>
    </row>
    <row r="30" spans="1:7" s="643" customFormat="1" ht="10.5" customHeight="1">
      <c r="A30" s="752"/>
      <c r="B30" s="752"/>
      <c r="C30" s="752"/>
      <c r="D30" s="752"/>
      <c r="E30" s="752"/>
      <c r="F30" s="752"/>
      <c r="G30" s="752"/>
    </row>
    <row r="31" spans="1:7" s="643" customFormat="1" ht="10.5" customHeight="1">
      <c r="A31" s="752"/>
      <c r="B31" s="752"/>
      <c r="C31" s="752"/>
      <c r="D31" s="752"/>
      <c r="E31" s="752"/>
      <c r="F31" s="752"/>
      <c r="G31" s="752"/>
    </row>
    <row r="32" spans="1:7" s="643" customFormat="1" ht="10.5" customHeight="1">
      <c r="A32" s="752"/>
      <c r="B32" s="752"/>
      <c r="C32" s="752"/>
      <c r="D32" s="752"/>
      <c r="E32" s="752"/>
      <c r="F32" s="752"/>
      <c r="G32" s="752"/>
    </row>
    <row r="33" spans="1:7" s="643" customFormat="1" ht="10.5" customHeight="1">
      <c r="A33" s="752"/>
      <c r="B33" s="752"/>
      <c r="C33" s="752"/>
      <c r="D33" s="752"/>
      <c r="E33" s="752"/>
      <c r="F33" s="752"/>
      <c r="G33" s="752"/>
    </row>
    <row r="34" spans="1:7" s="643" customFormat="1" ht="10.5" customHeight="1">
      <c r="A34" s="752"/>
      <c r="B34" s="752"/>
      <c r="C34" s="752"/>
      <c r="D34" s="752"/>
      <c r="E34" s="752"/>
      <c r="F34" s="752"/>
      <c r="G34" s="752"/>
    </row>
    <row r="35" spans="1:7" s="643" customFormat="1" ht="10.5" customHeight="1">
      <c r="A35" s="752"/>
      <c r="B35" s="752"/>
      <c r="C35" s="752"/>
      <c r="D35" s="752"/>
      <c r="E35" s="752"/>
      <c r="F35" s="752"/>
      <c r="G35" s="752"/>
    </row>
    <row r="36" spans="1:7" s="643" customFormat="1" ht="10.5" customHeight="1">
      <c r="A36" s="752"/>
      <c r="B36" s="752"/>
      <c r="C36" s="752"/>
      <c r="D36" s="752"/>
      <c r="E36" s="752"/>
      <c r="F36" s="752"/>
      <c r="G36" s="752"/>
    </row>
    <row r="37" spans="1:7" s="643" customFormat="1" ht="10.5" customHeight="1">
      <c r="A37" s="752"/>
      <c r="B37" s="752"/>
      <c r="C37" s="752"/>
      <c r="D37" s="752"/>
      <c r="E37" s="752"/>
      <c r="F37" s="752"/>
      <c r="G37" s="752"/>
    </row>
    <row r="38" spans="1:7" s="643" customFormat="1" ht="10.5" customHeight="1">
      <c r="A38" s="752"/>
      <c r="B38" s="752"/>
      <c r="C38" s="752"/>
      <c r="D38" s="752"/>
      <c r="E38" s="752"/>
      <c r="F38" s="752"/>
      <c r="G38" s="752"/>
    </row>
    <row r="39" spans="1:7" s="643" customFormat="1" ht="10.5" customHeight="1">
      <c r="A39" s="752"/>
      <c r="B39" s="752"/>
      <c r="C39" s="752"/>
      <c r="D39" s="752"/>
      <c r="E39" s="752"/>
      <c r="F39" s="752"/>
      <c r="G39" s="752"/>
    </row>
    <row r="40" spans="1:7" s="643" customFormat="1" ht="10.5" customHeight="1">
      <c r="A40" s="752"/>
      <c r="B40" s="752"/>
      <c r="C40" s="752"/>
      <c r="D40" s="752"/>
      <c r="E40" s="752"/>
      <c r="F40" s="752"/>
      <c r="G40" s="752"/>
    </row>
    <row r="41" spans="1:7" s="643" customFormat="1" ht="10.5" customHeight="1">
      <c r="A41" s="752"/>
      <c r="B41" s="752"/>
      <c r="C41" s="752"/>
      <c r="D41" s="752"/>
      <c r="E41" s="752"/>
      <c r="F41" s="752"/>
      <c r="G41" s="752"/>
    </row>
    <row r="42" spans="1:7" s="643" customFormat="1" ht="10.5" customHeight="1">
      <c r="A42" s="752"/>
      <c r="B42" s="752"/>
      <c r="C42" s="752"/>
      <c r="D42" s="752"/>
      <c r="E42" s="752"/>
      <c r="F42" s="752"/>
      <c r="G42" s="752"/>
    </row>
    <row r="43" spans="1:7" s="643" customFormat="1" ht="10.5" customHeight="1">
      <c r="A43" s="752"/>
      <c r="B43" s="752"/>
      <c r="C43" s="752"/>
      <c r="D43" s="752"/>
      <c r="E43" s="752"/>
      <c r="F43" s="752"/>
      <c r="G43" s="752"/>
    </row>
    <row r="44" spans="1:7" s="643" customFormat="1" ht="10.5" customHeight="1">
      <c r="A44" s="752"/>
      <c r="B44" s="752"/>
      <c r="C44" s="752"/>
      <c r="D44" s="752"/>
      <c r="E44" s="752"/>
      <c r="F44" s="752"/>
      <c r="G44" s="752"/>
    </row>
    <row r="45" spans="1:7" s="643" customFormat="1" ht="10.5" customHeight="1">
      <c r="A45" s="752"/>
      <c r="B45" s="752"/>
      <c r="C45" s="752"/>
      <c r="D45" s="752"/>
      <c r="E45" s="752"/>
      <c r="F45" s="752"/>
      <c r="G45" s="752"/>
    </row>
    <row r="46" spans="1:7" s="643" customFormat="1" ht="10.5" customHeight="1">
      <c r="A46" s="752"/>
      <c r="B46" s="752"/>
      <c r="C46" s="752"/>
      <c r="D46" s="752"/>
      <c r="E46" s="752"/>
      <c r="F46" s="752"/>
      <c r="G46" s="752"/>
    </row>
    <row r="47" spans="1:7" s="643" customFormat="1" ht="10.5" customHeight="1">
      <c r="A47" s="752"/>
      <c r="B47" s="752"/>
      <c r="C47" s="752"/>
      <c r="D47" s="752"/>
      <c r="E47" s="752"/>
      <c r="F47" s="752"/>
      <c r="G47" s="752"/>
    </row>
    <row r="48" spans="1:7" s="643" customFormat="1" ht="10.5" customHeight="1">
      <c r="A48" s="752"/>
      <c r="B48" s="752"/>
      <c r="C48" s="752"/>
      <c r="D48" s="752"/>
      <c r="E48" s="752"/>
      <c r="F48" s="752"/>
      <c r="G48" s="752"/>
    </row>
    <row r="49" spans="1:7" s="643" customFormat="1" ht="10.5" customHeight="1">
      <c r="A49" s="752"/>
      <c r="B49" s="752"/>
      <c r="C49" s="752"/>
      <c r="D49" s="752"/>
      <c r="E49" s="752"/>
      <c r="F49" s="752"/>
      <c r="G49" s="752"/>
    </row>
    <row r="50" spans="1:7" s="643" customFormat="1" ht="10.5" customHeight="1">
      <c r="A50" s="752"/>
      <c r="B50" s="752"/>
      <c r="C50" s="752"/>
      <c r="D50" s="752"/>
      <c r="E50" s="752"/>
      <c r="F50" s="752"/>
      <c r="G50" s="752"/>
    </row>
    <row r="51" spans="1:7" s="643" customFormat="1" ht="10.5" customHeight="1">
      <c r="A51" s="752"/>
      <c r="B51" s="752"/>
      <c r="C51" s="752"/>
      <c r="D51" s="752"/>
      <c r="E51" s="752"/>
      <c r="F51" s="752"/>
      <c r="G51" s="752"/>
    </row>
    <row r="52" spans="1:7" s="643" customFormat="1" ht="10.5" customHeight="1">
      <c r="A52" s="752"/>
      <c r="B52" s="752"/>
      <c r="C52" s="752"/>
      <c r="D52" s="752"/>
      <c r="E52" s="752"/>
      <c r="F52" s="752"/>
      <c r="G52" s="752"/>
    </row>
    <row r="53" spans="1:7" s="643" customFormat="1" ht="10.5" customHeight="1">
      <c r="A53" s="752"/>
      <c r="B53" s="752"/>
      <c r="C53" s="752"/>
      <c r="D53" s="752"/>
      <c r="E53" s="752"/>
      <c r="F53" s="752"/>
      <c r="G53" s="752"/>
    </row>
    <row r="54" spans="1:7" s="643" customFormat="1" ht="10.5" customHeight="1">
      <c r="A54" s="752"/>
      <c r="B54" s="752"/>
      <c r="C54" s="752"/>
      <c r="D54" s="752"/>
      <c r="E54" s="752"/>
      <c r="F54" s="752"/>
      <c r="G54" s="752"/>
    </row>
    <row r="55" spans="1:7" s="643" customFormat="1" ht="10.5" customHeight="1">
      <c r="A55" s="752"/>
      <c r="B55" s="752"/>
      <c r="C55" s="752"/>
      <c r="D55" s="752"/>
      <c r="E55" s="752"/>
      <c r="F55" s="752"/>
      <c r="G55" s="752"/>
    </row>
    <row r="56" spans="1:7" s="643" customFormat="1" ht="10.5" customHeight="1">
      <c r="A56" s="752"/>
      <c r="B56" s="752"/>
      <c r="C56" s="752"/>
      <c r="D56" s="752"/>
      <c r="E56" s="752"/>
      <c r="F56" s="752"/>
      <c r="G56" s="752"/>
    </row>
    <row r="57" spans="1:7" s="643" customFormat="1" ht="10.5" customHeight="1">
      <c r="A57" s="752"/>
      <c r="B57" s="752"/>
      <c r="C57" s="752"/>
      <c r="D57" s="752"/>
      <c r="E57" s="752"/>
      <c r="F57" s="752"/>
      <c r="G57" s="752"/>
    </row>
    <row r="58" spans="1:7" s="643" customFormat="1" ht="10.5" customHeight="1">
      <c r="A58" s="752"/>
      <c r="B58" s="752"/>
      <c r="C58" s="752"/>
      <c r="D58" s="752"/>
      <c r="E58" s="752"/>
      <c r="F58" s="752"/>
      <c r="G58" s="752"/>
    </row>
    <row r="59" spans="1:7" s="643" customFormat="1" ht="10.5" customHeight="1">
      <c r="A59" s="752"/>
      <c r="B59" s="752"/>
      <c r="C59" s="752"/>
      <c r="D59" s="752"/>
      <c r="E59" s="752"/>
      <c r="F59" s="752"/>
      <c r="G59" s="752"/>
    </row>
    <row r="60" spans="1:7" s="643" customFormat="1" ht="10.5" customHeight="1">
      <c r="A60" s="752"/>
      <c r="B60" s="752"/>
      <c r="C60" s="752"/>
      <c r="D60" s="752"/>
      <c r="E60" s="752"/>
      <c r="F60" s="752"/>
      <c r="G60" s="752"/>
    </row>
    <row r="61" spans="1:7" s="643" customFormat="1" ht="10.5" customHeight="1">
      <c r="A61" s="752"/>
      <c r="B61" s="752"/>
      <c r="C61" s="752"/>
      <c r="D61" s="752"/>
      <c r="E61" s="752"/>
      <c r="F61" s="752"/>
      <c r="G61" s="752"/>
    </row>
    <row r="62" spans="1:7" s="643" customFormat="1" ht="10.5" customHeight="1">
      <c r="A62" s="752"/>
      <c r="B62" s="752"/>
      <c r="C62" s="752"/>
      <c r="D62" s="752"/>
      <c r="E62" s="752"/>
      <c r="F62" s="752"/>
      <c r="G62" s="752"/>
    </row>
    <row r="63" spans="1:7" s="643" customFormat="1" ht="10.5" customHeight="1">
      <c r="A63" s="752"/>
      <c r="B63" s="752"/>
      <c r="C63" s="752"/>
      <c r="D63" s="752"/>
      <c r="E63" s="752"/>
      <c r="F63" s="752"/>
      <c r="G63" s="752"/>
    </row>
    <row r="64" spans="1:7" s="643" customFormat="1" ht="10.5" customHeight="1">
      <c r="A64" s="752"/>
      <c r="B64" s="752"/>
      <c r="C64" s="752"/>
      <c r="D64" s="752"/>
      <c r="E64" s="752"/>
      <c r="F64" s="752"/>
      <c r="G64" s="752"/>
    </row>
    <row r="65" spans="1:7" s="643" customFormat="1" ht="10.5" customHeight="1">
      <c r="A65" s="752"/>
      <c r="B65" s="752"/>
      <c r="C65" s="752"/>
      <c r="D65" s="752"/>
      <c r="E65" s="752"/>
      <c r="F65" s="752"/>
      <c r="G65" s="752"/>
    </row>
    <row r="66" spans="1:7" s="643" customFormat="1" ht="10.5" customHeight="1">
      <c r="A66" s="752"/>
      <c r="B66" s="752"/>
      <c r="C66" s="752"/>
      <c r="D66" s="752"/>
      <c r="E66" s="752"/>
      <c r="F66" s="752"/>
      <c r="G66" s="752"/>
    </row>
    <row r="67" spans="1:7" s="643" customFormat="1" ht="10.5" customHeight="1">
      <c r="A67" s="752"/>
      <c r="B67" s="752"/>
      <c r="C67" s="752"/>
      <c r="D67" s="752"/>
      <c r="E67" s="752"/>
      <c r="F67" s="752"/>
      <c r="G67" s="752"/>
    </row>
    <row r="68" spans="1:7" s="643" customFormat="1" ht="10.5" customHeight="1">
      <c r="A68" s="752"/>
      <c r="B68" s="752"/>
      <c r="C68" s="752"/>
      <c r="D68" s="752"/>
      <c r="E68" s="752"/>
      <c r="F68" s="752"/>
      <c r="G68" s="752"/>
    </row>
    <row r="69" spans="1:7" s="643" customFormat="1" ht="10.5" customHeight="1">
      <c r="A69" s="752"/>
      <c r="B69" s="752"/>
      <c r="C69" s="752"/>
      <c r="D69" s="752"/>
      <c r="E69" s="752"/>
      <c r="F69" s="752"/>
      <c r="G69" s="752"/>
    </row>
    <row r="70" spans="1:7" s="643" customFormat="1" ht="10.5" customHeight="1">
      <c r="A70" s="752"/>
      <c r="B70" s="752"/>
      <c r="C70" s="752"/>
      <c r="D70" s="752"/>
      <c r="E70" s="752"/>
      <c r="F70" s="752"/>
      <c r="G70" s="752"/>
    </row>
    <row r="71" spans="1:7" s="643" customFormat="1" ht="10.5" customHeight="1">
      <c r="A71" s="752"/>
      <c r="B71" s="752"/>
      <c r="C71" s="752"/>
      <c r="D71" s="752"/>
      <c r="E71" s="752"/>
      <c r="F71" s="752"/>
      <c r="G71" s="752"/>
    </row>
    <row r="72" spans="1:7" s="643" customFormat="1" ht="10.5" customHeight="1">
      <c r="A72" s="752"/>
      <c r="B72" s="752"/>
      <c r="C72" s="752"/>
      <c r="D72" s="752"/>
      <c r="E72" s="752"/>
      <c r="F72" s="752"/>
      <c r="G72" s="752"/>
    </row>
    <row r="73" spans="1:7" s="643" customFormat="1" ht="10.5" customHeight="1">
      <c r="A73" s="752"/>
      <c r="B73" s="752"/>
      <c r="C73" s="752"/>
      <c r="D73" s="752"/>
      <c r="E73" s="752"/>
      <c r="F73" s="752"/>
      <c r="G73" s="752"/>
    </row>
    <row r="74" spans="1:7" s="643" customFormat="1" ht="10.5" customHeight="1">
      <c r="A74" s="752"/>
      <c r="B74" s="752"/>
      <c r="C74" s="752"/>
      <c r="D74" s="752"/>
      <c r="E74" s="752"/>
      <c r="F74" s="752"/>
      <c r="G74" s="752"/>
    </row>
    <row r="75" spans="1:7" s="643" customFormat="1" ht="10.5" customHeight="1">
      <c r="A75" s="752"/>
      <c r="B75" s="752"/>
      <c r="C75" s="752"/>
      <c r="D75" s="752"/>
      <c r="E75" s="752"/>
      <c r="F75" s="752"/>
      <c r="G75" s="752"/>
    </row>
    <row r="76" spans="1:7" s="643" customFormat="1" ht="10.5" customHeight="1">
      <c r="A76" s="752"/>
      <c r="B76" s="752"/>
      <c r="C76" s="752"/>
      <c r="D76" s="752"/>
      <c r="E76" s="752"/>
      <c r="F76" s="752"/>
      <c r="G76" s="752"/>
    </row>
    <row r="77" spans="1:7" s="643" customFormat="1" ht="10.5" customHeight="1">
      <c r="A77" s="752"/>
      <c r="B77" s="752"/>
      <c r="C77" s="752"/>
      <c r="D77" s="752"/>
      <c r="E77" s="752"/>
      <c r="F77" s="752"/>
      <c r="G77" s="752"/>
    </row>
    <row r="78" spans="1:7" s="643" customFormat="1" ht="10.5" customHeight="1">
      <c r="A78" s="752"/>
      <c r="B78" s="752"/>
      <c r="C78" s="752"/>
      <c r="D78" s="752"/>
      <c r="E78" s="752"/>
      <c r="F78" s="752"/>
      <c r="G78" s="752"/>
    </row>
    <row r="79" spans="1:7" s="643" customFormat="1" ht="10.5" customHeight="1">
      <c r="A79" s="752"/>
      <c r="B79" s="752"/>
      <c r="C79" s="752"/>
      <c r="D79" s="752"/>
      <c r="E79" s="752"/>
      <c r="F79" s="752"/>
      <c r="G79" s="752"/>
    </row>
    <row r="80" spans="1:7" s="643" customFormat="1" ht="10.5" customHeight="1">
      <c r="A80" s="752"/>
      <c r="B80" s="752"/>
      <c r="C80" s="752"/>
      <c r="D80" s="752"/>
      <c r="E80" s="752"/>
      <c r="F80" s="752"/>
      <c r="G80" s="752"/>
    </row>
    <row r="81" spans="1:7" s="643" customFormat="1" ht="10.5" customHeight="1">
      <c r="A81" s="752"/>
      <c r="B81" s="752"/>
      <c r="C81" s="752"/>
      <c r="D81" s="752"/>
      <c r="E81" s="752"/>
      <c r="F81" s="752"/>
      <c r="G81" s="752"/>
    </row>
    <row r="82" spans="1:7" s="643" customFormat="1" ht="10.5" customHeight="1">
      <c r="A82" s="752"/>
      <c r="B82" s="752"/>
      <c r="C82" s="752"/>
      <c r="D82" s="752"/>
      <c r="E82" s="752"/>
      <c r="F82" s="752"/>
      <c r="G82" s="752"/>
    </row>
    <row r="83" spans="1:7" s="643" customFormat="1" ht="10.5" customHeight="1">
      <c r="A83" s="752"/>
      <c r="B83" s="752"/>
      <c r="C83" s="752"/>
      <c r="D83" s="752"/>
      <c r="E83" s="752"/>
      <c r="F83" s="752"/>
      <c r="G83" s="752"/>
    </row>
    <row r="84" spans="1:7" s="643" customFormat="1" ht="10.5" customHeight="1">
      <c r="A84" s="752"/>
      <c r="B84" s="752"/>
      <c r="C84" s="752"/>
      <c r="D84" s="752"/>
      <c r="E84" s="752"/>
      <c r="F84" s="752"/>
      <c r="G84" s="752"/>
    </row>
    <row r="85" spans="1:7" s="643" customFormat="1" ht="10.5" customHeight="1">
      <c r="A85" s="752"/>
      <c r="B85" s="752"/>
      <c r="C85" s="752"/>
      <c r="D85" s="752"/>
      <c r="E85" s="752"/>
      <c r="F85" s="752"/>
      <c r="G85" s="752"/>
    </row>
    <row r="86" spans="1:7" s="643" customFormat="1" ht="10.5" customHeight="1">
      <c r="A86" s="752"/>
      <c r="B86" s="752"/>
      <c r="C86" s="752"/>
      <c r="D86" s="752"/>
      <c r="E86" s="752"/>
      <c r="F86" s="752"/>
      <c r="G86" s="752"/>
    </row>
    <row r="87" spans="1:7" s="643" customFormat="1" ht="10.5" customHeight="1">
      <c r="A87" s="752"/>
      <c r="B87" s="752"/>
      <c r="C87" s="752"/>
      <c r="D87" s="752"/>
      <c r="E87" s="752"/>
      <c r="F87" s="752"/>
      <c r="G87" s="752"/>
    </row>
    <row r="88" spans="1:7" s="643" customFormat="1" ht="10.5" customHeight="1">
      <c r="A88" s="752"/>
      <c r="B88" s="752"/>
      <c r="C88" s="752"/>
      <c r="D88" s="752"/>
      <c r="E88" s="752"/>
      <c r="F88" s="752"/>
      <c r="G88" s="752"/>
    </row>
    <row r="89" spans="1:7" s="643" customFormat="1" ht="10.5" customHeight="1" thickBot="1">
      <c r="A89" s="752"/>
      <c r="B89" s="752"/>
      <c r="C89" s="752"/>
      <c r="D89" s="752"/>
      <c r="E89" s="752"/>
      <c r="F89" s="752"/>
      <c r="G89" s="752"/>
    </row>
    <row r="90" spans="1:7" ht="43.5" customHeight="1">
      <c r="A90" s="1354" t="s">
        <v>1155</v>
      </c>
      <c r="B90" s="1355"/>
      <c r="C90" s="1355"/>
      <c r="D90" s="1355"/>
      <c r="E90" s="1356"/>
      <c r="F90" s="774" t="s">
        <v>45</v>
      </c>
    </row>
    <row r="91" spans="1:7" s="643" customFormat="1" ht="10.5" customHeight="1">
      <c r="A91" s="752"/>
      <c r="B91" s="752"/>
      <c r="C91" s="752"/>
      <c r="D91" s="752"/>
      <c r="E91" s="752"/>
      <c r="F91" s="752"/>
      <c r="G91" s="752"/>
    </row>
    <row r="92" spans="1:7" s="643" customFormat="1" ht="10.5" customHeight="1">
      <c r="A92" s="752"/>
      <c r="B92" s="752"/>
      <c r="C92" s="752"/>
      <c r="D92" s="752"/>
      <c r="E92" s="752"/>
      <c r="F92" s="752"/>
      <c r="G92" s="752"/>
    </row>
    <row r="93" spans="1:7" s="643" customFormat="1" ht="10.5" customHeight="1">
      <c r="A93" s="752"/>
      <c r="B93" s="752"/>
      <c r="C93" s="752"/>
      <c r="D93" s="752"/>
      <c r="E93" s="752"/>
      <c r="F93" s="752"/>
      <c r="G93" s="752"/>
    </row>
    <row r="94" spans="1:7" s="643" customFormat="1" ht="10.5" customHeight="1">
      <c r="A94" s="752"/>
      <c r="B94" s="752"/>
      <c r="C94" s="752"/>
      <c r="D94" s="752"/>
      <c r="E94" s="752"/>
      <c r="F94" s="752"/>
      <c r="G94" s="752"/>
    </row>
    <row r="95" spans="1:7" s="643" customFormat="1" ht="10.5" customHeight="1">
      <c r="A95" s="752"/>
      <c r="B95" s="752"/>
      <c r="C95" s="752"/>
      <c r="D95" s="752"/>
      <c r="E95" s="752"/>
      <c r="F95" s="752"/>
      <c r="G95" s="752"/>
    </row>
    <row r="96" spans="1:7" s="643" customFormat="1" ht="10.5" customHeight="1">
      <c r="A96" s="752"/>
      <c r="B96" s="752"/>
      <c r="C96" s="752"/>
      <c r="D96" s="752"/>
      <c r="E96" s="752"/>
      <c r="F96" s="752"/>
      <c r="G96" s="752"/>
    </row>
    <row r="97" spans="1:7" s="643" customFormat="1" ht="10.5" customHeight="1">
      <c r="A97" s="752"/>
      <c r="B97" s="752"/>
      <c r="C97" s="752"/>
      <c r="D97" s="752"/>
      <c r="E97" s="752"/>
      <c r="F97" s="752"/>
      <c r="G97" s="752"/>
    </row>
    <row r="98" spans="1:7" s="643" customFormat="1" ht="10.5" customHeight="1">
      <c r="A98" s="752"/>
      <c r="B98" s="752"/>
      <c r="C98" s="752"/>
      <c r="D98" s="752"/>
      <c r="E98" s="752"/>
      <c r="F98" s="752"/>
      <c r="G98" s="752"/>
    </row>
    <row r="99" spans="1:7" s="643" customFormat="1" ht="10.5" customHeight="1">
      <c r="A99" s="752"/>
      <c r="B99" s="752"/>
      <c r="C99" s="752"/>
      <c r="D99" s="752"/>
      <c r="E99" s="752"/>
      <c r="F99" s="752"/>
      <c r="G99" s="752"/>
    </row>
    <row r="100" spans="1:7" s="643" customFormat="1" ht="10.5" customHeight="1">
      <c r="A100" s="752"/>
      <c r="B100" s="752"/>
      <c r="C100" s="752"/>
      <c r="D100" s="752"/>
      <c r="E100" s="752"/>
      <c r="F100" s="752"/>
      <c r="G100" s="752"/>
    </row>
    <row r="101" spans="1:7" s="643" customFormat="1" ht="10.5" customHeight="1">
      <c r="A101" s="752"/>
      <c r="B101" s="752"/>
      <c r="C101" s="752"/>
      <c r="D101" s="752"/>
      <c r="E101" s="752"/>
      <c r="F101" s="752"/>
      <c r="G101" s="752"/>
    </row>
    <row r="102" spans="1:7" s="643" customFormat="1" ht="10.5" customHeight="1">
      <c r="A102" s="752"/>
      <c r="B102" s="752"/>
      <c r="C102" s="752"/>
      <c r="D102" s="752"/>
      <c r="E102" s="752"/>
      <c r="F102" s="752"/>
      <c r="G102" s="752"/>
    </row>
    <row r="103" spans="1:7" s="643" customFormat="1" ht="10.5" customHeight="1">
      <c r="A103" s="752"/>
      <c r="B103" s="752"/>
      <c r="C103" s="752"/>
      <c r="D103" s="752"/>
      <c r="E103" s="752"/>
      <c r="F103" s="752"/>
      <c r="G103" s="752"/>
    </row>
    <row r="104" spans="1:7" s="643" customFormat="1" ht="10.5" customHeight="1">
      <c r="A104" s="752"/>
      <c r="B104" s="752"/>
      <c r="C104" s="752"/>
      <c r="D104" s="752"/>
      <c r="E104" s="752"/>
      <c r="F104" s="752"/>
      <c r="G104" s="752"/>
    </row>
    <row r="105" spans="1:7" s="643" customFormat="1" ht="10.5" customHeight="1">
      <c r="A105" s="752"/>
      <c r="B105" s="752"/>
      <c r="C105" s="752"/>
      <c r="D105" s="752"/>
      <c r="E105" s="752"/>
      <c r="F105" s="752"/>
      <c r="G105" s="752"/>
    </row>
    <row r="106" spans="1:7" s="643" customFormat="1" ht="10.5" customHeight="1">
      <c r="A106" s="752"/>
      <c r="B106" s="752"/>
      <c r="C106" s="752"/>
      <c r="D106" s="752"/>
      <c r="E106" s="752"/>
      <c r="F106" s="752"/>
      <c r="G106" s="752"/>
    </row>
    <row r="107" spans="1:7" s="643" customFormat="1" ht="10.5" customHeight="1">
      <c r="A107" s="752"/>
      <c r="B107" s="752"/>
      <c r="C107" s="752"/>
      <c r="D107" s="752"/>
      <c r="E107" s="752"/>
      <c r="F107" s="752"/>
      <c r="G107" s="752"/>
    </row>
    <row r="108" spans="1:7" s="643" customFormat="1" ht="10.5" customHeight="1">
      <c r="A108" s="752"/>
      <c r="B108" s="752"/>
      <c r="C108" s="752"/>
      <c r="D108" s="752"/>
      <c r="E108" s="752"/>
      <c r="F108" s="752"/>
      <c r="G108" s="752"/>
    </row>
    <row r="109" spans="1:7" s="643" customFormat="1" ht="10.5" customHeight="1">
      <c r="A109" s="752"/>
      <c r="B109" s="752"/>
      <c r="C109" s="752"/>
      <c r="D109" s="752"/>
      <c r="E109" s="752"/>
      <c r="F109" s="752"/>
      <c r="G109" s="752"/>
    </row>
    <row r="110" spans="1:7" s="643" customFormat="1" ht="10.5" customHeight="1">
      <c r="A110" s="752"/>
      <c r="B110" s="752"/>
      <c r="C110" s="752"/>
      <c r="D110" s="752"/>
      <c r="E110" s="752"/>
      <c r="F110" s="752"/>
      <c r="G110" s="752"/>
    </row>
    <row r="111" spans="1:7" s="643" customFormat="1" ht="10.5" customHeight="1">
      <c r="A111" s="752"/>
      <c r="B111" s="752"/>
      <c r="C111" s="752"/>
      <c r="D111" s="752"/>
      <c r="E111" s="752"/>
      <c r="F111" s="752"/>
      <c r="G111" s="752"/>
    </row>
    <row r="112" spans="1:7" s="643" customFormat="1" ht="10.5" customHeight="1">
      <c r="A112" s="752"/>
      <c r="B112" s="752"/>
      <c r="C112" s="752"/>
      <c r="D112" s="752"/>
      <c r="E112" s="752"/>
      <c r="F112" s="752"/>
      <c r="G112" s="752"/>
    </row>
    <row r="113" spans="1:7" s="643" customFormat="1" ht="10.5" customHeight="1">
      <c r="A113" s="752"/>
      <c r="B113" s="752"/>
      <c r="C113" s="752"/>
      <c r="D113" s="752"/>
      <c r="E113" s="752"/>
      <c r="F113" s="752"/>
      <c r="G113" s="752"/>
    </row>
    <row r="114" spans="1:7" s="643" customFormat="1" ht="10.5" customHeight="1">
      <c r="A114" s="752"/>
      <c r="B114" s="752"/>
      <c r="C114" s="752"/>
      <c r="D114" s="752"/>
      <c r="E114" s="752"/>
      <c r="F114" s="752"/>
      <c r="G114" s="752"/>
    </row>
    <row r="115" spans="1:7" s="643" customFormat="1" ht="10.5" customHeight="1">
      <c r="A115" s="752"/>
      <c r="B115" s="752"/>
      <c r="C115" s="752"/>
      <c r="D115" s="752"/>
      <c r="E115" s="752"/>
      <c r="F115" s="752"/>
      <c r="G115" s="752"/>
    </row>
    <row r="116" spans="1:7" s="643" customFormat="1" ht="10.5" customHeight="1">
      <c r="A116" s="752"/>
      <c r="B116" s="752"/>
      <c r="C116" s="752"/>
      <c r="D116" s="752"/>
      <c r="E116" s="752"/>
      <c r="F116" s="752"/>
      <c r="G116" s="752"/>
    </row>
    <row r="117" spans="1:7" s="643" customFormat="1" ht="10.5" customHeight="1">
      <c r="A117" s="752"/>
      <c r="B117" s="752"/>
      <c r="C117" s="752"/>
      <c r="D117" s="752"/>
      <c r="E117" s="752"/>
      <c r="F117" s="752"/>
      <c r="G117" s="752"/>
    </row>
    <row r="118" spans="1:7" s="643" customFormat="1" ht="10.5" customHeight="1">
      <c r="A118" s="752"/>
      <c r="B118" s="752"/>
      <c r="C118" s="752"/>
      <c r="D118" s="752"/>
      <c r="E118" s="752"/>
      <c r="F118" s="752"/>
      <c r="G118" s="752"/>
    </row>
    <row r="119" spans="1:7" s="643" customFormat="1" ht="10.5" customHeight="1">
      <c r="A119" s="752"/>
      <c r="B119" s="752"/>
      <c r="C119" s="752"/>
      <c r="D119" s="752"/>
      <c r="E119" s="752"/>
      <c r="F119" s="752"/>
      <c r="G119" s="752"/>
    </row>
    <row r="120" spans="1:7" s="643" customFormat="1" ht="10.5" customHeight="1">
      <c r="A120" s="752"/>
      <c r="B120" s="752"/>
      <c r="C120" s="752"/>
      <c r="D120" s="752"/>
      <c r="E120" s="752"/>
      <c r="F120" s="752"/>
      <c r="G120" s="752"/>
    </row>
    <row r="121" spans="1:7" s="643" customFormat="1" ht="10.5" customHeight="1">
      <c r="A121" s="752"/>
      <c r="B121" s="752"/>
      <c r="C121" s="752"/>
      <c r="D121" s="752"/>
      <c r="E121" s="752"/>
      <c r="F121" s="752"/>
      <c r="G121" s="752"/>
    </row>
    <row r="122" spans="1:7" s="643" customFormat="1" ht="10.5" customHeight="1">
      <c r="A122" s="752"/>
      <c r="B122" s="752"/>
      <c r="C122" s="752"/>
      <c r="D122" s="752"/>
      <c r="E122" s="752"/>
      <c r="F122" s="752"/>
      <c r="G122" s="752"/>
    </row>
    <row r="123" spans="1:7" s="643" customFormat="1" ht="10.5" customHeight="1">
      <c r="A123" s="752"/>
      <c r="B123" s="752"/>
      <c r="C123" s="752"/>
      <c r="D123" s="752"/>
      <c r="E123" s="752"/>
      <c r="F123" s="752"/>
      <c r="G123" s="752"/>
    </row>
    <row r="124" spans="1:7" s="643" customFormat="1" ht="10.5" customHeight="1">
      <c r="A124" s="752"/>
      <c r="B124" s="752"/>
      <c r="C124" s="752"/>
      <c r="D124" s="752"/>
      <c r="E124" s="752"/>
      <c r="F124" s="752"/>
      <c r="G124" s="752"/>
    </row>
    <row r="125" spans="1:7" s="643" customFormat="1" ht="10.5" customHeight="1">
      <c r="A125" s="752"/>
      <c r="B125" s="752"/>
      <c r="C125" s="752"/>
      <c r="D125" s="752"/>
      <c r="E125" s="752"/>
      <c r="F125" s="752"/>
      <c r="G125" s="752"/>
    </row>
    <row r="126" spans="1:7" s="643" customFormat="1" ht="10.5" customHeight="1">
      <c r="A126" s="752"/>
      <c r="B126" s="752"/>
      <c r="C126" s="752"/>
      <c r="D126" s="752"/>
      <c r="E126" s="752"/>
      <c r="F126" s="752"/>
      <c r="G126" s="752"/>
    </row>
    <row r="127" spans="1:7" s="643" customFormat="1" ht="10.5" customHeight="1">
      <c r="A127" s="752"/>
      <c r="B127" s="752"/>
      <c r="C127" s="752"/>
      <c r="D127" s="752"/>
      <c r="E127" s="752"/>
      <c r="F127" s="752"/>
      <c r="G127" s="752"/>
    </row>
    <row r="128" spans="1:7" s="643" customFormat="1" ht="10.5" customHeight="1">
      <c r="A128" s="752"/>
      <c r="B128" s="752"/>
      <c r="C128" s="752"/>
      <c r="D128" s="752"/>
      <c r="E128" s="752"/>
      <c r="F128" s="752"/>
      <c r="G128" s="752"/>
    </row>
    <row r="129" spans="1:7" s="643" customFormat="1" ht="10.5" customHeight="1">
      <c r="A129" s="752"/>
      <c r="B129" s="752"/>
      <c r="C129" s="752"/>
      <c r="D129" s="752"/>
      <c r="E129" s="752"/>
      <c r="F129" s="752"/>
      <c r="G129" s="752"/>
    </row>
    <row r="130" spans="1:7" s="643" customFormat="1" ht="10.5" customHeight="1">
      <c r="A130" s="752"/>
      <c r="B130" s="752"/>
      <c r="C130" s="752"/>
      <c r="D130" s="752"/>
      <c r="E130" s="752"/>
      <c r="F130" s="752"/>
      <c r="G130" s="752"/>
    </row>
    <row r="131" spans="1:7" s="643" customFormat="1" ht="10.5" customHeight="1">
      <c r="A131" s="752"/>
      <c r="B131" s="752"/>
      <c r="C131" s="752"/>
      <c r="D131" s="752"/>
      <c r="E131" s="752"/>
      <c r="F131" s="752"/>
      <c r="G131" s="752"/>
    </row>
    <row r="132" spans="1:7" s="643" customFormat="1" ht="10.5" customHeight="1">
      <c r="A132" s="752"/>
      <c r="B132" s="752"/>
      <c r="C132" s="752"/>
      <c r="D132" s="752"/>
      <c r="E132" s="752"/>
      <c r="F132" s="752"/>
      <c r="G132" s="752"/>
    </row>
    <row r="133" spans="1:7" s="643" customFormat="1" ht="10.5" customHeight="1">
      <c r="A133" s="752"/>
      <c r="B133" s="752"/>
      <c r="C133" s="752"/>
      <c r="D133" s="752"/>
      <c r="E133" s="752"/>
      <c r="F133" s="752"/>
      <c r="G133" s="752"/>
    </row>
    <row r="134" spans="1:7" s="643" customFormat="1" ht="10.5" customHeight="1">
      <c r="A134" s="752" t="s">
        <v>1115</v>
      </c>
      <c r="B134" s="752"/>
      <c r="C134" s="752"/>
      <c r="D134" s="752"/>
      <c r="E134" s="752"/>
      <c r="F134" s="752"/>
      <c r="G134" s="752"/>
    </row>
    <row r="135" spans="1:7" s="643" customFormat="1" ht="10.5" customHeight="1">
      <c r="A135" s="752"/>
      <c r="B135" s="752"/>
      <c r="C135" s="752"/>
      <c r="D135" s="752"/>
      <c r="E135" s="752"/>
      <c r="F135" s="752"/>
      <c r="G135" s="752"/>
    </row>
    <row r="136" spans="1:7" s="643" customFormat="1" ht="10.5" customHeight="1">
      <c r="A136" s="752"/>
      <c r="B136" s="752"/>
      <c r="C136" s="752"/>
      <c r="D136" s="752"/>
      <c r="E136" s="752"/>
      <c r="F136" s="752"/>
      <c r="G136" s="752"/>
    </row>
    <row r="137" spans="1:7" s="643" customFormat="1" ht="10.5" customHeight="1">
      <c r="A137" s="752"/>
      <c r="B137" s="752"/>
      <c r="C137" s="752"/>
      <c r="D137" s="752"/>
      <c r="E137" s="752"/>
      <c r="F137" s="752"/>
      <c r="G137" s="752"/>
    </row>
    <row r="138" spans="1:7" s="643" customFormat="1" ht="10.5" customHeight="1">
      <c r="A138" s="752"/>
      <c r="B138" s="752"/>
      <c r="C138" s="752"/>
      <c r="D138" s="752"/>
      <c r="E138" s="752"/>
      <c r="F138" s="752"/>
      <c r="G138" s="752"/>
    </row>
    <row r="139" spans="1:7" s="643" customFormat="1" ht="10.5" customHeight="1">
      <c r="A139" s="752"/>
      <c r="B139" s="752"/>
      <c r="C139" s="752"/>
      <c r="D139" s="752"/>
      <c r="E139" s="752"/>
      <c r="F139" s="752"/>
      <c r="G139" s="752"/>
    </row>
    <row r="140" spans="1:7" s="643" customFormat="1" ht="10.5" customHeight="1">
      <c r="A140" s="752"/>
      <c r="B140" s="752"/>
      <c r="C140" s="752"/>
      <c r="D140" s="752"/>
      <c r="E140" s="752"/>
      <c r="F140" s="752"/>
      <c r="G140" s="752"/>
    </row>
    <row r="141" spans="1:7" s="643" customFormat="1" ht="10.5" customHeight="1">
      <c r="A141" s="752"/>
      <c r="B141" s="752"/>
      <c r="C141" s="752"/>
      <c r="D141" s="752"/>
      <c r="E141" s="752"/>
      <c r="F141" s="752"/>
      <c r="G141" s="752"/>
    </row>
    <row r="142" spans="1:7" s="643" customFormat="1" ht="10.5" customHeight="1">
      <c r="A142" s="752"/>
      <c r="B142" s="752"/>
      <c r="C142" s="752"/>
      <c r="D142" s="752"/>
      <c r="E142" s="752"/>
      <c r="F142" s="752"/>
      <c r="G142" s="752"/>
    </row>
    <row r="143" spans="1:7" s="643" customFormat="1" ht="10.5" customHeight="1">
      <c r="A143" s="752"/>
      <c r="B143" s="752"/>
      <c r="C143" s="752"/>
      <c r="D143" s="752"/>
      <c r="E143" s="752"/>
      <c r="F143" s="752"/>
      <c r="G143" s="752"/>
    </row>
    <row r="144" spans="1:7" s="643" customFormat="1" ht="10.5" customHeight="1">
      <c r="A144" s="752"/>
      <c r="B144" s="752"/>
      <c r="C144" s="752"/>
      <c r="D144" s="752"/>
      <c r="E144" s="752"/>
      <c r="F144" s="752"/>
      <c r="G144" s="752"/>
    </row>
    <row r="145" spans="1:7" s="643" customFormat="1" ht="10.5" customHeight="1">
      <c r="A145" s="752"/>
      <c r="B145" s="752"/>
      <c r="C145" s="752"/>
      <c r="D145" s="752"/>
      <c r="E145" s="752"/>
      <c r="F145" s="752"/>
      <c r="G145" s="752"/>
    </row>
    <row r="146" spans="1:7" s="643" customFormat="1" ht="10.5" customHeight="1">
      <c r="A146" s="752"/>
      <c r="B146" s="752"/>
      <c r="C146" s="752"/>
      <c r="D146" s="752"/>
      <c r="E146" s="752"/>
      <c r="F146" s="752"/>
      <c r="G146" s="752"/>
    </row>
    <row r="147" spans="1:7" s="643" customFormat="1" ht="10.5" customHeight="1">
      <c r="A147" s="752"/>
      <c r="B147" s="752"/>
      <c r="C147" s="752"/>
      <c r="D147" s="752"/>
      <c r="E147" s="752"/>
      <c r="F147" s="752"/>
      <c r="G147" s="752"/>
    </row>
    <row r="148" spans="1:7" s="643" customFormat="1" ht="10.5" customHeight="1">
      <c r="A148" s="752"/>
      <c r="B148" s="752"/>
      <c r="C148" s="752"/>
      <c r="D148" s="752"/>
      <c r="E148" s="752"/>
      <c r="F148" s="752"/>
      <c r="G148" s="752"/>
    </row>
    <row r="149" spans="1:7" s="643" customFormat="1" ht="10.5" customHeight="1">
      <c r="A149" s="752"/>
      <c r="B149" s="752"/>
      <c r="C149" s="752"/>
      <c r="D149" s="752"/>
      <c r="E149" s="752"/>
      <c r="F149" s="752"/>
      <c r="G149" s="752"/>
    </row>
    <row r="150" spans="1:7" s="643" customFormat="1" ht="10.5" customHeight="1">
      <c r="A150" s="752"/>
      <c r="B150" s="752"/>
      <c r="C150" s="752"/>
      <c r="D150" s="752"/>
      <c r="E150" s="752"/>
      <c r="F150" s="752"/>
      <c r="G150" s="752"/>
    </row>
    <row r="151" spans="1:7" s="643" customFormat="1" ht="10.5" customHeight="1">
      <c r="A151" s="752"/>
      <c r="B151" s="752"/>
      <c r="C151" s="752"/>
      <c r="D151" s="752"/>
      <c r="E151" s="752"/>
      <c r="F151" s="752"/>
      <c r="G151" s="752"/>
    </row>
    <row r="152" spans="1:7" s="643" customFormat="1" ht="10.5" customHeight="1">
      <c r="A152" s="752"/>
      <c r="B152" s="752"/>
      <c r="C152" s="752"/>
      <c r="D152" s="752"/>
      <c r="E152" s="752"/>
      <c r="F152" s="752"/>
      <c r="G152" s="752"/>
    </row>
    <row r="153" spans="1:7" s="643" customFormat="1" ht="10.5" customHeight="1">
      <c r="A153" s="752"/>
      <c r="B153" s="752"/>
      <c r="C153" s="752"/>
      <c r="D153" s="752"/>
      <c r="E153" s="752"/>
      <c r="F153" s="752"/>
      <c r="G153" s="752"/>
    </row>
    <row r="154" spans="1:7" s="643" customFormat="1" ht="10.5" customHeight="1">
      <c r="A154" s="752"/>
      <c r="B154" s="752"/>
      <c r="C154" s="752"/>
      <c r="D154" s="752"/>
      <c r="E154" s="752"/>
      <c r="F154" s="752"/>
      <c r="G154" s="752"/>
    </row>
    <row r="155" spans="1:7" s="643" customFormat="1" ht="10.5" customHeight="1">
      <c r="A155" s="752"/>
      <c r="B155" s="752"/>
      <c r="C155" s="752"/>
      <c r="D155" s="752"/>
      <c r="E155" s="752"/>
      <c r="F155" s="752"/>
      <c r="G155" s="752"/>
    </row>
    <row r="156" spans="1:7" s="643" customFormat="1" ht="10.5" customHeight="1">
      <c r="A156" s="752"/>
      <c r="B156" s="752"/>
      <c r="C156" s="752"/>
      <c r="D156" s="752"/>
      <c r="E156" s="752"/>
      <c r="F156" s="752"/>
      <c r="G156" s="752"/>
    </row>
    <row r="157" spans="1:7" s="643" customFormat="1" ht="10.5" customHeight="1">
      <c r="A157" s="752"/>
      <c r="B157" s="752"/>
      <c r="C157" s="752"/>
      <c r="D157" s="752"/>
      <c r="E157" s="752"/>
      <c r="F157" s="752"/>
      <c r="G157" s="752"/>
    </row>
    <row r="158" spans="1:7" s="643" customFormat="1" ht="10.5" customHeight="1">
      <c r="A158" s="752"/>
      <c r="B158" s="752"/>
      <c r="C158" s="752"/>
      <c r="D158" s="752"/>
      <c r="E158" s="752"/>
      <c r="F158" s="752"/>
      <c r="G158" s="752"/>
    </row>
    <row r="159" spans="1:7" s="643" customFormat="1" ht="10.5" customHeight="1">
      <c r="A159" s="752"/>
      <c r="B159" s="752"/>
      <c r="C159" s="752"/>
      <c r="D159" s="752"/>
      <c r="E159" s="752"/>
      <c r="F159" s="752"/>
      <c r="G159" s="752"/>
    </row>
    <row r="160" spans="1:7" s="643" customFormat="1" ht="10.5" customHeight="1">
      <c r="A160" s="752"/>
      <c r="B160" s="752"/>
      <c r="C160" s="752"/>
      <c r="D160" s="752"/>
      <c r="E160" s="752"/>
      <c r="F160" s="752"/>
      <c r="G160" s="752"/>
    </row>
    <row r="161" spans="1:7" s="643" customFormat="1" ht="10.5" customHeight="1">
      <c r="A161" s="752"/>
      <c r="B161" s="752"/>
      <c r="C161" s="752"/>
      <c r="D161" s="752"/>
      <c r="E161" s="752"/>
      <c r="F161" s="752"/>
      <c r="G161" s="752"/>
    </row>
    <row r="162" spans="1:7" s="643" customFormat="1" ht="10.5" customHeight="1">
      <c r="A162" s="752"/>
      <c r="B162" s="752"/>
      <c r="C162" s="752"/>
      <c r="D162" s="752"/>
      <c r="E162" s="752"/>
      <c r="F162" s="752"/>
      <c r="G162" s="752"/>
    </row>
    <row r="163" spans="1:7" s="643" customFormat="1" ht="10.5" customHeight="1">
      <c r="A163" s="752"/>
      <c r="B163" s="752"/>
      <c r="C163" s="752"/>
      <c r="D163" s="752"/>
      <c r="E163" s="752"/>
      <c r="F163" s="752"/>
      <c r="G163" s="752"/>
    </row>
    <row r="164" spans="1:7" s="643" customFormat="1" ht="10.5" customHeight="1">
      <c r="A164" s="752"/>
      <c r="B164" s="752"/>
      <c r="C164" s="752"/>
      <c r="D164" s="752"/>
      <c r="E164" s="752"/>
      <c r="F164" s="752"/>
      <c r="G164" s="752"/>
    </row>
    <row r="165" spans="1:7" s="643" customFormat="1" ht="10.5" customHeight="1">
      <c r="A165" s="752"/>
      <c r="B165" s="752"/>
      <c r="C165" s="752"/>
      <c r="D165" s="752"/>
      <c r="E165" s="752"/>
      <c r="F165" s="752"/>
      <c r="G165" s="752"/>
    </row>
    <row r="166" spans="1:7" s="643" customFormat="1" ht="10.5" customHeight="1">
      <c r="A166" s="752"/>
      <c r="B166" s="752"/>
      <c r="C166" s="752"/>
      <c r="D166" s="752"/>
      <c r="E166" s="752"/>
      <c r="F166" s="752"/>
      <c r="G166" s="752"/>
    </row>
    <row r="167" spans="1:7" s="643" customFormat="1" ht="10.5" customHeight="1">
      <c r="A167" s="752"/>
      <c r="B167" s="752"/>
      <c r="C167" s="752"/>
      <c r="D167" s="752"/>
      <c r="E167" s="752"/>
      <c r="F167" s="752"/>
      <c r="G167" s="752"/>
    </row>
    <row r="168" spans="1:7" s="643" customFormat="1" ht="10.5" customHeight="1">
      <c r="A168" s="752"/>
      <c r="B168" s="752"/>
      <c r="C168" s="752"/>
      <c r="D168" s="752"/>
      <c r="E168" s="752"/>
      <c r="F168" s="752"/>
      <c r="G168" s="752"/>
    </row>
    <row r="169" spans="1:7" s="643" customFormat="1" ht="10.5" customHeight="1">
      <c r="A169" s="752"/>
      <c r="B169" s="752"/>
      <c r="C169" s="752"/>
      <c r="D169" s="752"/>
      <c r="E169" s="752"/>
      <c r="F169" s="752"/>
      <c r="G169" s="752"/>
    </row>
    <row r="170" spans="1:7" s="643" customFormat="1" ht="10.5" customHeight="1">
      <c r="A170" s="752"/>
      <c r="B170" s="752"/>
      <c r="C170" s="752"/>
      <c r="D170" s="752"/>
      <c r="E170" s="752"/>
      <c r="F170" s="752"/>
      <c r="G170" s="752"/>
    </row>
    <row r="171" spans="1:7" s="643" customFormat="1" ht="10.5" customHeight="1">
      <c r="A171" s="752"/>
      <c r="B171" s="752"/>
      <c r="C171" s="752"/>
      <c r="D171" s="752"/>
      <c r="E171" s="752"/>
      <c r="F171" s="752"/>
      <c r="G171" s="752"/>
    </row>
    <row r="172" spans="1:7" s="643" customFormat="1" ht="10.5" customHeight="1">
      <c r="A172" s="752"/>
      <c r="B172" s="752"/>
      <c r="C172" s="752"/>
      <c r="D172" s="752"/>
      <c r="E172" s="752"/>
      <c r="F172" s="752"/>
      <c r="G172" s="752"/>
    </row>
    <row r="173" spans="1:7" s="643" customFormat="1" ht="10.5" customHeight="1">
      <c r="A173" s="752"/>
      <c r="B173" s="752"/>
      <c r="C173" s="752"/>
      <c r="D173" s="752"/>
      <c r="E173" s="752"/>
      <c r="F173" s="752"/>
      <c r="G173" s="752"/>
    </row>
    <row r="174" spans="1:7" s="643" customFormat="1" ht="10.5" customHeight="1">
      <c r="A174" s="752"/>
      <c r="B174" s="752"/>
      <c r="C174" s="752"/>
      <c r="D174" s="752"/>
      <c r="E174" s="752"/>
      <c r="F174" s="752"/>
      <c r="G174" s="752"/>
    </row>
    <row r="175" spans="1:7" s="643" customFormat="1" ht="10.5" customHeight="1">
      <c r="A175" s="752"/>
      <c r="B175" s="752"/>
      <c r="C175" s="752"/>
      <c r="D175" s="752"/>
      <c r="E175" s="752"/>
      <c r="F175" s="752"/>
      <c r="G175" s="752"/>
    </row>
    <row r="176" spans="1:7" s="643" customFormat="1" ht="10.5" customHeight="1">
      <c r="A176" s="752"/>
      <c r="B176" s="752"/>
      <c r="C176" s="752"/>
      <c r="D176" s="752"/>
      <c r="E176" s="752"/>
      <c r="F176" s="752"/>
      <c r="G176" s="752"/>
    </row>
    <row r="177" spans="1:7" s="643" customFormat="1" ht="10.5" customHeight="1">
      <c r="A177" s="752"/>
      <c r="B177" s="752"/>
      <c r="C177" s="752"/>
      <c r="D177" s="752"/>
      <c r="E177" s="752"/>
      <c r="F177" s="752"/>
      <c r="G177" s="752"/>
    </row>
    <row r="178" spans="1:7" s="643" customFormat="1" ht="10.5" customHeight="1" thickBot="1">
      <c r="A178" s="752"/>
      <c r="B178" s="752"/>
      <c r="C178" s="752"/>
      <c r="D178" s="752"/>
      <c r="E178" s="752"/>
      <c r="F178" s="752"/>
      <c r="G178" s="752"/>
    </row>
    <row r="179" spans="1:7" ht="43.5" customHeight="1">
      <c r="A179" s="1354" t="s">
        <v>1156</v>
      </c>
      <c r="B179" s="1355"/>
      <c r="C179" s="1355"/>
      <c r="D179" s="1355"/>
      <c r="E179" s="1356"/>
      <c r="F179" s="774" t="s">
        <v>45</v>
      </c>
    </row>
    <row r="180" spans="1:7" s="643" customFormat="1" ht="10.5" customHeight="1">
      <c r="A180" s="752"/>
      <c r="B180" s="752"/>
      <c r="C180" s="752"/>
      <c r="D180" s="752"/>
      <c r="E180" s="752"/>
      <c r="F180" s="752"/>
      <c r="G180" s="752"/>
    </row>
    <row r="181" spans="1:7" s="643" customFormat="1" ht="10.5" customHeight="1">
      <c r="A181" s="752"/>
      <c r="B181" s="752"/>
      <c r="C181" s="752"/>
      <c r="D181" s="752"/>
      <c r="E181" s="752"/>
      <c r="F181" s="752"/>
      <c r="G181" s="752"/>
    </row>
    <row r="182" spans="1:7" s="643" customFormat="1" ht="10.5" customHeight="1">
      <c r="A182" s="752"/>
      <c r="B182" s="752"/>
      <c r="C182" s="752"/>
      <c r="D182" s="752"/>
      <c r="E182" s="752"/>
      <c r="F182" s="752"/>
      <c r="G182" s="752"/>
    </row>
    <row r="183" spans="1:7" s="643" customFormat="1" ht="10.5" customHeight="1">
      <c r="A183" s="752"/>
      <c r="B183" s="752"/>
      <c r="C183" s="752"/>
      <c r="D183" s="752"/>
      <c r="E183" s="752"/>
      <c r="F183" s="752"/>
      <c r="G183" s="752"/>
    </row>
    <row r="184" spans="1:7" s="643" customFormat="1" ht="10.5" customHeight="1">
      <c r="A184" s="752"/>
      <c r="B184" s="752"/>
      <c r="C184" s="752"/>
      <c r="D184" s="752"/>
      <c r="E184" s="752"/>
      <c r="F184" s="752"/>
      <c r="G184" s="752"/>
    </row>
    <row r="185" spans="1:7" s="643" customFormat="1" ht="10.5" customHeight="1">
      <c r="A185" s="752"/>
      <c r="B185" s="752"/>
      <c r="C185" s="752"/>
      <c r="D185" s="752"/>
      <c r="E185" s="752"/>
      <c r="F185" s="752"/>
      <c r="G185" s="752"/>
    </row>
    <row r="186" spans="1:7" s="643" customFormat="1" ht="10.5" customHeight="1">
      <c r="A186" s="752"/>
      <c r="B186" s="752"/>
      <c r="C186" s="752"/>
      <c r="D186" s="752"/>
      <c r="E186" s="752"/>
      <c r="F186" s="752"/>
      <c r="G186" s="752"/>
    </row>
    <row r="187" spans="1:7" s="643" customFormat="1" ht="10.5" customHeight="1">
      <c r="A187" s="752"/>
      <c r="B187" s="752"/>
      <c r="C187" s="752"/>
      <c r="D187" s="752"/>
      <c r="E187" s="752"/>
      <c r="F187" s="752"/>
      <c r="G187" s="752"/>
    </row>
    <row r="188" spans="1:7" s="643" customFormat="1" ht="10.5" customHeight="1">
      <c r="A188" s="752"/>
      <c r="B188" s="752"/>
      <c r="C188" s="752"/>
      <c r="D188" s="752"/>
      <c r="E188" s="752"/>
      <c r="F188" s="752"/>
      <c r="G188" s="752"/>
    </row>
    <row r="189" spans="1:7" s="643" customFormat="1" ht="10.5" customHeight="1">
      <c r="A189" s="752"/>
      <c r="B189" s="752"/>
      <c r="C189" s="752"/>
      <c r="D189" s="752"/>
      <c r="E189" s="752"/>
      <c r="F189" s="752"/>
      <c r="G189" s="752"/>
    </row>
    <row r="190" spans="1:7" s="643" customFormat="1" ht="10.5" customHeight="1">
      <c r="A190" s="752"/>
      <c r="B190" s="752"/>
      <c r="C190" s="752"/>
      <c r="D190" s="752"/>
      <c r="E190" s="752"/>
      <c r="F190" s="752"/>
      <c r="G190" s="752"/>
    </row>
    <row r="191" spans="1:7" s="643" customFormat="1" ht="10.5" customHeight="1">
      <c r="A191" s="752"/>
      <c r="B191" s="752"/>
      <c r="C191" s="752"/>
      <c r="D191" s="752"/>
      <c r="E191" s="752"/>
      <c r="F191" s="752"/>
      <c r="G191" s="752"/>
    </row>
    <row r="192" spans="1:7" s="643" customFormat="1" ht="10.5" customHeight="1">
      <c r="A192" s="752"/>
      <c r="B192" s="752"/>
      <c r="C192" s="752"/>
      <c r="D192" s="752"/>
      <c r="E192" s="752"/>
      <c r="F192" s="752"/>
      <c r="G192" s="752"/>
    </row>
    <row r="193" spans="1:7" s="643" customFormat="1" ht="10.5" customHeight="1">
      <c r="A193" s="752"/>
      <c r="B193" s="752"/>
      <c r="C193" s="752"/>
      <c r="D193" s="752"/>
      <c r="E193" s="752"/>
      <c r="F193" s="752"/>
      <c r="G193" s="752"/>
    </row>
    <row r="194" spans="1:7" s="643" customFormat="1" ht="10.5" customHeight="1">
      <c r="A194" s="752"/>
      <c r="B194" s="752"/>
      <c r="C194" s="752"/>
      <c r="D194" s="752"/>
      <c r="E194" s="752"/>
      <c r="F194" s="752"/>
      <c r="G194" s="752"/>
    </row>
    <row r="195" spans="1:7" s="643" customFormat="1" ht="10.5" customHeight="1">
      <c r="A195" s="752"/>
      <c r="B195" s="752"/>
      <c r="C195" s="752"/>
      <c r="D195" s="752"/>
      <c r="E195" s="752"/>
      <c r="F195" s="752"/>
      <c r="G195" s="752"/>
    </row>
    <row r="196" spans="1:7" s="643" customFormat="1" ht="10.5" customHeight="1">
      <c r="A196" s="752"/>
      <c r="B196" s="752"/>
      <c r="C196" s="752"/>
      <c r="D196" s="752"/>
      <c r="E196" s="752"/>
      <c r="F196" s="752"/>
      <c r="G196" s="752"/>
    </row>
    <row r="197" spans="1:7" s="643" customFormat="1" ht="10.5" customHeight="1">
      <c r="A197" s="752"/>
      <c r="B197" s="752"/>
      <c r="C197" s="752"/>
      <c r="D197" s="752"/>
      <c r="E197" s="752"/>
      <c r="F197" s="752"/>
      <c r="G197" s="752"/>
    </row>
    <row r="198" spans="1:7" s="643" customFormat="1" ht="10.5" customHeight="1">
      <c r="A198" s="752"/>
      <c r="B198" s="752"/>
      <c r="C198" s="752"/>
      <c r="D198" s="752"/>
      <c r="E198" s="752"/>
      <c r="F198" s="752"/>
      <c r="G198" s="752"/>
    </row>
    <row r="199" spans="1:7" s="643" customFormat="1" ht="10.5" customHeight="1">
      <c r="A199" s="752"/>
      <c r="B199" s="752"/>
      <c r="C199" s="752"/>
      <c r="D199" s="752"/>
      <c r="E199" s="752"/>
      <c r="F199" s="752"/>
      <c r="G199" s="752"/>
    </row>
    <row r="200" spans="1:7" s="643" customFormat="1" ht="10.5" customHeight="1">
      <c r="A200" s="752"/>
      <c r="B200" s="752"/>
      <c r="C200" s="752"/>
      <c r="D200" s="752"/>
      <c r="E200" s="752"/>
      <c r="F200" s="752"/>
      <c r="G200" s="752"/>
    </row>
    <row r="201" spans="1:7" s="643" customFormat="1" ht="10.5" customHeight="1">
      <c r="A201" s="752"/>
      <c r="B201" s="752"/>
      <c r="C201" s="752"/>
      <c r="D201" s="752"/>
      <c r="E201" s="752"/>
      <c r="F201" s="752"/>
      <c r="G201" s="752"/>
    </row>
    <row r="202" spans="1:7" s="643" customFormat="1" ht="10.5" customHeight="1">
      <c r="A202" s="752"/>
      <c r="B202" s="752"/>
      <c r="C202" s="752"/>
      <c r="D202" s="752"/>
      <c r="E202" s="752"/>
      <c r="F202" s="752"/>
      <c r="G202" s="752"/>
    </row>
    <row r="203" spans="1:7" s="643" customFormat="1" ht="10.5" customHeight="1">
      <c r="A203" s="752"/>
      <c r="B203" s="752"/>
      <c r="C203" s="752"/>
      <c r="D203" s="752"/>
      <c r="E203" s="752"/>
      <c r="F203" s="752"/>
      <c r="G203" s="752"/>
    </row>
    <row r="204" spans="1:7" s="643" customFormat="1" ht="10.5" customHeight="1">
      <c r="A204" s="752"/>
      <c r="B204" s="752"/>
      <c r="C204" s="752"/>
      <c r="D204" s="752"/>
      <c r="E204" s="752"/>
      <c r="F204" s="752"/>
      <c r="G204" s="752"/>
    </row>
    <row r="205" spans="1:7" s="643" customFormat="1" ht="10.5" customHeight="1">
      <c r="A205" s="752"/>
      <c r="B205" s="752"/>
      <c r="C205" s="752"/>
      <c r="D205" s="752"/>
      <c r="E205" s="752"/>
      <c r="F205" s="752"/>
      <c r="G205" s="752"/>
    </row>
    <row r="206" spans="1:7" s="643" customFormat="1" ht="10.5" customHeight="1">
      <c r="A206" s="752"/>
      <c r="B206" s="752"/>
      <c r="C206" s="752"/>
      <c r="D206" s="752"/>
      <c r="E206" s="752"/>
      <c r="F206" s="752"/>
      <c r="G206" s="752"/>
    </row>
    <row r="207" spans="1:7" s="643" customFormat="1" ht="10.5" customHeight="1">
      <c r="A207" s="752"/>
      <c r="B207" s="752"/>
      <c r="C207" s="752"/>
      <c r="D207" s="752"/>
      <c r="E207" s="752"/>
      <c r="F207" s="752"/>
      <c r="G207" s="752"/>
    </row>
    <row r="208" spans="1:7" s="643" customFormat="1" ht="10.5" customHeight="1">
      <c r="A208" s="752"/>
      <c r="B208" s="752"/>
      <c r="C208" s="752"/>
      <c r="D208" s="752"/>
      <c r="E208" s="752"/>
      <c r="F208" s="752"/>
      <c r="G208" s="752"/>
    </row>
    <row r="209" spans="1:7" s="643" customFormat="1" ht="10.5" customHeight="1">
      <c r="A209" s="752"/>
      <c r="B209" s="752"/>
      <c r="C209" s="752"/>
      <c r="D209" s="752"/>
      <c r="E209" s="752"/>
      <c r="F209" s="752"/>
      <c r="G209" s="752"/>
    </row>
    <row r="210" spans="1:7" s="643" customFormat="1" ht="10.5" customHeight="1">
      <c r="A210" s="752"/>
      <c r="B210" s="752"/>
      <c r="C210" s="752"/>
      <c r="D210" s="752"/>
      <c r="E210" s="752"/>
      <c r="F210" s="752"/>
      <c r="G210" s="752"/>
    </row>
    <row r="211" spans="1:7" s="643" customFormat="1" ht="10.5" customHeight="1">
      <c r="A211" s="752"/>
      <c r="B211" s="752"/>
      <c r="C211" s="752"/>
      <c r="D211" s="752"/>
      <c r="E211" s="752"/>
      <c r="F211" s="752"/>
      <c r="G211" s="752"/>
    </row>
    <row r="212" spans="1:7" s="643" customFormat="1" ht="10.5" customHeight="1">
      <c r="A212" s="752"/>
      <c r="B212" s="752"/>
      <c r="C212" s="752"/>
      <c r="D212" s="752"/>
      <c r="E212" s="752"/>
      <c r="F212" s="752"/>
      <c r="G212" s="752"/>
    </row>
    <row r="213" spans="1:7" s="643" customFormat="1" ht="37.5" customHeight="1">
      <c r="A213" s="775"/>
      <c r="B213" s="775"/>
      <c r="C213" s="775"/>
      <c r="D213" s="775"/>
      <c r="E213" s="775"/>
      <c r="F213" s="775"/>
      <c r="G213" s="775"/>
    </row>
    <row r="214" spans="1:7" s="643" customFormat="1" ht="6" customHeight="1">
      <c r="A214" s="752"/>
      <c r="B214" s="752"/>
      <c r="C214" s="752"/>
      <c r="D214" s="752"/>
      <c r="E214" s="752"/>
      <c r="F214" s="752"/>
      <c r="G214" s="752"/>
    </row>
    <row r="215" spans="1:7" s="643" customFormat="1" ht="47.25" customHeight="1" thickBot="1">
      <c r="A215" s="775"/>
      <c r="B215" s="775"/>
      <c r="C215" s="775"/>
      <c r="D215" s="775"/>
      <c r="E215" s="775"/>
      <c r="F215" s="775"/>
      <c r="G215" s="775"/>
    </row>
    <row r="216" spans="1:7" ht="43.5" customHeight="1">
      <c r="A216" s="1354" t="s">
        <v>1157</v>
      </c>
      <c r="B216" s="1355"/>
      <c r="C216" s="1355"/>
      <c r="D216" s="1355"/>
      <c r="E216" s="1356"/>
      <c r="F216" s="774" t="s">
        <v>45</v>
      </c>
    </row>
    <row r="217" spans="1:7" s="643" customFormat="1" ht="18.75">
      <c r="A217" s="747"/>
      <c r="B217" s="747"/>
      <c r="C217" s="747"/>
      <c r="D217" s="747"/>
      <c r="E217" s="747"/>
      <c r="F217" s="747"/>
      <c r="G217" s="747"/>
    </row>
    <row r="218" spans="1:7" ht="18.75">
      <c r="A218" s="90"/>
      <c r="B218" s="90"/>
      <c r="C218" s="90"/>
      <c r="D218" s="90"/>
      <c r="E218" s="90"/>
      <c r="F218" s="90"/>
      <c r="G218" s="90"/>
    </row>
    <row r="219" spans="1:7" ht="18.75">
      <c r="A219" s="90"/>
      <c r="B219" s="90"/>
      <c r="C219" s="90"/>
      <c r="D219" s="90"/>
      <c r="E219" s="90"/>
      <c r="F219" s="90"/>
      <c r="G219" s="90"/>
    </row>
    <row r="220" spans="1:7" ht="18.75">
      <c r="A220" s="90"/>
      <c r="B220" s="90"/>
      <c r="C220" s="90"/>
      <c r="D220" s="90"/>
      <c r="E220" s="90"/>
      <c r="F220" s="90"/>
      <c r="G220" s="90"/>
    </row>
    <row r="221" spans="1:7" ht="18.75">
      <c r="A221" s="90"/>
      <c r="B221" s="90"/>
      <c r="C221" s="90"/>
      <c r="D221" s="90"/>
      <c r="E221" s="90"/>
      <c r="F221" s="90"/>
      <c r="G221" s="90"/>
    </row>
    <row r="222" spans="1:7" ht="18.75">
      <c r="A222" s="90"/>
      <c r="B222" s="90"/>
      <c r="C222" s="90"/>
      <c r="D222" s="90"/>
      <c r="E222" s="90"/>
      <c r="F222" s="90"/>
      <c r="G222" s="90"/>
    </row>
    <row r="223" spans="1:7" ht="18.75">
      <c r="A223" s="90"/>
      <c r="B223" s="90"/>
      <c r="C223" s="90"/>
      <c r="D223" s="90"/>
      <c r="E223" s="90"/>
      <c r="F223" s="90"/>
      <c r="G223" s="90"/>
    </row>
    <row r="224" spans="1:7" ht="18.75">
      <c r="A224" s="90"/>
      <c r="B224" s="90"/>
      <c r="C224" s="90"/>
      <c r="D224" s="90"/>
      <c r="E224" s="90"/>
      <c r="F224" s="90"/>
      <c r="G224" s="90"/>
    </row>
    <row r="225" spans="1:7" ht="18.75">
      <c r="A225" s="90"/>
      <c r="B225" s="90"/>
      <c r="C225" s="90"/>
      <c r="D225" s="90"/>
      <c r="E225" s="90"/>
      <c r="F225" s="90"/>
      <c r="G225" s="90"/>
    </row>
    <row r="226" spans="1:7" ht="18.75">
      <c r="A226" s="90"/>
      <c r="B226" s="90"/>
      <c r="C226" s="90"/>
      <c r="D226" s="90"/>
      <c r="E226" s="90"/>
      <c r="F226" s="90"/>
      <c r="G226" s="90"/>
    </row>
    <row r="227" spans="1:7" ht="18.75">
      <c r="A227" s="90"/>
      <c r="B227" s="90"/>
      <c r="C227" s="90"/>
      <c r="D227" s="90"/>
      <c r="E227" s="90"/>
      <c r="F227" s="90"/>
      <c r="G227" s="90"/>
    </row>
    <row r="228" spans="1:7" ht="18.75">
      <c r="A228" s="90"/>
      <c r="B228" s="90"/>
      <c r="C228" s="90"/>
      <c r="D228" s="90"/>
      <c r="E228" s="90"/>
      <c r="F228" s="90"/>
      <c r="G228" s="90"/>
    </row>
    <row r="229" spans="1:7" ht="18.75">
      <c r="A229" s="90"/>
      <c r="B229" s="90"/>
      <c r="C229" s="90"/>
      <c r="D229" s="90"/>
      <c r="E229" s="90"/>
      <c r="F229" s="90"/>
      <c r="G229" s="90"/>
    </row>
    <row r="230" spans="1:7" ht="18.75">
      <c r="A230" s="90"/>
      <c r="B230" s="90"/>
      <c r="C230" s="90"/>
      <c r="D230" s="90"/>
      <c r="E230" s="90"/>
      <c r="F230" s="90"/>
      <c r="G230" s="90"/>
    </row>
    <row r="231" spans="1:7" ht="18.75">
      <c r="A231" s="90"/>
      <c r="B231" s="90"/>
      <c r="C231" s="90"/>
      <c r="D231" s="90"/>
      <c r="E231" s="90"/>
      <c r="F231" s="90"/>
      <c r="G231" s="90"/>
    </row>
    <row r="232" spans="1:7" ht="18.75">
      <c r="A232" s="90"/>
      <c r="B232" s="90"/>
      <c r="C232" s="90"/>
      <c r="D232" s="90"/>
      <c r="E232" s="90"/>
      <c r="F232" s="90"/>
      <c r="G232" s="90"/>
    </row>
    <row r="233" spans="1:7" ht="18.75">
      <c r="A233" s="90"/>
      <c r="B233" s="90"/>
      <c r="C233" s="90"/>
      <c r="D233" s="90"/>
      <c r="E233" s="90"/>
      <c r="F233" s="90"/>
      <c r="G233" s="90"/>
    </row>
    <row r="234" spans="1:7" ht="18.75">
      <c r="A234" s="90"/>
      <c r="B234" s="90"/>
      <c r="C234" s="90"/>
      <c r="D234" s="90"/>
      <c r="E234" s="90"/>
      <c r="F234" s="90"/>
      <c r="G234" s="90"/>
    </row>
    <row r="235" spans="1:7" ht="18.75">
      <c r="A235" s="90"/>
      <c r="B235" s="90"/>
      <c r="C235" s="90"/>
      <c r="D235" s="90"/>
      <c r="E235" s="90"/>
      <c r="F235" s="90"/>
      <c r="G235" s="90"/>
    </row>
    <row r="236" spans="1:7" ht="18.75">
      <c r="A236" s="90"/>
      <c r="B236" s="90"/>
      <c r="C236" s="90"/>
      <c r="D236" s="90"/>
      <c r="E236" s="90"/>
      <c r="F236" s="90"/>
      <c r="G236" s="90"/>
    </row>
    <row r="237" spans="1:7" ht="18.75">
      <c r="A237" s="90"/>
      <c r="B237" s="90"/>
      <c r="C237" s="90"/>
      <c r="D237" s="90"/>
      <c r="E237" s="90"/>
      <c r="F237" s="90"/>
      <c r="G237" s="90"/>
    </row>
    <row r="238" spans="1:7" ht="18.75">
      <c r="A238" s="90"/>
      <c r="B238" s="90"/>
      <c r="C238" s="90"/>
      <c r="D238" s="90"/>
      <c r="E238" s="90"/>
      <c r="F238" s="90"/>
      <c r="G238" s="90"/>
    </row>
    <row r="239" spans="1:7" ht="18.75">
      <c r="A239" s="90"/>
      <c r="B239" s="90"/>
      <c r="C239" s="90"/>
      <c r="D239" s="90"/>
      <c r="E239" s="90"/>
      <c r="F239" s="90"/>
      <c r="G239" s="90"/>
    </row>
    <row r="240" spans="1:7">
      <c r="A240" s="36"/>
      <c r="B240" s="36"/>
      <c r="C240" s="36"/>
      <c r="D240" s="36"/>
      <c r="E240" s="36"/>
      <c r="F240" s="36"/>
      <c r="G240" s="36"/>
    </row>
    <row r="241" spans="1:7" ht="21" customHeight="1">
      <c r="A241" s="1357"/>
      <c r="B241" s="1357"/>
      <c r="C241" s="1357"/>
      <c r="D241" s="1357"/>
      <c r="E241" s="89"/>
      <c r="F241" s="89"/>
      <c r="G241" s="89"/>
    </row>
    <row r="242" spans="1:7">
      <c r="A242" s="36"/>
      <c r="B242" s="36"/>
      <c r="C242" s="36"/>
      <c r="D242" s="36"/>
      <c r="E242" s="36"/>
      <c r="F242" s="36"/>
      <c r="G242" s="36"/>
    </row>
    <row r="243" spans="1:7">
      <c r="A243" s="36"/>
      <c r="B243" s="36"/>
      <c r="C243" s="36"/>
      <c r="D243" s="36"/>
      <c r="E243" s="36"/>
      <c r="F243" s="36"/>
      <c r="G243" s="36"/>
    </row>
    <row r="244" spans="1:7">
      <c r="A244" s="36"/>
      <c r="B244" s="36"/>
      <c r="C244" s="36"/>
      <c r="D244" s="36"/>
      <c r="E244" s="36"/>
      <c r="F244" s="36"/>
      <c r="G244" s="36"/>
    </row>
    <row r="248" spans="1:7" ht="14.25" customHeight="1"/>
    <row r="274" spans="1:4">
      <c r="A274" s="1377" t="s">
        <v>328</v>
      </c>
      <c r="B274" s="1377"/>
      <c r="C274" s="1377"/>
      <c r="D274" s="1377"/>
    </row>
    <row r="275" spans="1:4">
      <c r="A275" s="1377"/>
      <c r="B275" s="1377"/>
      <c r="C275" s="1377"/>
      <c r="D275" s="1377"/>
    </row>
    <row r="296" spans="2:4" ht="47.25" customHeight="1"/>
    <row r="299" spans="2:4" ht="23.25">
      <c r="B299" s="88"/>
      <c r="C299" s="88"/>
      <c r="D299" s="88"/>
    </row>
  </sheetData>
  <sheetProtection algorithmName="SHA-512" hashValue="hjt2JahhG6Vq+KWPHlwG7NfqobYMdFTYvvGSkN/5QWNqeYXZnt0/+v0tBsmdZ4nR3FW8dkVnLqeosLqwuExO0A==" saltValue="QebzJoyzf6YRLZkoNysOUg==" spinCount="100000" sheet="1" objects="1" scenarios="1"/>
  <mergeCells count="6">
    <mergeCell ref="A274:D275"/>
    <mergeCell ref="A241:D241"/>
    <mergeCell ref="A1:E1"/>
    <mergeCell ref="A90:E90"/>
    <mergeCell ref="A179:E179"/>
    <mergeCell ref="A216:E216"/>
  </mergeCells>
  <printOptions horizontalCentered="1" verticalCentered="1"/>
  <pageMargins left="0.74803149606299213" right="0.74803149606299213" top="0.98425196850393704" bottom="0.98425196850393704" header="0" footer="0"/>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4" tint="0.79998168889431442"/>
  </sheetPr>
  <dimension ref="A1:N29"/>
  <sheetViews>
    <sheetView view="pageBreakPreview" zoomScale="90" zoomScaleNormal="80" zoomScaleSheetLayoutView="90" workbookViewId="0">
      <selection activeCell="H9" sqref="H9"/>
    </sheetView>
  </sheetViews>
  <sheetFormatPr baseColWidth="10" defaultRowHeight="15"/>
  <cols>
    <col min="1" max="1" width="16.140625" style="44" customWidth="1"/>
    <col min="2" max="2" width="16.42578125" style="44" customWidth="1"/>
    <col min="3" max="3" width="27.5703125" style="44" customWidth="1"/>
    <col min="4" max="4" width="5.85546875" style="44" customWidth="1"/>
    <col min="5" max="5" width="6.42578125" style="44" customWidth="1"/>
    <col min="6" max="6" width="6" style="44" customWidth="1"/>
    <col min="7" max="7" width="16.42578125" style="44" customWidth="1"/>
    <col min="8" max="8" width="6.28515625" style="44" customWidth="1"/>
    <col min="9" max="9" width="7.7109375" style="44" customWidth="1"/>
    <col min="10" max="10" width="10.85546875" style="44" customWidth="1"/>
    <col min="11" max="11" width="20" style="44" customWidth="1"/>
    <col min="12" max="12" width="14" style="45" customWidth="1"/>
    <col min="13" max="13" width="13.42578125" style="45" customWidth="1"/>
    <col min="14" max="14" width="18.140625" style="44" customWidth="1"/>
    <col min="15" max="16384" width="11.42578125" style="45"/>
  </cols>
  <sheetData>
    <row r="1" spans="1:14" ht="29.25" customHeight="1" thickBot="1">
      <c r="A1" s="1374" t="s">
        <v>330</v>
      </c>
      <c r="B1" s="1375"/>
      <c r="C1" s="1375"/>
      <c r="D1" s="1375"/>
      <c r="E1" s="1375"/>
      <c r="F1" s="1375"/>
      <c r="G1" s="1375"/>
      <c r="H1" s="1375"/>
      <c r="I1" s="1375"/>
      <c r="J1" s="1375"/>
      <c r="K1" s="1375"/>
      <c r="L1" s="1376"/>
      <c r="M1" s="132" t="s">
        <v>46</v>
      </c>
      <c r="N1" s="45"/>
    </row>
    <row r="2" spans="1:14" ht="20.25" customHeight="1" thickBot="1">
      <c r="A2" s="23"/>
      <c r="B2" s="23"/>
      <c r="C2" s="41"/>
      <c r="D2" s="23"/>
      <c r="E2" s="23"/>
      <c r="F2" s="23"/>
      <c r="G2" s="24"/>
      <c r="H2" s="24"/>
      <c r="I2" s="24"/>
      <c r="J2" s="24"/>
      <c r="K2" s="24"/>
      <c r="L2" s="24"/>
      <c r="M2" s="24"/>
      <c r="N2" s="24"/>
    </row>
    <row r="3" spans="1:14" ht="41.25" customHeight="1">
      <c r="A3" s="1390" t="s">
        <v>332</v>
      </c>
      <c r="B3" s="1387"/>
      <c r="C3" s="1387" t="s">
        <v>91</v>
      </c>
      <c r="D3" s="1387"/>
      <c r="E3" s="1387"/>
      <c r="F3" s="1387"/>
      <c r="G3" s="1387" t="s">
        <v>8</v>
      </c>
      <c r="H3" s="1387" t="s">
        <v>128</v>
      </c>
      <c r="I3" s="1387"/>
      <c r="J3" s="1387"/>
      <c r="K3" s="1387" t="s">
        <v>6</v>
      </c>
      <c r="L3" s="1387" t="s">
        <v>335</v>
      </c>
      <c r="M3" s="1392"/>
      <c r="N3" s="45"/>
    </row>
    <row r="4" spans="1:14" ht="36" customHeight="1">
      <c r="A4" s="1391"/>
      <c r="B4" s="1388"/>
      <c r="C4" s="1388" t="s">
        <v>340</v>
      </c>
      <c r="D4" s="1388" t="s">
        <v>364</v>
      </c>
      <c r="E4" s="1388"/>
      <c r="F4" s="1388"/>
      <c r="G4" s="1388"/>
      <c r="H4" s="1388"/>
      <c r="I4" s="1388"/>
      <c r="J4" s="1388"/>
      <c r="K4" s="1388"/>
      <c r="L4" s="1388"/>
      <c r="M4" s="1393"/>
      <c r="N4" s="45"/>
    </row>
    <row r="5" spans="1:14" ht="36.75" customHeight="1" thickBot="1">
      <c r="A5" s="529" t="s">
        <v>333</v>
      </c>
      <c r="B5" s="862" t="s">
        <v>229</v>
      </c>
      <c r="C5" s="1389"/>
      <c r="D5" s="863" t="s">
        <v>324</v>
      </c>
      <c r="E5" s="863" t="s">
        <v>338</v>
      </c>
      <c r="F5" s="863" t="s">
        <v>339</v>
      </c>
      <c r="G5" s="1389"/>
      <c r="H5" s="862" t="s">
        <v>55</v>
      </c>
      <c r="I5" s="862" t="s">
        <v>334</v>
      </c>
      <c r="J5" s="862" t="s">
        <v>337</v>
      </c>
      <c r="K5" s="1389"/>
      <c r="L5" s="862" t="s">
        <v>331</v>
      </c>
      <c r="M5" s="864" t="s">
        <v>336</v>
      </c>
      <c r="N5" s="45"/>
    </row>
    <row r="6" spans="1:14" ht="187.5" customHeight="1">
      <c r="A6" s="865" t="s">
        <v>1132</v>
      </c>
      <c r="B6" s="865" t="s">
        <v>1197</v>
      </c>
      <c r="C6" s="865"/>
      <c r="D6" s="865" t="s">
        <v>709</v>
      </c>
      <c r="E6" s="865"/>
      <c r="F6" s="865"/>
      <c r="G6" s="865" t="s">
        <v>1364</v>
      </c>
      <c r="H6" s="866"/>
      <c r="I6" s="866"/>
      <c r="J6" s="866"/>
      <c r="K6" s="865" t="s">
        <v>1365</v>
      </c>
      <c r="L6" s="866"/>
      <c r="M6" s="866" t="s">
        <v>1366</v>
      </c>
      <c r="N6" s="45"/>
    </row>
    <row r="7" spans="1:14" ht="120.75" customHeight="1">
      <c r="A7" s="867"/>
      <c r="B7" s="867"/>
      <c r="C7" s="867"/>
      <c r="D7" s="867"/>
      <c r="E7" s="867" t="s">
        <v>708</v>
      </c>
      <c r="F7" s="867"/>
      <c r="G7" s="865" t="s">
        <v>1367</v>
      </c>
      <c r="H7" s="868"/>
      <c r="I7" s="868"/>
      <c r="J7" s="868"/>
      <c r="K7" s="865" t="s">
        <v>1206</v>
      </c>
      <c r="L7" s="868">
        <v>786</v>
      </c>
      <c r="M7" s="869">
        <v>0.19</v>
      </c>
      <c r="N7" s="45"/>
    </row>
    <row r="8" spans="1:14" s="883" customFormat="1" ht="120.75" customHeight="1">
      <c r="A8" s="1378" t="s">
        <v>1139</v>
      </c>
      <c r="B8" s="1381" t="s">
        <v>1197</v>
      </c>
      <c r="C8" s="867"/>
      <c r="D8" s="867" t="s">
        <v>708</v>
      </c>
      <c r="E8" s="867"/>
      <c r="F8" s="867"/>
      <c r="G8" s="866" t="s">
        <v>1368</v>
      </c>
      <c r="H8" s="866"/>
      <c r="I8" s="866"/>
      <c r="J8" s="866"/>
      <c r="K8" s="866" t="s">
        <v>1369</v>
      </c>
      <c r="L8" s="866"/>
      <c r="M8" s="866" t="s">
        <v>1370</v>
      </c>
    </row>
    <row r="9" spans="1:14" ht="195.75" customHeight="1">
      <c r="A9" s="1379"/>
      <c r="B9" s="1382"/>
      <c r="C9" s="867"/>
      <c r="D9" s="867"/>
      <c r="E9" s="867" t="s">
        <v>708</v>
      </c>
      <c r="F9" s="867"/>
      <c r="G9" s="868" t="s">
        <v>1220</v>
      </c>
      <c r="H9" s="868"/>
      <c r="I9" s="868"/>
      <c r="J9" s="868"/>
      <c r="K9" s="868" t="s">
        <v>1371</v>
      </c>
      <c r="L9" s="868">
        <v>786</v>
      </c>
      <c r="M9" s="869">
        <v>0.4</v>
      </c>
      <c r="N9" s="45"/>
    </row>
    <row r="10" spans="1:14" ht="60" customHeight="1">
      <c r="A10" s="1380"/>
      <c r="B10" s="1383"/>
      <c r="C10" s="867"/>
      <c r="D10" s="867"/>
      <c r="E10" s="867" t="s">
        <v>708</v>
      </c>
      <c r="F10" s="867"/>
      <c r="G10" s="868" t="s">
        <v>1372</v>
      </c>
      <c r="H10" s="868"/>
      <c r="I10" s="868"/>
      <c r="J10" s="868"/>
      <c r="K10" s="868" t="s">
        <v>1373</v>
      </c>
      <c r="L10" s="868">
        <v>786</v>
      </c>
      <c r="M10" s="869">
        <v>0.18</v>
      </c>
      <c r="N10" s="45"/>
    </row>
    <row r="11" spans="1:14" ht="117" customHeight="1">
      <c r="A11" s="867"/>
      <c r="B11" s="867" t="s">
        <v>1197</v>
      </c>
      <c r="C11" s="867" t="s">
        <v>1198</v>
      </c>
      <c r="D11" s="867"/>
      <c r="E11" s="867" t="s">
        <v>709</v>
      </c>
      <c r="F11" s="867"/>
      <c r="G11" s="868" t="s">
        <v>1374</v>
      </c>
      <c r="H11" s="868"/>
      <c r="I11" s="868"/>
      <c r="J11" s="868"/>
      <c r="K11" s="868" t="s">
        <v>1375</v>
      </c>
      <c r="L11" s="868">
        <v>2420</v>
      </c>
      <c r="M11" s="869">
        <v>0.4</v>
      </c>
      <c r="N11" s="45"/>
    </row>
    <row r="12" spans="1:14" ht="95.25" customHeight="1">
      <c r="A12" s="867"/>
      <c r="B12" s="867" t="s">
        <v>1197</v>
      </c>
      <c r="C12" s="867" t="s">
        <v>1199</v>
      </c>
      <c r="D12" s="867"/>
      <c r="E12" s="867" t="s">
        <v>709</v>
      </c>
      <c r="F12" s="867"/>
      <c r="G12" s="868" t="s">
        <v>1376</v>
      </c>
      <c r="H12" s="868"/>
      <c r="I12" s="868"/>
      <c r="J12" s="868"/>
      <c r="K12" s="868" t="s">
        <v>1377</v>
      </c>
      <c r="L12" s="868">
        <v>15</v>
      </c>
      <c r="M12" s="867" t="s">
        <v>1378</v>
      </c>
      <c r="N12" s="45"/>
    </row>
    <row r="13" spans="1:14" ht="20.25" customHeight="1" thickBot="1">
      <c r="L13" s="47"/>
      <c r="M13" s="47"/>
      <c r="N13" s="45"/>
    </row>
    <row r="14" spans="1:14" ht="45.75" customHeight="1" thickBot="1">
      <c r="A14" s="530" t="s">
        <v>68</v>
      </c>
      <c r="B14" s="1384" t="s">
        <v>129</v>
      </c>
      <c r="C14" s="1385"/>
      <c r="D14" s="1385"/>
      <c r="E14" s="1385"/>
      <c r="F14" s="1385"/>
      <c r="G14" s="1385"/>
      <c r="H14" s="1385"/>
      <c r="I14" s="1385"/>
      <c r="J14" s="1385"/>
      <c r="K14" s="1385"/>
      <c r="L14" s="1385"/>
      <c r="M14" s="1386"/>
      <c r="N14" s="45"/>
    </row>
    <row r="17" spans="4:9" ht="21">
      <c r="I17" s="48"/>
    </row>
    <row r="18" spans="4:9" ht="15" customHeight="1"/>
    <row r="19" spans="4:9" ht="15" customHeight="1"/>
    <row r="20" spans="4:9" ht="15" customHeight="1"/>
    <row r="21" spans="4:9" ht="15" customHeight="1"/>
    <row r="29" spans="4:9">
      <c r="D29" s="623"/>
    </row>
  </sheetData>
  <sheetProtection algorithmName="SHA-512" hashValue="wUqAMSOCsEN4nfD/IyFryCSyWr+lJuGbCvSLdBhzz50giIfvCewTpljBkGdEas15ue3UA5vT/+CDzfig4fWXew==" saltValue="sbqQ3gWKVqIZN8JcALk/Zg==" spinCount="100000" sheet="1" objects="1" scenarios="1"/>
  <mergeCells count="12">
    <mergeCell ref="A8:A10"/>
    <mergeCell ref="B8:B10"/>
    <mergeCell ref="B14:M14"/>
    <mergeCell ref="A1:L1"/>
    <mergeCell ref="G3:G5"/>
    <mergeCell ref="K3:K5"/>
    <mergeCell ref="D4:F4"/>
    <mergeCell ref="C3:F3"/>
    <mergeCell ref="A3:B4"/>
    <mergeCell ref="H3:J4"/>
    <mergeCell ref="L3:M4"/>
    <mergeCell ref="C4:C5"/>
  </mergeCells>
  <printOptions horizontalCentered="1" verticalCentered="1"/>
  <pageMargins left="0.31496062992125984" right="0.31496062992125984" top="0.98425196850393704" bottom="0.98425196850393704" header="0" footer="0"/>
  <pageSetup scale="78" orientation="landscape" r:id="rId1"/>
  <headerFooter alignWithMargins="0"/>
  <colBreaks count="1" manualBreakCount="1">
    <brk id="13" max="1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3">
    <pageSetUpPr fitToPage="1"/>
  </sheetPr>
  <dimension ref="A1:R184"/>
  <sheetViews>
    <sheetView topLeftCell="A184" zoomScale="85" zoomScaleNormal="85" workbookViewId="0">
      <selection activeCell="A151" sqref="A151:H184"/>
    </sheetView>
  </sheetViews>
  <sheetFormatPr baseColWidth="10" defaultRowHeight="15"/>
  <cols>
    <col min="1" max="1" width="40" style="882" customWidth="1"/>
    <col min="2" max="2" width="27.42578125" style="882" customWidth="1"/>
    <col min="3" max="3" width="19.85546875" style="882" customWidth="1"/>
    <col min="4" max="4" width="24.85546875" style="882" customWidth="1"/>
    <col min="5" max="5" width="25.140625" style="882" customWidth="1"/>
    <col min="6" max="6" width="19.42578125" style="882" customWidth="1"/>
    <col min="7" max="7" width="11.42578125" style="882"/>
    <col min="8" max="8" width="11.42578125" style="882" customWidth="1"/>
    <col min="9" max="16384" width="11.42578125" style="882"/>
  </cols>
  <sheetData>
    <row r="1" spans="1:18" s="43" customFormat="1" ht="30" customHeight="1" thickBot="1">
      <c r="A1" s="1441" t="s">
        <v>53</v>
      </c>
      <c r="B1" s="1441"/>
      <c r="C1" s="1441"/>
      <c r="D1" s="1441"/>
      <c r="E1" s="1441"/>
      <c r="F1" s="1441"/>
      <c r="G1" s="1441"/>
      <c r="H1" s="783" t="s">
        <v>83</v>
      </c>
    </row>
    <row r="2" spans="1:18" s="43" customFormat="1" ht="20.100000000000001" customHeight="1" thickBot="1">
      <c r="A2" s="1442" t="s">
        <v>1200</v>
      </c>
      <c r="B2" s="1443"/>
      <c r="C2" s="1443"/>
      <c r="D2" s="1443"/>
      <c r="E2" s="1443"/>
      <c r="F2" s="1443"/>
      <c r="G2" s="1443"/>
      <c r="H2" s="1444"/>
      <c r="I2" s="49"/>
      <c r="J2" s="49"/>
      <c r="K2" s="49"/>
      <c r="L2" s="49"/>
      <c r="M2" s="49"/>
      <c r="N2" s="49"/>
      <c r="O2" s="49"/>
      <c r="P2" s="49"/>
      <c r="Q2" s="49"/>
      <c r="R2" s="49"/>
    </row>
    <row r="3" spans="1:18" s="43" customFormat="1" ht="30" customHeight="1">
      <c r="A3" s="784" t="s">
        <v>21</v>
      </c>
      <c r="B3" s="1445" t="s">
        <v>1201</v>
      </c>
      <c r="C3" s="1446"/>
      <c r="D3" s="1446"/>
      <c r="E3" s="1446"/>
      <c r="F3" s="1446"/>
      <c r="G3" s="1446"/>
      <c r="H3" s="1447"/>
      <c r="I3" s="52"/>
      <c r="J3" s="49"/>
      <c r="K3" s="49"/>
      <c r="L3" s="49"/>
      <c r="M3" s="49"/>
      <c r="N3" s="49"/>
      <c r="O3" s="49"/>
      <c r="P3" s="49"/>
      <c r="Q3" s="49"/>
      <c r="R3" s="49"/>
    </row>
    <row r="4" spans="1:18" s="43" customFormat="1" ht="30" customHeight="1">
      <c r="A4" s="785" t="s">
        <v>29</v>
      </c>
      <c r="B4" s="1448" t="s">
        <v>1202</v>
      </c>
      <c r="C4" s="1448"/>
      <c r="D4" s="1449"/>
      <c r="E4" s="786"/>
      <c r="F4" s="1450"/>
      <c r="G4" s="1450"/>
      <c r="H4" s="787"/>
      <c r="I4" s="52"/>
      <c r="J4" s="49"/>
      <c r="K4" s="49"/>
      <c r="L4" s="49"/>
      <c r="M4" s="49"/>
      <c r="N4" s="49"/>
      <c r="O4" s="49"/>
      <c r="P4" s="49"/>
      <c r="Q4" s="49"/>
      <c r="R4" s="49"/>
    </row>
    <row r="5" spans="1:18" s="43" customFormat="1" ht="57" customHeight="1">
      <c r="A5" s="788" t="s">
        <v>92</v>
      </c>
      <c r="B5" s="1451" t="s">
        <v>247</v>
      </c>
      <c r="C5" s="1452"/>
      <c r="D5" s="1452"/>
      <c r="E5" s="1452"/>
      <c r="F5" s="1452"/>
      <c r="G5" s="1452"/>
      <c r="H5" s="1453"/>
      <c r="I5" s="52"/>
      <c r="J5" s="49"/>
      <c r="K5" s="49"/>
      <c r="L5" s="49"/>
      <c r="M5" s="49"/>
      <c r="N5" s="49"/>
      <c r="O5" s="49"/>
      <c r="P5" s="49"/>
      <c r="Q5" s="49"/>
      <c r="R5" s="49"/>
    </row>
    <row r="6" spans="1:18" s="43" customFormat="1" ht="34.5" customHeight="1" thickBot="1">
      <c r="A6" s="789" t="s">
        <v>22</v>
      </c>
      <c r="B6" s="1467" t="s">
        <v>1203</v>
      </c>
      <c r="C6" s="1468"/>
      <c r="D6" s="1468"/>
      <c r="E6" s="1468"/>
      <c r="F6" s="1468"/>
      <c r="G6" s="1468"/>
      <c r="H6" s="1469"/>
      <c r="I6" s="52"/>
      <c r="J6" s="49"/>
      <c r="K6" s="49"/>
      <c r="L6" s="49"/>
      <c r="M6" s="49"/>
      <c r="N6" s="49"/>
      <c r="O6" s="49"/>
      <c r="P6" s="49"/>
      <c r="Q6" s="49"/>
      <c r="R6" s="49"/>
    </row>
    <row r="7" spans="1:18" s="43" customFormat="1" ht="29.25" customHeight="1">
      <c r="A7" s="51" t="s">
        <v>17</v>
      </c>
      <c r="B7" s="1470" t="s">
        <v>1204</v>
      </c>
      <c r="C7" s="1471"/>
      <c r="D7" s="1471"/>
      <c r="E7" s="1471"/>
      <c r="F7" s="1471"/>
      <c r="G7" s="1471"/>
      <c r="H7" s="1472"/>
      <c r="I7" s="49"/>
      <c r="J7" s="49"/>
      <c r="K7" s="49"/>
      <c r="L7" s="49"/>
      <c r="M7" s="49"/>
      <c r="N7" s="49"/>
      <c r="O7" s="49"/>
      <c r="P7" s="49"/>
      <c r="Q7" s="49"/>
      <c r="R7" s="49"/>
    </row>
    <row r="8" spans="1:18" s="43" customFormat="1" ht="69" customHeight="1">
      <c r="A8" s="53" t="s">
        <v>23</v>
      </c>
      <c r="B8" s="1470" t="s">
        <v>1205</v>
      </c>
      <c r="C8" s="1471"/>
      <c r="D8" s="1471"/>
      <c r="E8" s="1471"/>
      <c r="F8" s="1471"/>
      <c r="G8" s="1471"/>
      <c r="H8" s="1472"/>
      <c r="I8" s="49"/>
      <c r="J8" s="49"/>
      <c r="K8" s="49"/>
      <c r="L8" s="49"/>
      <c r="M8" s="49"/>
      <c r="N8" s="49"/>
      <c r="O8" s="49"/>
      <c r="P8" s="49"/>
      <c r="Q8" s="49"/>
      <c r="R8" s="49"/>
    </row>
    <row r="9" spans="1:18" s="43" customFormat="1" ht="30" customHeight="1" thickBot="1">
      <c r="A9" s="870" t="s">
        <v>24</v>
      </c>
      <c r="B9" s="1473" t="s">
        <v>1206</v>
      </c>
      <c r="C9" s="1474"/>
      <c r="D9" s="1474"/>
      <c r="E9" s="1474"/>
      <c r="F9" s="1474"/>
      <c r="G9" s="1474"/>
      <c r="H9" s="1475"/>
      <c r="I9" s="49"/>
      <c r="J9" s="49"/>
      <c r="K9" s="49"/>
      <c r="L9" s="49"/>
      <c r="M9" s="49"/>
      <c r="N9" s="49"/>
      <c r="O9" s="49"/>
      <c r="P9" s="49"/>
      <c r="Q9" s="49"/>
      <c r="R9" s="49"/>
    </row>
    <row r="10" spans="1:18" s="43" customFormat="1" ht="13.5" customHeight="1" thickBot="1">
      <c r="A10" s="143"/>
      <c r="B10" s="54"/>
      <c r="C10" s="54"/>
      <c r="D10" s="54"/>
      <c r="E10" s="54"/>
      <c r="F10" s="54"/>
      <c r="G10" s="54"/>
      <c r="H10" s="54"/>
      <c r="I10" s="49"/>
      <c r="J10" s="49"/>
      <c r="K10" s="49"/>
      <c r="L10" s="49"/>
      <c r="M10" s="49"/>
      <c r="N10" s="49"/>
      <c r="O10" s="49"/>
      <c r="P10" s="49"/>
      <c r="Q10" s="49"/>
      <c r="R10" s="49"/>
    </row>
    <row r="11" spans="1:18" s="43" customFormat="1" ht="30" customHeight="1">
      <c r="A11" s="790" t="s">
        <v>25</v>
      </c>
      <c r="B11" s="791" t="s">
        <v>19</v>
      </c>
      <c r="C11" s="791" t="s">
        <v>31</v>
      </c>
      <c r="D11" s="791" t="s">
        <v>30</v>
      </c>
      <c r="E11" s="792" t="s">
        <v>56</v>
      </c>
      <c r="F11" s="1454"/>
      <c r="G11" s="1454"/>
      <c r="H11" s="1454"/>
      <c r="I11" s="49"/>
      <c r="J11" s="49"/>
      <c r="K11" s="49"/>
      <c r="L11" s="49"/>
      <c r="M11" s="49"/>
      <c r="N11" s="49"/>
    </row>
    <row r="12" spans="1:18" s="43" customFormat="1" ht="30" customHeight="1">
      <c r="A12" s="793"/>
      <c r="B12" s="794" t="s">
        <v>709</v>
      </c>
      <c r="C12" s="794"/>
      <c r="D12" s="794"/>
      <c r="E12" s="795" t="s">
        <v>709</v>
      </c>
      <c r="F12" s="55"/>
      <c r="G12" s="55"/>
      <c r="H12" s="55"/>
      <c r="I12" s="49"/>
      <c r="J12" s="49"/>
      <c r="K12" s="49"/>
      <c r="L12" s="49"/>
      <c r="M12" s="49"/>
      <c r="N12" s="49"/>
    </row>
    <row r="13" spans="1:18" s="43" customFormat="1" ht="41.25" customHeight="1">
      <c r="A13" s="796" t="s">
        <v>26</v>
      </c>
      <c r="B13" s="797" t="s">
        <v>38</v>
      </c>
      <c r="C13" s="797" t="s">
        <v>32</v>
      </c>
      <c r="D13" s="797" t="s">
        <v>33</v>
      </c>
      <c r="E13" s="798" t="s">
        <v>20</v>
      </c>
      <c r="F13" s="1476"/>
      <c r="G13" s="1476"/>
      <c r="H13" s="1476"/>
      <c r="I13" s="49"/>
      <c r="J13" s="49"/>
      <c r="K13" s="49"/>
      <c r="L13" s="49"/>
      <c r="M13" s="49"/>
      <c r="N13" s="49"/>
      <c r="O13" s="49"/>
      <c r="P13" s="49"/>
      <c r="Q13" s="49"/>
    </row>
    <row r="14" spans="1:18" s="43" customFormat="1" ht="30" customHeight="1" thickBot="1">
      <c r="A14" s="870"/>
      <c r="B14" s="799" t="s">
        <v>709</v>
      </c>
      <c r="C14" s="799" t="s">
        <v>709</v>
      </c>
      <c r="D14" s="799"/>
      <c r="E14" s="800" t="s">
        <v>709</v>
      </c>
      <c r="F14" s="1476"/>
      <c r="G14" s="1476"/>
      <c r="H14" s="1476"/>
      <c r="I14" s="49"/>
      <c r="J14" s="49"/>
      <c r="K14" s="49"/>
      <c r="L14" s="49"/>
      <c r="M14" s="49"/>
      <c r="N14" s="49"/>
      <c r="O14" s="49"/>
      <c r="P14" s="49"/>
      <c r="Q14" s="49"/>
    </row>
    <row r="15" spans="1:18" s="43" customFormat="1" ht="24" hidden="1" customHeight="1">
      <c r="A15" s="56"/>
      <c r="B15" s="57"/>
      <c r="C15" s="57"/>
      <c r="D15" s="57"/>
      <c r="E15" s="58"/>
      <c r="F15" s="58"/>
      <c r="G15" s="58"/>
      <c r="H15" s="59"/>
      <c r="I15" s="49"/>
      <c r="J15" s="49"/>
      <c r="K15" s="49"/>
      <c r="L15" s="49"/>
      <c r="M15" s="49"/>
      <c r="N15" s="49"/>
      <c r="O15" s="49"/>
      <c r="P15" s="49"/>
      <c r="Q15" s="49"/>
      <c r="R15" s="49"/>
    </row>
    <row r="16" spans="1:18" s="43" customFormat="1" ht="48" customHeight="1">
      <c r="A16" s="790" t="s">
        <v>27</v>
      </c>
      <c r="B16" s="1455">
        <v>2015</v>
      </c>
      <c r="C16" s="1455">
        <v>2016</v>
      </c>
      <c r="D16" s="1455">
        <v>2017</v>
      </c>
      <c r="E16" s="1455">
        <v>2018</v>
      </c>
      <c r="F16" s="1457">
        <v>2019</v>
      </c>
      <c r="G16" s="1458"/>
      <c r="H16" s="61"/>
      <c r="I16" s="49"/>
      <c r="J16" s="49"/>
      <c r="K16" s="49"/>
      <c r="L16" s="49"/>
      <c r="M16" s="49"/>
      <c r="N16" s="49"/>
      <c r="O16" s="49"/>
      <c r="P16" s="49"/>
      <c r="Q16" s="49"/>
      <c r="R16" s="49"/>
    </row>
    <row r="17" spans="1:18" s="43" customFormat="1" ht="30" customHeight="1">
      <c r="A17" s="801" t="s">
        <v>34</v>
      </c>
      <c r="B17" s="1456"/>
      <c r="C17" s="1456"/>
      <c r="D17" s="1456"/>
      <c r="E17" s="1456"/>
      <c r="F17" s="1459"/>
      <c r="G17" s="1460"/>
      <c r="H17" s="61"/>
      <c r="I17" s="49"/>
      <c r="J17" s="49"/>
      <c r="K17" s="49"/>
      <c r="L17" s="49"/>
      <c r="M17" s="49"/>
      <c r="N17" s="49"/>
      <c r="O17" s="49"/>
      <c r="P17" s="49"/>
      <c r="Q17" s="49"/>
      <c r="R17" s="49"/>
    </row>
    <row r="18" spans="1:18" s="43" customFormat="1" ht="51.75" customHeight="1" thickBot="1">
      <c r="A18" s="870" t="s">
        <v>94</v>
      </c>
      <c r="B18" s="802">
        <v>0</v>
      </c>
      <c r="C18" s="803">
        <v>0</v>
      </c>
      <c r="D18" s="803">
        <v>0</v>
      </c>
      <c r="E18" s="803">
        <v>0</v>
      </c>
      <c r="F18" s="1461">
        <v>0.19</v>
      </c>
      <c r="G18" s="1462"/>
      <c r="H18" s="61"/>
      <c r="I18" s="49"/>
      <c r="J18" s="49"/>
      <c r="K18" s="49"/>
      <c r="L18" s="49"/>
      <c r="M18" s="49"/>
      <c r="N18" s="49"/>
      <c r="O18" s="49"/>
      <c r="P18" s="49"/>
      <c r="Q18" s="49"/>
      <c r="R18" s="49"/>
    </row>
    <row r="19" spans="1:18" s="43" customFormat="1" ht="1.5" customHeight="1" thickBot="1">
      <c r="A19" s="56"/>
      <c r="B19" s="68"/>
      <c r="C19" s="68"/>
      <c r="D19" s="68"/>
      <c r="E19" s="68"/>
      <c r="F19" s="68"/>
      <c r="G19" s="68"/>
      <c r="H19" s="61"/>
      <c r="I19" s="49"/>
      <c r="J19" s="49"/>
      <c r="K19" s="49"/>
      <c r="L19" s="49"/>
      <c r="M19" s="49"/>
      <c r="N19" s="49"/>
      <c r="O19" s="49"/>
      <c r="P19" s="49"/>
      <c r="Q19" s="49"/>
      <c r="R19" s="49"/>
    </row>
    <row r="20" spans="1:18" s="43" customFormat="1" ht="35.25" customHeight="1" thickBot="1">
      <c r="A20" s="144" t="s">
        <v>39</v>
      </c>
      <c r="B20" s="804"/>
      <c r="C20" s="804"/>
      <c r="D20" s="804"/>
      <c r="E20" s="805"/>
      <c r="F20" s="805"/>
      <c r="G20" s="805"/>
      <c r="H20" s="806"/>
      <c r="I20" s="49"/>
      <c r="J20" s="49"/>
      <c r="K20" s="49"/>
      <c r="L20" s="49"/>
      <c r="M20" s="49"/>
      <c r="N20" s="49"/>
      <c r="O20" s="49"/>
      <c r="P20" s="49"/>
      <c r="Q20" s="49"/>
      <c r="R20" s="49"/>
    </row>
    <row r="21" spans="1:18" s="43" customFormat="1" ht="41.25" customHeight="1">
      <c r="A21" s="145" t="s">
        <v>55</v>
      </c>
      <c r="B21" s="146" t="s">
        <v>93</v>
      </c>
      <c r="C21" s="131"/>
      <c r="D21" s="131"/>
      <c r="E21" s="131"/>
      <c r="F21" s="131"/>
      <c r="G21" s="61"/>
      <c r="H21" s="60"/>
      <c r="I21" s="49"/>
      <c r="J21" s="49"/>
      <c r="K21" s="49"/>
      <c r="L21" s="49"/>
      <c r="M21" s="49"/>
      <c r="N21" s="49"/>
      <c r="O21" s="49"/>
      <c r="P21" s="49"/>
      <c r="Q21" s="49"/>
    </row>
    <row r="22" spans="1:18" s="43" customFormat="1" ht="25.5" customHeight="1" thickBot="1">
      <c r="A22" s="803">
        <v>0</v>
      </c>
      <c r="B22" s="807">
        <v>0</v>
      </c>
      <c r="C22" s="131"/>
      <c r="D22" s="131"/>
      <c r="E22" s="131"/>
      <c r="F22" s="61"/>
      <c r="G22" s="60"/>
      <c r="H22" s="52"/>
      <c r="I22" s="49"/>
      <c r="J22" s="49"/>
      <c r="K22" s="49"/>
      <c r="L22" s="49"/>
      <c r="M22" s="49"/>
      <c r="N22" s="49"/>
      <c r="O22" s="49"/>
      <c r="P22" s="49"/>
    </row>
    <row r="23" spans="1:18" s="43" customFormat="1" ht="24" hidden="1" customHeight="1">
      <c r="A23" s="56"/>
      <c r="B23" s="131"/>
      <c r="C23" s="60"/>
      <c r="D23" s="60"/>
      <c r="E23" s="55"/>
      <c r="F23" s="55"/>
      <c r="G23" s="55"/>
      <c r="H23" s="52"/>
      <c r="I23" s="49"/>
      <c r="J23" s="49"/>
      <c r="K23" s="49"/>
      <c r="L23" s="49"/>
      <c r="M23" s="49"/>
      <c r="N23" s="49"/>
      <c r="O23" s="49"/>
      <c r="P23" s="49"/>
    </row>
    <row r="24" spans="1:18" s="43" customFormat="1" ht="30" customHeight="1" thickBot="1">
      <c r="A24" s="1464" t="s">
        <v>37</v>
      </c>
      <c r="B24" s="1465"/>
      <c r="C24" s="1465"/>
      <c r="D24" s="1466"/>
      <c r="E24" s="62"/>
      <c r="F24" s="62"/>
      <c r="G24" s="62"/>
      <c r="H24" s="62"/>
      <c r="I24" s="49"/>
      <c r="J24" s="49"/>
      <c r="K24" s="49"/>
      <c r="L24" s="49"/>
      <c r="M24" s="49"/>
      <c r="N24" s="49"/>
      <c r="O24" s="49"/>
      <c r="P24" s="49"/>
      <c r="Q24" s="49"/>
      <c r="R24" s="49"/>
    </row>
    <row r="25" spans="1:18" s="43" customFormat="1" ht="48.75" customHeight="1">
      <c r="A25" s="147" t="s">
        <v>16</v>
      </c>
      <c r="B25" s="1415" t="s">
        <v>1207</v>
      </c>
      <c r="C25" s="1416"/>
      <c r="D25" s="1416"/>
      <c r="E25" s="1417"/>
      <c r="F25" s="62"/>
      <c r="G25" s="62"/>
      <c r="H25" s="62"/>
      <c r="I25" s="49"/>
      <c r="J25" s="49"/>
      <c r="K25" s="49"/>
      <c r="L25" s="49"/>
      <c r="M25" s="49"/>
      <c r="N25" s="49"/>
      <c r="O25" s="49"/>
      <c r="P25" s="49"/>
      <c r="Q25" s="49"/>
      <c r="R25" s="49"/>
    </row>
    <row r="26" spans="1:18" s="43" customFormat="1" ht="69" customHeight="1" thickBot="1">
      <c r="A26" s="808" t="s">
        <v>35</v>
      </c>
      <c r="B26" s="1418" t="s">
        <v>1208</v>
      </c>
      <c r="C26" s="1419"/>
      <c r="D26" s="1419"/>
      <c r="E26" s="1420"/>
      <c r="F26" s="62"/>
      <c r="G26" s="62"/>
      <c r="H26" s="62"/>
      <c r="I26" s="49"/>
      <c r="J26" s="49"/>
      <c r="K26" s="49"/>
      <c r="L26" s="49"/>
      <c r="M26" s="49"/>
      <c r="N26" s="49"/>
      <c r="O26" s="49"/>
      <c r="P26" s="49"/>
      <c r="Q26" s="49"/>
      <c r="R26" s="49"/>
    </row>
    <row r="27" spans="1:18" s="43" customFormat="1" ht="72" customHeight="1" thickBot="1">
      <c r="A27" s="871" t="s">
        <v>36</v>
      </c>
      <c r="B27" s="1415" t="s">
        <v>1209</v>
      </c>
      <c r="C27" s="1416"/>
      <c r="D27" s="1416"/>
      <c r="E27" s="1417"/>
      <c r="F27" s="62"/>
      <c r="G27" s="62"/>
      <c r="H27" s="62"/>
      <c r="I27" s="49"/>
      <c r="J27" s="49"/>
      <c r="K27" s="49"/>
      <c r="L27" s="49"/>
      <c r="M27" s="49"/>
      <c r="N27" s="49"/>
      <c r="O27" s="49"/>
      <c r="P27" s="49"/>
      <c r="Q27" s="49"/>
      <c r="R27" s="49"/>
    </row>
    <row r="28" spans="1:18" s="43" customFormat="1" ht="21.75" thickBot="1">
      <c r="A28" s="1394" t="s">
        <v>1210</v>
      </c>
      <c r="B28" s="1395"/>
      <c r="C28" s="1395"/>
      <c r="D28" s="1395"/>
      <c r="E28" s="1395"/>
      <c r="F28" s="811"/>
      <c r="G28" s="811"/>
      <c r="H28" s="812"/>
      <c r="I28" s="49"/>
      <c r="J28" s="49"/>
      <c r="K28" s="49"/>
      <c r="L28" s="49"/>
      <c r="M28" s="49"/>
      <c r="N28" s="49"/>
      <c r="O28" s="49"/>
      <c r="P28" s="49"/>
      <c r="Q28" s="49"/>
      <c r="R28" s="49"/>
    </row>
    <row r="29" spans="1:18" s="43" customFormat="1" ht="27" customHeight="1" thickBot="1">
      <c r="A29" s="1426" t="s">
        <v>28</v>
      </c>
      <c r="B29" s="1427"/>
      <c r="C29" s="1427"/>
      <c r="D29" s="1427"/>
      <c r="E29" s="1427"/>
      <c r="F29" s="1427"/>
      <c r="G29" s="1427"/>
      <c r="H29" s="1428"/>
      <c r="I29" s="49"/>
      <c r="J29" s="49"/>
      <c r="K29" s="49"/>
      <c r="L29" s="49"/>
      <c r="M29" s="49"/>
      <c r="N29" s="49"/>
      <c r="O29" s="49"/>
      <c r="P29" s="49"/>
      <c r="Q29" s="49"/>
      <c r="R29" s="49"/>
    </row>
    <row r="30" spans="1:18" s="43" customFormat="1" ht="21">
      <c r="A30" s="813" t="s">
        <v>10</v>
      </c>
      <c r="B30" s="1477" t="s">
        <v>13</v>
      </c>
      <c r="C30" s="1477"/>
      <c r="D30" s="1477" t="s">
        <v>12</v>
      </c>
      <c r="E30" s="1477"/>
      <c r="F30" s="1477" t="s">
        <v>13</v>
      </c>
      <c r="G30" s="1477"/>
      <c r="H30" s="1478"/>
      <c r="I30" s="49"/>
      <c r="J30" s="49"/>
      <c r="K30" s="49"/>
      <c r="L30" s="49"/>
      <c r="M30" s="49"/>
      <c r="N30" s="49"/>
      <c r="O30" s="49"/>
      <c r="P30" s="49"/>
      <c r="Q30" s="49"/>
      <c r="R30" s="49"/>
    </row>
    <row r="31" spans="1:18" s="43" customFormat="1" ht="38.25" customHeight="1">
      <c r="A31" s="1407" t="s">
        <v>1211</v>
      </c>
      <c r="B31" s="1396" t="s">
        <v>1212</v>
      </c>
      <c r="C31" s="1397"/>
      <c r="D31" s="1463" t="s">
        <v>1213</v>
      </c>
      <c r="E31" s="1463"/>
      <c r="F31" s="1405"/>
      <c r="G31" s="1405"/>
      <c r="H31" s="1406"/>
      <c r="I31" s="49"/>
      <c r="J31" s="49"/>
      <c r="K31" s="49"/>
      <c r="L31" s="49"/>
      <c r="M31" s="49"/>
      <c r="N31" s="49"/>
      <c r="O31" s="49"/>
      <c r="P31" s="49"/>
      <c r="Q31" s="49"/>
      <c r="R31" s="49"/>
    </row>
    <row r="32" spans="1:18" s="43" customFormat="1" ht="15.75">
      <c r="A32" s="1408"/>
      <c r="B32" s="1398"/>
      <c r="C32" s="1399"/>
      <c r="D32" s="1463" t="s">
        <v>1214</v>
      </c>
      <c r="E32" s="1463"/>
      <c r="F32" s="1405"/>
      <c r="G32" s="1405"/>
      <c r="H32" s="1406"/>
      <c r="I32" s="49"/>
      <c r="J32" s="49"/>
      <c r="K32" s="49"/>
      <c r="L32" s="49"/>
      <c r="M32" s="49"/>
      <c r="N32" s="49"/>
      <c r="O32" s="49"/>
      <c r="P32" s="49"/>
      <c r="Q32" s="49"/>
      <c r="R32" s="49"/>
    </row>
    <row r="33" spans="1:18" s="43" customFormat="1" ht="29.25" customHeight="1">
      <c r="A33" s="1408"/>
      <c r="B33" s="1398"/>
      <c r="C33" s="1399"/>
      <c r="D33" s="1463" t="s">
        <v>1215</v>
      </c>
      <c r="E33" s="1463"/>
      <c r="F33" s="1405"/>
      <c r="G33" s="1405"/>
      <c r="H33" s="1406"/>
      <c r="I33" s="49"/>
      <c r="J33" s="49"/>
      <c r="K33" s="49"/>
      <c r="L33" s="49"/>
      <c r="M33" s="49"/>
      <c r="N33" s="49"/>
      <c r="O33" s="49"/>
      <c r="P33" s="49"/>
      <c r="Q33" s="49"/>
      <c r="R33" s="49"/>
    </row>
    <row r="34" spans="1:18" s="43" customFormat="1" ht="15.75">
      <c r="A34" s="1408"/>
      <c r="B34" s="1398"/>
      <c r="C34" s="1399"/>
      <c r="D34" s="1463" t="s">
        <v>971</v>
      </c>
      <c r="E34" s="1463"/>
      <c r="F34" s="1405"/>
      <c r="G34" s="1405"/>
      <c r="H34" s="1406"/>
      <c r="I34" s="49"/>
      <c r="J34" s="49"/>
      <c r="K34" s="49"/>
      <c r="L34" s="49"/>
      <c r="M34" s="49"/>
      <c r="N34" s="49"/>
      <c r="O34" s="49"/>
      <c r="P34" s="49"/>
      <c r="Q34" s="49"/>
      <c r="R34" s="49"/>
    </row>
    <row r="35" spans="1:18" s="43" customFormat="1" ht="15.75">
      <c r="A35" s="1408"/>
      <c r="B35" s="1398"/>
      <c r="C35" s="1399"/>
      <c r="D35" s="1463" t="s">
        <v>1216</v>
      </c>
      <c r="E35" s="1463"/>
      <c r="F35" s="1405"/>
      <c r="G35" s="1405"/>
      <c r="H35" s="1406"/>
      <c r="I35" s="49"/>
      <c r="J35" s="49"/>
      <c r="K35" s="49"/>
      <c r="L35" s="49"/>
      <c r="M35" s="49"/>
      <c r="N35" s="49"/>
      <c r="O35" s="49"/>
      <c r="P35" s="49"/>
      <c r="Q35" s="49"/>
      <c r="R35" s="49"/>
    </row>
    <row r="36" spans="1:18" s="43" customFormat="1" ht="15.75">
      <c r="A36" s="1408"/>
      <c r="B36" s="1398"/>
      <c r="C36" s="1399"/>
      <c r="D36" s="1463" t="s">
        <v>1217</v>
      </c>
      <c r="E36" s="1463"/>
      <c r="F36" s="1405"/>
      <c r="G36" s="1405"/>
      <c r="H36" s="1406"/>
      <c r="I36" s="49"/>
      <c r="J36" s="49"/>
      <c r="K36" s="49"/>
      <c r="L36" s="49"/>
      <c r="M36" s="49"/>
      <c r="N36" s="49"/>
      <c r="O36" s="49"/>
      <c r="P36" s="49"/>
      <c r="Q36" s="49"/>
      <c r="R36" s="49"/>
    </row>
    <row r="37" spans="1:18" s="43" customFormat="1" ht="31.5" customHeight="1">
      <c r="A37" s="1408"/>
      <c r="B37" s="1398"/>
      <c r="C37" s="1399"/>
      <c r="D37" s="1479" t="s">
        <v>1218</v>
      </c>
      <c r="E37" s="1479"/>
      <c r="F37" s="1480"/>
      <c r="G37" s="1480"/>
      <c r="H37" s="1481"/>
      <c r="I37" s="49"/>
      <c r="J37" s="49"/>
      <c r="K37" s="49"/>
      <c r="L37" s="49"/>
      <c r="M37" s="49"/>
      <c r="N37" s="49"/>
      <c r="O37" s="49"/>
      <c r="P37" s="49"/>
      <c r="Q37" s="49"/>
      <c r="R37" s="49"/>
    </row>
    <row r="38" spans="1:18" s="43" customFormat="1" ht="31.5" customHeight="1">
      <c r="A38" s="872"/>
      <c r="B38" s="873"/>
      <c r="C38" s="873"/>
      <c r="D38" s="814"/>
      <c r="E38" s="814"/>
      <c r="F38" s="874"/>
      <c r="G38" s="874"/>
      <c r="H38" s="874"/>
      <c r="I38" s="49"/>
      <c r="J38" s="49"/>
      <c r="K38" s="49"/>
      <c r="L38" s="49"/>
      <c r="M38" s="49"/>
      <c r="N38" s="49"/>
      <c r="O38" s="49"/>
      <c r="P38" s="49"/>
      <c r="Q38" s="49"/>
      <c r="R38" s="49"/>
    </row>
    <row r="39" spans="1:18" s="879" customFormat="1" ht="251.25" customHeight="1">
      <c r="A39" s="875"/>
      <c r="B39" s="876"/>
      <c r="C39" s="876"/>
      <c r="D39" s="877"/>
      <c r="E39" s="877"/>
      <c r="F39" s="878"/>
      <c r="G39" s="878"/>
      <c r="H39" s="878"/>
      <c r="I39" s="50"/>
      <c r="J39" s="50"/>
      <c r="K39" s="50"/>
      <c r="L39" s="50"/>
      <c r="M39" s="50"/>
      <c r="N39" s="50"/>
      <c r="O39" s="50"/>
      <c r="P39" s="50"/>
      <c r="Q39" s="50"/>
      <c r="R39" s="50"/>
    </row>
    <row r="40" spans="1:18" s="817" customFormat="1" ht="31.5" customHeight="1" thickBot="1">
      <c r="A40" s="1482" t="s">
        <v>53</v>
      </c>
      <c r="B40" s="1482"/>
      <c r="C40" s="1482"/>
      <c r="D40" s="1482"/>
      <c r="E40" s="1482"/>
      <c r="F40" s="1482"/>
      <c r="G40" s="1482"/>
      <c r="H40" s="880" t="s">
        <v>83</v>
      </c>
    </row>
    <row r="41" spans="1:18" s="43" customFormat="1" ht="24" thickBot="1">
      <c r="A41" s="1483" t="s">
        <v>1200</v>
      </c>
      <c r="B41" s="1484"/>
      <c r="C41" s="1484"/>
      <c r="D41" s="1484"/>
      <c r="E41" s="1484"/>
      <c r="F41" s="1484"/>
      <c r="G41" s="1484"/>
      <c r="H41" s="1485"/>
      <c r="I41" s="49"/>
      <c r="J41" s="49"/>
      <c r="K41" s="49"/>
      <c r="L41" s="49"/>
      <c r="M41" s="49"/>
      <c r="N41" s="49"/>
      <c r="O41" s="49"/>
      <c r="P41" s="49"/>
      <c r="Q41" s="49"/>
      <c r="R41" s="49"/>
    </row>
    <row r="42" spans="1:18" s="43" customFormat="1" ht="23.25">
      <c r="A42" s="784" t="s">
        <v>21</v>
      </c>
      <c r="B42" s="1445" t="s">
        <v>1219</v>
      </c>
      <c r="C42" s="1446"/>
      <c r="D42" s="1446"/>
      <c r="E42" s="1446"/>
      <c r="F42" s="1446"/>
      <c r="G42" s="1446"/>
      <c r="H42" s="1447"/>
      <c r="I42" s="52"/>
      <c r="J42" s="49"/>
      <c r="K42" s="49"/>
      <c r="L42" s="49"/>
      <c r="M42" s="49"/>
      <c r="N42" s="49"/>
      <c r="O42" s="49"/>
      <c r="P42" s="49"/>
      <c r="Q42" s="49"/>
      <c r="R42" s="49"/>
    </row>
    <row r="43" spans="1:18" s="43" customFormat="1" ht="23.25">
      <c r="A43" s="785" t="s">
        <v>29</v>
      </c>
      <c r="B43" s="1486" t="s">
        <v>1202</v>
      </c>
      <c r="C43" s="1487"/>
      <c r="D43" s="1488"/>
      <c r="E43" s="786"/>
      <c r="F43" s="1489"/>
      <c r="G43" s="1489"/>
      <c r="H43" s="787"/>
      <c r="I43" s="52"/>
      <c r="J43" s="49"/>
      <c r="K43" s="49"/>
      <c r="L43" s="49"/>
      <c r="M43" s="49"/>
      <c r="N43" s="49"/>
      <c r="O43" s="49"/>
      <c r="P43" s="49"/>
      <c r="Q43" s="49"/>
      <c r="R43" s="49"/>
    </row>
    <row r="44" spans="1:18" s="43" customFormat="1" ht="54.75" customHeight="1">
      <c r="A44" s="788" t="s">
        <v>92</v>
      </c>
      <c r="B44" s="1451" t="s">
        <v>251</v>
      </c>
      <c r="C44" s="1452"/>
      <c r="D44" s="1452"/>
      <c r="E44" s="1452"/>
      <c r="F44" s="1452"/>
      <c r="G44" s="1452"/>
      <c r="H44" s="1453"/>
      <c r="I44" s="52"/>
      <c r="J44" s="49"/>
      <c r="K44" s="49"/>
      <c r="L44" s="49"/>
      <c r="M44" s="49"/>
      <c r="N44" s="49"/>
      <c r="O44" s="49"/>
      <c r="P44" s="49"/>
      <c r="Q44" s="49"/>
      <c r="R44" s="49"/>
    </row>
    <row r="45" spans="1:18" s="43" customFormat="1" ht="24" thickBot="1">
      <c r="A45" s="789" t="s">
        <v>22</v>
      </c>
      <c r="B45" s="1467" t="s">
        <v>1203</v>
      </c>
      <c r="C45" s="1468"/>
      <c r="D45" s="1468"/>
      <c r="E45" s="1468"/>
      <c r="F45" s="1468"/>
      <c r="G45" s="1468"/>
      <c r="H45" s="1469"/>
      <c r="I45" s="52"/>
      <c r="J45" s="49"/>
      <c r="K45" s="49"/>
      <c r="L45" s="49"/>
      <c r="M45" s="49"/>
      <c r="N45" s="49"/>
      <c r="O45" s="49"/>
      <c r="P45" s="49"/>
      <c r="Q45" s="49"/>
      <c r="R45" s="49"/>
    </row>
    <row r="46" spans="1:18" s="43" customFormat="1" ht="37.5" customHeight="1">
      <c r="A46" s="51" t="s">
        <v>17</v>
      </c>
      <c r="B46" s="1470" t="s">
        <v>1220</v>
      </c>
      <c r="C46" s="1471"/>
      <c r="D46" s="1471"/>
      <c r="E46" s="1471"/>
      <c r="F46" s="1471"/>
      <c r="G46" s="1471"/>
      <c r="H46" s="1472"/>
      <c r="I46" s="49"/>
      <c r="J46" s="49"/>
      <c r="K46" s="49"/>
      <c r="L46" s="49"/>
      <c r="M46" s="49"/>
      <c r="N46" s="49"/>
      <c r="O46" s="49"/>
      <c r="P46" s="49"/>
      <c r="Q46" s="49"/>
      <c r="R46" s="49"/>
    </row>
    <row r="47" spans="1:18" s="43" customFormat="1" ht="39.75" customHeight="1">
      <c r="A47" s="53" t="s">
        <v>23</v>
      </c>
      <c r="B47" s="1470" t="s">
        <v>1221</v>
      </c>
      <c r="C47" s="1471"/>
      <c r="D47" s="1471"/>
      <c r="E47" s="1471"/>
      <c r="F47" s="1471"/>
      <c r="G47" s="1471"/>
      <c r="H47" s="1472"/>
      <c r="I47" s="49"/>
      <c r="J47" s="49"/>
      <c r="K47" s="49"/>
      <c r="L47" s="49"/>
      <c r="M47" s="49"/>
      <c r="N47" s="49"/>
      <c r="O47" s="49"/>
      <c r="P47" s="49"/>
      <c r="Q47" s="49"/>
      <c r="R47" s="49"/>
    </row>
    <row r="48" spans="1:18" s="43" customFormat="1" ht="40.5" customHeight="1" thickBot="1">
      <c r="A48" s="870" t="s">
        <v>24</v>
      </c>
      <c r="B48" s="1473" t="s">
        <v>1222</v>
      </c>
      <c r="C48" s="1474"/>
      <c r="D48" s="1474"/>
      <c r="E48" s="1474"/>
      <c r="F48" s="1474"/>
      <c r="G48" s="1474"/>
      <c r="H48" s="1475"/>
      <c r="I48" s="49"/>
      <c r="J48" s="49"/>
      <c r="K48" s="49"/>
      <c r="L48" s="49"/>
      <c r="M48" s="49"/>
      <c r="N48" s="49"/>
      <c r="O48" s="49"/>
      <c r="P48" s="49"/>
      <c r="Q48" s="49"/>
      <c r="R48" s="49"/>
    </row>
    <row r="49" spans="1:18" s="43" customFormat="1" ht="23.25">
      <c r="A49" s="790" t="s">
        <v>25</v>
      </c>
      <c r="B49" s="791" t="s">
        <v>19</v>
      </c>
      <c r="C49" s="791" t="s">
        <v>31</v>
      </c>
      <c r="D49" s="791" t="s">
        <v>30</v>
      </c>
      <c r="E49" s="792" t="s">
        <v>56</v>
      </c>
      <c r="F49" s="1490"/>
      <c r="G49" s="1454"/>
      <c r="H49" s="1454"/>
      <c r="I49" s="49"/>
      <c r="J49" s="49"/>
      <c r="K49" s="49"/>
      <c r="L49" s="49"/>
      <c r="M49" s="49"/>
      <c r="N49" s="49"/>
    </row>
    <row r="50" spans="1:18" s="43" customFormat="1" ht="23.25">
      <c r="A50" s="793"/>
      <c r="B50" s="794" t="s">
        <v>709</v>
      </c>
      <c r="C50" s="794"/>
      <c r="D50" s="794" t="s">
        <v>709</v>
      </c>
      <c r="E50" s="795" t="s">
        <v>709</v>
      </c>
      <c r="F50" s="55"/>
      <c r="G50" s="55"/>
      <c r="H50" s="55"/>
      <c r="I50" s="49"/>
      <c r="J50" s="49"/>
      <c r="K50" s="49"/>
      <c r="L50" s="49"/>
      <c r="M50" s="49"/>
      <c r="N50" s="49"/>
    </row>
    <row r="51" spans="1:18" s="43" customFormat="1" ht="23.25">
      <c r="A51" s="796" t="s">
        <v>26</v>
      </c>
      <c r="B51" s="797" t="s">
        <v>38</v>
      </c>
      <c r="C51" s="797" t="s">
        <v>32</v>
      </c>
      <c r="D51" s="797" t="s">
        <v>33</v>
      </c>
      <c r="E51" s="798" t="s">
        <v>20</v>
      </c>
      <c r="F51" s="1491"/>
      <c r="G51" s="1476"/>
      <c r="H51" s="1476"/>
      <c r="I51" s="49"/>
      <c r="J51" s="49"/>
      <c r="K51" s="49"/>
      <c r="L51" s="49"/>
      <c r="M51" s="49"/>
      <c r="N51" s="49"/>
      <c r="O51" s="49"/>
      <c r="P51" s="49"/>
      <c r="Q51" s="49"/>
    </row>
    <row r="52" spans="1:18" s="43" customFormat="1" ht="24" thickBot="1">
      <c r="A52" s="870"/>
      <c r="B52" s="799" t="s">
        <v>709</v>
      </c>
      <c r="C52" s="799" t="s">
        <v>709</v>
      </c>
      <c r="D52" s="799"/>
      <c r="E52" s="800" t="s">
        <v>709</v>
      </c>
      <c r="F52" s="1491"/>
      <c r="G52" s="1476"/>
      <c r="H52" s="1476"/>
      <c r="I52" s="49"/>
      <c r="J52" s="49"/>
      <c r="K52" s="49"/>
      <c r="L52" s="49"/>
      <c r="M52" s="49"/>
      <c r="N52" s="49"/>
      <c r="O52" s="49"/>
      <c r="P52" s="49"/>
      <c r="Q52" s="49"/>
    </row>
    <row r="53" spans="1:18" s="43" customFormat="1" ht="24" hidden="1" thickBot="1">
      <c r="A53" s="56"/>
      <c r="B53" s="57"/>
      <c r="C53" s="57"/>
      <c r="D53" s="57"/>
      <c r="E53" s="58"/>
      <c r="F53" s="58"/>
      <c r="G53" s="58"/>
      <c r="H53" s="59"/>
      <c r="I53" s="49"/>
      <c r="J53" s="49"/>
      <c r="K53" s="49"/>
      <c r="L53" s="49"/>
      <c r="M53" s="49"/>
      <c r="N53" s="49"/>
      <c r="O53" s="49"/>
      <c r="P53" s="49"/>
      <c r="Q53" s="49"/>
      <c r="R53" s="49"/>
    </row>
    <row r="54" spans="1:18" s="43" customFormat="1" ht="23.25">
      <c r="A54" s="790" t="s">
        <v>27</v>
      </c>
      <c r="B54" s="1492">
        <v>2015</v>
      </c>
      <c r="C54" s="1492">
        <v>2016</v>
      </c>
      <c r="D54" s="1492">
        <v>2017</v>
      </c>
      <c r="E54" s="1492">
        <v>2018</v>
      </c>
      <c r="F54" s="1494">
        <v>2019</v>
      </c>
      <c r="G54" s="1495"/>
      <c r="H54" s="61"/>
      <c r="I54" s="49"/>
      <c r="J54" s="49"/>
      <c r="K54" s="49"/>
      <c r="L54" s="49"/>
      <c r="M54" s="49"/>
      <c r="N54" s="49"/>
      <c r="O54" s="49"/>
      <c r="P54" s="49"/>
      <c r="Q54" s="49"/>
      <c r="R54" s="49"/>
    </row>
    <row r="55" spans="1:18" s="43" customFormat="1" ht="23.25">
      <c r="A55" s="801" t="s">
        <v>34</v>
      </c>
      <c r="B55" s="1493"/>
      <c r="C55" s="1493"/>
      <c r="D55" s="1493"/>
      <c r="E55" s="1493"/>
      <c r="F55" s="1496"/>
      <c r="G55" s="1497"/>
      <c r="H55" s="61"/>
      <c r="I55" s="49"/>
      <c r="J55" s="49"/>
      <c r="K55" s="49"/>
      <c r="L55" s="49"/>
      <c r="M55" s="49"/>
      <c r="N55" s="49"/>
      <c r="O55" s="49"/>
      <c r="P55" s="49"/>
      <c r="Q55" s="49"/>
      <c r="R55" s="49"/>
    </row>
    <row r="56" spans="1:18" s="43" customFormat="1" ht="70.5" thickBot="1">
      <c r="A56" s="870" t="s">
        <v>94</v>
      </c>
      <c r="B56" s="802">
        <v>0</v>
      </c>
      <c r="C56" s="818">
        <v>0</v>
      </c>
      <c r="D56" s="818">
        <v>0</v>
      </c>
      <c r="E56" s="818">
        <v>0</v>
      </c>
      <c r="F56" s="1410">
        <v>0.4</v>
      </c>
      <c r="G56" s="1411"/>
      <c r="H56" s="61"/>
      <c r="I56" s="49"/>
      <c r="J56" s="49"/>
      <c r="K56" s="49"/>
      <c r="L56" s="49"/>
      <c r="M56" s="49"/>
      <c r="N56" s="49"/>
      <c r="O56" s="49"/>
      <c r="P56" s="49"/>
      <c r="Q56" s="49"/>
      <c r="R56" s="49"/>
    </row>
    <row r="57" spans="1:18" s="43" customFormat="1" ht="24" thickBot="1">
      <c r="A57" s="144" t="s">
        <v>39</v>
      </c>
      <c r="B57" s="804"/>
      <c r="C57" s="804"/>
      <c r="D57" s="804"/>
      <c r="E57" s="804"/>
      <c r="F57" s="131"/>
      <c r="G57" s="131"/>
      <c r="H57" s="819"/>
      <c r="I57" s="49"/>
      <c r="J57" s="49"/>
      <c r="K57" s="49"/>
      <c r="L57" s="49"/>
      <c r="M57" s="49"/>
      <c r="N57" s="49"/>
      <c r="O57" s="49"/>
      <c r="P57" s="49"/>
      <c r="Q57" s="49"/>
      <c r="R57" s="49"/>
    </row>
    <row r="58" spans="1:18" s="43" customFormat="1" ht="46.5">
      <c r="A58" s="145" t="s">
        <v>55</v>
      </c>
      <c r="B58" s="146" t="s">
        <v>93</v>
      </c>
      <c r="C58" s="131"/>
      <c r="D58" s="131"/>
      <c r="E58" s="131"/>
      <c r="F58" s="131"/>
      <c r="G58" s="61"/>
      <c r="H58" s="60"/>
      <c r="I58" s="49"/>
      <c r="J58" s="49"/>
      <c r="K58" s="49"/>
      <c r="L58" s="49"/>
      <c r="M58" s="49"/>
      <c r="N58" s="49"/>
      <c r="O58" s="49"/>
      <c r="P58" s="49"/>
      <c r="Q58" s="49"/>
    </row>
    <row r="59" spans="1:18" s="43" customFormat="1" ht="24" thickBot="1">
      <c r="A59" s="803">
        <v>0</v>
      </c>
      <c r="B59" s="807">
        <v>0</v>
      </c>
      <c r="C59" s="131"/>
      <c r="D59" s="131"/>
      <c r="E59" s="131"/>
      <c r="F59" s="61"/>
      <c r="G59" s="60"/>
      <c r="H59" s="52"/>
      <c r="I59" s="49"/>
      <c r="J59" s="49"/>
      <c r="K59" s="49"/>
      <c r="L59" s="49"/>
      <c r="M59" s="49"/>
      <c r="N59" s="49"/>
      <c r="O59" s="49"/>
      <c r="P59" s="49"/>
    </row>
    <row r="60" spans="1:18" s="43" customFormat="1" ht="27" thickBot="1">
      <c r="A60" s="1412" t="s">
        <v>37</v>
      </c>
      <c r="B60" s="1413"/>
      <c r="C60" s="1413"/>
      <c r="D60" s="1414"/>
      <c r="E60" s="62"/>
      <c r="F60" s="62"/>
      <c r="G60" s="62"/>
      <c r="H60" s="62"/>
      <c r="I60" s="49"/>
      <c r="J60" s="49"/>
      <c r="K60" s="49"/>
      <c r="L60" s="49"/>
      <c r="M60" s="49"/>
      <c r="N60" s="49"/>
      <c r="O60" s="49"/>
      <c r="P60" s="49"/>
      <c r="Q60" s="49"/>
      <c r="R60" s="49"/>
    </row>
    <row r="61" spans="1:18" s="43" customFormat="1" ht="42.75" customHeight="1">
      <c r="A61" s="147" t="s">
        <v>16</v>
      </c>
      <c r="B61" s="1415" t="s">
        <v>1223</v>
      </c>
      <c r="C61" s="1416"/>
      <c r="D61" s="1416"/>
      <c r="E61" s="1417"/>
      <c r="F61" s="62"/>
      <c r="G61" s="62"/>
      <c r="H61" s="62"/>
      <c r="I61" s="49"/>
      <c r="J61" s="49"/>
      <c r="K61" s="49"/>
      <c r="L61" s="49"/>
      <c r="M61" s="49"/>
      <c r="N61" s="49"/>
      <c r="O61" s="49"/>
      <c r="P61" s="49"/>
      <c r="Q61" s="49"/>
      <c r="R61" s="49"/>
    </row>
    <row r="62" spans="1:18" s="43" customFormat="1" ht="79.5" customHeight="1">
      <c r="A62" s="808" t="s">
        <v>35</v>
      </c>
      <c r="B62" s="1418" t="s">
        <v>1208</v>
      </c>
      <c r="C62" s="1419"/>
      <c r="D62" s="1419"/>
      <c r="E62" s="1420"/>
      <c r="F62" s="62"/>
      <c r="G62" s="62"/>
      <c r="H62" s="62"/>
      <c r="I62" s="49"/>
      <c r="J62" s="49"/>
      <c r="K62" s="49"/>
      <c r="L62" s="49"/>
      <c r="M62" s="49"/>
      <c r="N62" s="49"/>
      <c r="O62" s="49"/>
      <c r="P62" s="49"/>
      <c r="Q62" s="49"/>
      <c r="R62" s="49"/>
    </row>
    <row r="63" spans="1:18" s="43" customFormat="1" ht="45.75" customHeight="1" thickBot="1">
      <c r="A63" s="871" t="s">
        <v>36</v>
      </c>
      <c r="B63" s="1500" t="s">
        <v>1224</v>
      </c>
      <c r="C63" s="1501"/>
      <c r="D63" s="1501"/>
      <c r="E63" s="1502"/>
      <c r="F63" s="62"/>
      <c r="G63" s="62"/>
      <c r="H63" s="62"/>
      <c r="I63" s="49"/>
      <c r="J63" s="49"/>
      <c r="K63" s="49"/>
      <c r="L63" s="49"/>
      <c r="M63" s="49"/>
      <c r="N63" s="49"/>
      <c r="O63" s="49"/>
      <c r="P63" s="49"/>
      <c r="Q63" s="49"/>
      <c r="R63" s="49"/>
    </row>
    <row r="64" spans="1:18" s="43" customFormat="1" ht="27" thickBot="1">
      <c r="A64" s="1424" t="s">
        <v>69</v>
      </c>
      <c r="B64" s="1425"/>
      <c r="C64" s="63"/>
      <c r="D64" s="63"/>
      <c r="E64" s="63"/>
      <c r="F64" s="62"/>
      <c r="G64" s="62"/>
      <c r="H64" s="62"/>
      <c r="I64" s="49"/>
      <c r="J64" s="49"/>
      <c r="K64" s="49"/>
      <c r="L64" s="49"/>
      <c r="M64" s="49"/>
      <c r="N64" s="49"/>
      <c r="O64" s="49"/>
      <c r="P64" s="49"/>
      <c r="Q64" s="49"/>
      <c r="R64" s="49"/>
    </row>
    <row r="65" spans="1:18" s="43" customFormat="1" ht="27" customHeight="1" thickBot="1">
      <c r="A65" s="1426" t="s">
        <v>28</v>
      </c>
      <c r="B65" s="1427"/>
      <c r="C65" s="1427"/>
      <c r="D65" s="1427"/>
      <c r="E65" s="1427"/>
      <c r="F65" s="1427"/>
      <c r="G65" s="1427"/>
      <c r="H65" s="1428"/>
      <c r="I65" s="49"/>
      <c r="J65" s="49"/>
      <c r="K65" s="49"/>
      <c r="L65" s="49"/>
      <c r="M65" s="49"/>
      <c r="N65" s="49"/>
      <c r="O65" s="49"/>
      <c r="P65" s="49"/>
      <c r="Q65" s="49"/>
      <c r="R65" s="49"/>
    </row>
    <row r="66" spans="1:18" s="43" customFormat="1" ht="21">
      <c r="A66" s="813" t="s">
        <v>10</v>
      </c>
      <c r="B66" s="1429" t="s">
        <v>13</v>
      </c>
      <c r="C66" s="1430"/>
      <c r="D66" s="1429" t="s">
        <v>12</v>
      </c>
      <c r="E66" s="1430"/>
      <c r="F66" s="1429" t="s">
        <v>13</v>
      </c>
      <c r="G66" s="1431"/>
      <c r="H66" s="1432"/>
      <c r="I66" s="49"/>
      <c r="J66" s="49"/>
      <c r="K66" s="49"/>
      <c r="L66" s="49"/>
      <c r="M66" s="49"/>
      <c r="N66" s="49"/>
      <c r="O66" s="49"/>
      <c r="P66" s="49"/>
      <c r="Q66" s="49"/>
      <c r="R66" s="49"/>
    </row>
    <row r="67" spans="1:18" s="43" customFormat="1" ht="45" customHeight="1">
      <c r="A67" s="1407" t="s">
        <v>1225</v>
      </c>
      <c r="B67" s="1396" t="s">
        <v>1220</v>
      </c>
      <c r="C67" s="1397"/>
      <c r="D67" s="1498" t="s">
        <v>1226</v>
      </c>
      <c r="E67" s="1499"/>
      <c r="F67" s="1404"/>
      <c r="G67" s="1405"/>
      <c r="H67" s="1406"/>
      <c r="I67" s="49"/>
      <c r="J67" s="49"/>
      <c r="K67" s="49"/>
      <c r="L67" s="49"/>
      <c r="M67" s="49"/>
      <c r="N67" s="49"/>
      <c r="O67" s="49"/>
      <c r="P67" s="49"/>
      <c r="Q67" s="49"/>
      <c r="R67" s="49"/>
    </row>
    <row r="68" spans="1:18" s="43" customFormat="1" ht="42.75" customHeight="1">
      <c r="A68" s="1408"/>
      <c r="B68" s="1398"/>
      <c r="C68" s="1399"/>
      <c r="D68" s="1402" t="s">
        <v>1227</v>
      </c>
      <c r="E68" s="1403"/>
      <c r="F68" s="1404"/>
      <c r="G68" s="1405"/>
      <c r="H68" s="1406"/>
      <c r="I68" s="49"/>
      <c r="J68" s="49"/>
      <c r="K68" s="49"/>
      <c r="L68" s="49"/>
      <c r="M68" s="49"/>
      <c r="N68" s="49"/>
      <c r="O68" s="49"/>
      <c r="P68" s="49"/>
      <c r="Q68" s="49"/>
      <c r="R68" s="49"/>
    </row>
    <row r="69" spans="1:18" s="43" customFormat="1" ht="15.75">
      <c r="A69" s="1408"/>
      <c r="B69" s="1398"/>
      <c r="C69" s="1399"/>
      <c r="D69" s="1402" t="s">
        <v>1228</v>
      </c>
      <c r="E69" s="1403"/>
      <c r="F69" s="1404"/>
      <c r="G69" s="1405"/>
      <c r="H69" s="1406"/>
      <c r="I69" s="49"/>
      <c r="J69" s="49"/>
      <c r="K69" s="49"/>
      <c r="L69" s="49"/>
      <c r="M69" s="49"/>
      <c r="N69" s="49"/>
      <c r="O69" s="49"/>
      <c r="P69" s="49"/>
      <c r="Q69" s="49"/>
      <c r="R69" s="49"/>
    </row>
    <row r="70" spans="1:18" s="43" customFormat="1" ht="45.75" customHeight="1">
      <c r="A70" s="1408"/>
      <c r="B70" s="1398"/>
      <c r="C70" s="1399"/>
      <c r="D70" s="1402" t="s">
        <v>1229</v>
      </c>
      <c r="E70" s="1403"/>
      <c r="F70" s="1404"/>
      <c r="G70" s="1405"/>
      <c r="H70" s="1406"/>
      <c r="I70" s="49"/>
      <c r="J70" s="49"/>
      <c r="K70" s="49"/>
      <c r="L70" s="49"/>
      <c r="M70" s="49"/>
      <c r="N70" s="49"/>
      <c r="O70" s="49"/>
      <c r="P70" s="49"/>
      <c r="Q70" s="49"/>
      <c r="R70" s="49"/>
    </row>
    <row r="71" spans="1:18" s="43" customFormat="1" ht="43.5" customHeight="1">
      <c r="A71" s="1408"/>
      <c r="B71" s="1398"/>
      <c r="C71" s="1399"/>
      <c r="D71" s="1402" t="s">
        <v>1230</v>
      </c>
      <c r="E71" s="1403"/>
      <c r="F71" s="1404"/>
      <c r="G71" s="1405"/>
      <c r="H71" s="1406"/>
      <c r="I71" s="49"/>
      <c r="J71" s="49"/>
      <c r="K71" s="49"/>
      <c r="L71" s="49"/>
      <c r="M71" s="49"/>
      <c r="N71" s="49"/>
      <c r="O71" s="49"/>
      <c r="P71" s="49"/>
      <c r="Q71" s="49"/>
      <c r="R71" s="49"/>
    </row>
    <row r="72" spans="1:18" s="43" customFormat="1" ht="56.25" customHeight="1">
      <c r="A72" s="1409"/>
      <c r="B72" s="1400"/>
      <c r="C72" s="1401"/>
      <c r="D72" s="1402" t="s">
        <v>1231</v>
      </c>
      <c r="E72" s="1403"/>
      <c r="F72" s="1404"/>
      <c r="G72" s="1405"/>
      <c r="H72" s="1406"/>
      <c r="I72" s="49"/>
      <c r="J72" s="49"/>
      <c r="K72" s="49"/>
      <c r="L72" s="49"/>
      <c r="M72" s="49"/>
      <c r="N72" s="49"/>
      <c r="O72" s="49"/>
      <c r="P72" s="49"/>
      <c r="Q72" s="49"/>
      <c r="R72" s="49"/>
    </row>
    <row r="73" spans="1:18" s="43" customFormat="1" ht="21">
      <c r="A73" s="1394" t="s">
        <v>1210</v>
      </c>
      <c r="B73" s="1395"/>
      <c r="C73" s="1395"/>
      <c r="D73" s="1395"/>
      <c r="E73" s="1395"/>
      <c r="F73" s="811"/>
      <c r="G73" s="811"/>
      <c r="H73" s="812"/>
      <c r="I73" s="49"/>
      <c r="J73" s="49"/>
      <c r="K73" s="49"/>
      <c r="L73" s="49"/>
      <c r="M73" s="49"/>
      <c r="N73" s="49"/>
      <c r="O73" s="49"/>
      <c r="P73" s="49"/>
      <c r="Q73" s="49"/>
      <c r="R73" s="49"/>
    </row>
    <row r="74" spans="1:18" s="43" customFormat="1" ht="317.25" customHeight="1" thickBot="1">
      <c r="A74" s="809"/>
      <c r="B74" s="810"/>
      <c r="C74" s="810"/>
      <c r="D74" s="810"/>
      <c r="E74" s="810"/>
      <c r="F74" s="811"/>
      <c r="G74" s="811"/>
      <c r="H74" s="881"/>
      <c r="I74" s="49"/>
      <c r="J74" s="49"/>
      <c r="K74" s="49"/>
      <c r="L74" s="49"/>
      <c r="M74" s="49"/>
      <c r="N74" s="49"/>
      <c r="O74" s="49"/>
      <c r="P74" s="49"/>
      <c r="Q74" s="49"/>
      <c r="R74" s="49"/>
    </row>
    <row r="75" spans="1:18" s="817" customFormat="1" ht="31.5" customHeight="1" thickBot="1">
      <c r="A75" s="1503" t="s">
        <v>53</v>
      </c>
      <c r="B75" s="1503"/>
      <c r="C75" s="1503"/>
      <c r="D75" s="1503"/>
      <c r="E75" s="1503"/>
      <c r="F75" s="1503"/>
      <c r="G75" s="1503"/>
      <c r="H75" s="816" t="s">
        <v>83</v>
      </c>
    </row>
    <row r="76" spans="1:18" s="43" customFormat="1" ht="24" thickBot="1">
      <c r="A76" s="1483" t="s">
        <v>1200</v>
      </c>
      <c r="B76" s="1484"/>
      <c r="C76" s="1484"/>
      <c r="D76" s="1484"/>
      <c r="E76" s="1484"/>
      <c r="F76" s="1484"/>
      <c r="G76" s="1484"/>
      <c r="H76" s="1485"/>
      <c r="I76" s="49"/>
      <c r="J76" s="49"/>
      <c r="K76" s="49"/>
      <c r="L76" s="49"/>
      <c r="M76" s="49"/>
      <c r="N76" s="49"/>
      <c r="O76" s="49"/>
      <c r="P76" s="49"/>
      <c r="Q76" s="49"/>
      <c r="R76" s="49"/>
    </row>
    <row r="77" spans="1:18" s="43" customFormat="1" ht="23.25">
      <c r="A77" s="784" t="s">
        <v>21</v>
      </c>
      <c r="B77" s="1445" t="s">
        <v>1232</v>
      </c>
      <c r="C77" s="1446"/>
      <c r="D77" s="1446"/>
      <c r="E77" s="1446"/>
      <c r="F77" s="1446"/>
      <c r="G77" s="1446"/>
      <c r="H77" s="1447"/>
      <c r="I77" s="52"/>
      <c r="J77" s="49"/>
      <c r="K77" s="49"/>
      <c r="L77" s="49"/>
      <c r="M77" s="49"/>
      <c r="N77" s="49"/>
      <c r="O77" s="49"/>
      <c r="P77" s="49"/>
      <c r="Q77" s="49"/>
      <c r="R77" s="49"/>
    </row>
    <row r="78" spans="1:18" s="43" customFormat="1" ht="23.25">
      <c r="A78" s="785" t="s">
        <v>29</v>
      </c>
      <c r="B78" s="1486" t="s">
        <v>1202</v>
      </c>
      <c r="C78" s="1487"/>
      <c r="D78" s="1488"/>
      <c r="E78" s="786"/>
      <c r="F78" s="1489"/>
      <c r="G78" s="1489"/>
      <c r="H78" s="787"/>
      <c r="I78" s="52"/>
      <c r="J78" s="49"/>
      <c r="K78" s="49"/>
      <c r="L78" s="49"/>
      <c r="M78" s="49"/>
      <c r="N78" s="49"/>
      <c r="O78" s="49"/>
      <c r="P78" s="49"/>
      <c r="Q78" s="49"/>
      <c r="R78" s="49"/>
    </row>
    <row r="79" spans="1:18" s="43" customFormat="1" ht="54.75" customHeight="1">
      <c r="A79" s="788" t="s">
        <v>92</v>
      </c>
      <c r="B79" s="1451" t="s">
        <v>251</v>
      </c>
      <c r="C79" s="1452"/>
      <c r="D79" s="1452"/>
      <c r="E79" s="1452"/>
      <c r="F79" s="1452"/>
      <c r="G79" s="1452"/>
      <c r="H79" s="1453"/>
      <c r="I79" s="52"/>
      <c r="J79" s="49"/>
      <c r="K79" s="49"/>
      <c r="L79" s="49"/>
      <c r="M79" s="49"/>
      <c r="N79" s="49"/>
      <c r="O79" s="49"/>
      <c r="P79" s="49"/>
      <c r="Q79" s="49"/>
      <c r="R79" s="49"/>
    </row>
    <row r="80" spans="1:18" s="43" customFormat="1" ht="24" thickBot="1">
      <c r="A80" s="789" t="s">
        <v>22</v>
      </c>
      <c r="B80" s="1467" t="s">
        <v>1203</v>
      </c>
      <c r="C80" s="1468"/>
      <c r="D80" s="1468"/>
      <c r="E80" s="1468"/>
      <c r="F80" s="1468"/>
      <c r="G80" s="1468"/>
      <c r="H80" s="1469"/>
      <c r="I80" s="52"/>
      <c r="J80" s="49"/>
      <c r="K80" s="49"/>
      <c r="L80" s="49"/>
      <c r="M80" s="49"/>
      <c r="N80" s="49"/>
      <c r="O80" s="49"/>
      <c r="P80" s="49"/>
      <c r="Q80" s="49"/>
      <c r="R80" s="49"/>
    </row>
    <row r="81" spans="1:18" s="43" customFormat="1" ht="37.5" customHeight="1">
      <c r="A81" s="51" t="s">
        <v>17</v>
      </c>
      <c r="B81" s="1470" t="s">
        <v>1233</v>
      </c>
      <c r="C81" s="1471"/>
      <c r="D81" s="1471"/>
      <c r="E81" s="1471"/>
      <c r="F81" s="1471"/>
      <c r="G81" s="1471"/>
      <c r="H81" s="1472"/>
      <c r="I81" s="49"/>
      <c r="J81" s="49"/>
      <c r="K81" s="49"/>
      <c r="L81" s="49"/>
      <c r="M81" s="49"/>
      <c r="N81" s="49"/>
      <c r="O81" s="49"/>
      <c r="P81" s="49"/>
      <c r="Q81" s="49"/>
      <c r="R81" s="49"/>
    </row>
    <row r="82" spans="1:18" s="43" customFormat="1" ht="39.75" customHeight="1">
      <c r="A82" s="53" t="s">
        <v>23</v>
      </c>
      <c r="B82" s="1470" t="s">
        <v>1221</v>
      </c>
      <c r="C82" s="1471"/>
      <c r="D82" s="1471"/>
      <c r="E82" s="1471"/>
      <c r="F82" s="1471"/>
      <c r="G82" s="1471"/>
      <c r="H82" s="1472"/>
      <c r="I82" s="49"/>
      <c r="J82" s="49"/>
      <c r="K82" s="49"/>
      <c r="L82" s="49"/>
      <c r="M82" s="49"/>
      <c r="N82" s="49"/>
      <c r="O82" s="49"/>
      <c r="P82" s="49"/>
      <c r="Q82" s="49"/>
      <c r="R82" s="49"/>
    </row>
    <row r="83" spans="1:18" s="43" customFormat="1" ht="40.5" customHeight="1" thickBot="1">
      <c r="A83" s="870" t="s">
        <v>24</v>
      </c>
      <c r="B83" s="1473" t="s">
        <v>1379</v>
      </c>
      <c r="C83" s="1474"/>
      <c r="D83" s="1474"/>
      <c r="E83" s="1474"/>
      <c r="F83" s="1474"/>
      <c r="G83" s="1474"/>
      <c r="H83" s="1475"/>
      <c r="I83" s="49"/>
      <c r="J83" s="49"/>
      <c r="K83" s="49"/>
      <c r="L83" s="49"/>
      <c r="M83" s="49"/>
      <c r="N83" s="49"/>
      <c r="O83" s="49"/>
      <c r="P83" s="49"/>
      <c r="Q83" s="49"/>
      <c r="R83" s="49"/>
    </row>
    <row r="84" spans="1:18" s="43" customFormat="1" ht="23.25">
      <c r="A84" s="790" t="s">
        <v>25</v>
      </c>
      <c r="B84" s="791" t="s">
        <v>19</v>
      </c>
      <c r="C84" s="791" t="s">
        <v>31</v>
      </c>
      <c r="D84" s="791" t="s">
        <v>30</v>
      </c>
      <c r="E84" s="792" t="s">
        <v>56</v>
      </c>
      <c r="F84" s="1490"/>
      <c r="G84" s="1454"/>
      <c r="H84" s="1454"/>
      <c r="I84" s="49"/>
      <c r="J84" s="49"/>
      <c r="K84" s="49"/>
      <c r="L84" s="49"/>
      <c r="M84" s="49"/>
      <c r="N84" s="49"/>
    </row>
    <row r="85" spans="1:18" s="43" customFormat="1" ht="23.25">
      <c r="A85" s="793"/>
      <c r="B85" s="794" t="s">
        <v>709</v>
      </c>
      <c r="C85" s="794"/>
      <c r="D85" s="794" t="s">
        <v>709</v>
      </c>
      <c r="E85" s="795" t="s">
        <v>709</v>
      </c>
      <c r="F85" s="55"/>
      <c r="G85" s="55"/>
      <c r="H85" s="55"/>
      <c r="I85" s="49"/>
      <c r="J85" s="49"/>
      <c r="K85" s="49"/>
      <c r="L85" s="49"/>
      <c r="M85" s="49"/>
      <c r="N85" s="49"/>
    </row>
    <row r="86" spans="1:18" s="43" customFormat="1" ht="23.25">
      <c r="A86" s="796" t="s">
        <v>26</v>
      </c>
      <c r="B86" s="797" t="s">
        <v>38</v>
      </c>
      <c r="C86" s="797" t="s">
        <v>32</v>
      </c>
      <c r="D86" s="797" t="s">
        <v>33</v>
      </c>
      <c r="E86" s="798" t="s">
        <v>20</v>
      </c>
      <c r="F86" s="1491"/>
      <c r="G86" s="1476"/>
      <c r="H86" s="1476"/>
      <c r="I86" s="49"/>
      <c r="J86" s="49"/>
      <c r="K86" s="49"/>
      <c r="L86" s="49"/>
      <c r="M86" s="49"/>
      <c r="N86" s="49"/>
      <c r="O86" s="49"/>
      <c r="P86" s="49"/>
      <c r="Q86" s="49"/>
    </row>
    <row r="87" spans="1:18" s="43" customFormat="1" ht="24" thickBot="1">
      <c r="A87" s="870"/>
      <c r="B87" s="799" t="s">
        <v>709</v>
      </c>
      <c r="C87" s="799" t="s">
        <v>709</v>
      </c>
      <c r="D87" s="799"/>
      <c r="E87" s="800" t="s">
        <v>709</v>
      </c>
      <c r="F87" s="1491"/>
      <c r="G87" s="1476"/>
      <c r="H87" s="1476"/>
      <c r="I87" s="49"/>
      <c r="J87" s="49"/>
      <c r="K87" s="49"/>
      <c r="L87" s="49"/>
      <c r="M87" s="49"/>
      <c r="N87" s="49"/>
      <c r="O87" s="49"/>
      <c r="P87" s="49"/>
      <c r="Q87" s="49"/>
    </row>
    <row r="88" spans="1:18" s="43" customFormat="1" ht="24" hidden="1" thickBot="1">
      <c r="A88" s="56"/>
      <c r="B88" s="57"/>
      <c r="C88" s="57"/>
      <c r="D88" s="57"/>
      <c r="E88" s="58"/>
      <c r="F88" s="58"/>
      <c r="G88" s="58"/>
      <c r="H88" s="59"/>
      <c r="I88" s="49"/>
      <c r="J88" s="49"/>
      <c r="K88" s="49"/>
      <c r="L88" s="49"/>
      <c r="M88" s="49"/>
      <c r="N88" s="49"/>
      <c r="O88" s="49"/>
      <c r="P88" s="49"/>
      <c r="Q88" s="49"/>
      <c r="R88" s="49"/>
    </row>
    <row r="89" spans="1:18" s="43" customFormat="1" ht="23.25">
      <c r="A89" s="790" t="s">
        <v>27</v>
      </c>
      <c r="B89" s="1492">
        <v>2015</v>
      </c>
      <c r="C89" s="1492">
        <v>2016</v>
      </c>
      <c r="D89" s="1492">
        <v>2017</v>
      </c>
      <c r="E89" s="1492">
        <v>2018</v>
      </c>
      <c r="F89" s="1494">
        <v>2019</v>
      </c>
      <c r="G89" s="1495"/>
      <c r="H89" s="61"/>
      <c r="I89" s="49"/>
      <c r="J89" s="49"/>
      <c r="K89" s="49"/>
      <c r="L89" s="49"/>
      <c r="M89" s="49"/>
      <c r="N89" s="49"/>
      <c r="O89" s="49"/>
      <c r="P89" s="49"/>
      <c r="Q89" s="49"/>
      <c r="R89" s="49"/>
    </row>
    <row r="90" spans="1:18" s="43" customFormat="1" ht="23.25">
      <c r="A90" s="801" t="s">
        <v>34</v>
      </c>
      <c r="B90" s="1493"/>
      <c r="C90" s="1493"/>
      <c r="D90" s="1493"/>
      <c r="E90" s="1493"/>
      <c r="F90" s="1496"/>
      <c r="G90" s="1497"/>
      <c r="H90" s="61"/>
      <c r="I90" s="49"/>
      <c r="J90" s="49"/>
      <c r="K90" s="49"/>
      <c r="L90" s="49"/>
      <c r="M90" s="49"/>
      <c r="N90" s="49"/>
      <c r="O90" s="49"/>
      <c r="P90" s="49"/>
      <c r="Q90" s="49"/>
      <c r="R90" s="49"/>
    </row>
    <row r="91" spans="1:18" s="43" customFormat="1" ht="70.5" thickBot="1">
      <c r="A91" s="870" t="s">
        <v>94</v>
      </c>
      <c r="B91" s="802">
        <v>0</v>
      </c>
      <c r="C91" s="818">
        <v>0</v>
      </c>
      <c r="D91" s="818">
        <v>0</v>
      </c>
      <c r="E91" s="818">
        <v>0</v>
      </c>
      <c r="F91" s="1410">
        <v>0.18</v>
      </c>
      <c r="G91" s="1411"/>
      <c r="H91" s="61"/>
      <c r="I91" s="49"/>
      <c r="J91" s="49"/>
      <c r="K91" s="49"/>
      <c r="L91" s="49"/>
      <c r="M91" s="49"/>
      <c r="N91" s="49"/>
      <c r="O91" s="49"/>
      <c r="P91" s="49"/>
      <c r="Q91" s="49"/>
      <c r="R91" s="49"/>
    </row>
    <row r="92" spans="1:18" s="43" customFormat="1" ht="24" thickBot="1">
      <c r="A92" s="144" t="s">
        <v>39</v>
      </c>
      <c r="B92" s="804"/>
      <c r="C92" s="804"/>
      <c r="D92" s="804"/>
      <c r="E92" s="804"/>
      <c r="F92" s="131"/>
      <c r="G92" s="131"/>
      <c r="H92" s="819"/>
      <c r="I92" s="49"/>
      <c r="J92" s="49"/>
      <c r="K92" s="49"/>
      <c r="L92" s="49"/>
      <c r="M92" s="49"/>
      <c r="N92" s="49"/>
      <c r="O92" s="49"/>
      <c r="P92" s="49"/>
      <c r="Q92" s="49"/>
      <c r="R92" s="49"/>
    </row>
    <row r="93" spans="1:18" s="43" customFormat="1" ht="46.5">
      <c r="A93" s="145" t="s">
        <v>55</v>
      </c>
      <c r="B93" s="146" t="s">
        <v>93</v>
      </c>
      <c r="C93" s="131"/>
      <c r="D93" s="131"/>
      <c r="E93" s="131"/>
      <c r="F93" s="131"/>
      <c r="G93" s="61"/>
      <c r="H93" s="60"/>
      <c r="I93" s="49"/>
      <c r="J93" s="49"/>
      <c r="K93" s="49"/>
      <c r="L93" s="49"/>
      <c r="M93" s="49"/>
      <c r="N93" s="49"/>
      <c r="O93" s="49"/>
      <c r="P93" s="49"/>
      <c r="Q93" s="49"/>
    </row>
    <row r="94" spans="1:18" s="43" customFormat="1" ht="24" thickBot="1">
      <c r="A94" s="803">
        <v>0</v>
      </c>
      <c r="B94" s="807">
        <v>0</v>
      </c>
      <c r="C94" s="131"/>
      <c r="D94" s="131"/>
      <c r="E94" s="131"/>
      <c r="F94" s="61"/>
      <c r="G94" s="60"/>
      <c r="H94" s="52"/>
      <c r="I94" s="49"/>
      <c r="J94" s="49"/>
      <c r="K94" s="49"/>
      <c r="L94" s="49"/>
      <c r="M94" s="49"/>
      <c r="N94" s="49"/>
      <c r="O94" s="49"/>
      <c r="P94" s="49"/>
    </row>
    <row r="95" spans="1:18" s="43" customFormat="1" ht="27" thickBot="1">
      <c r="A95" s="1412" t="s">
        <v>37</v>
      </c>
      <c r="B95" s="1413"/>
      <c r="C95" s="1413"/>
      <c r="D95" s="1414"/>
      <c r="E95" s="62"/>
      <c r="F95" s="62"/>
      <c r="G95" s="62"/>
      <c r="H95" s="62"/>
      <c r="I95" s="49"/>
      <c r="J95" s="49"/>
      <c r="K95" s="49"/>
      <c r="L95" s="49"/>
      <c r="M95" s="49"/>
      <c r="N95" s="49"/>
      <c r="O95" s="49"/>
      <c r="P95" s="49"/>
      <c r="Q95" s="49"/>
      <c r="R95" s="49"/>
    </row>
    <row r="96" spans="1:18" s="43" customFormat="1" ht="42.75" customHeight="1">
      <c r="A96" s="147" t="s">
        <v>16</v>
      </c>
      <c r="B96" s="1415" t="s">
        <v>1223</v>
      </c>
      <c r="C96" s="1416"/>
      <c r="D96" s="1416"/>
      <c r="E96" s="1417"/>
      <c r="F96" s="62"/>
      <c r="G96" s="62"/>
      <c r="H96" s="62"/>
      <c r="I96" s="49"/>
      <c r="J96" s="49"/>
      <c r="K96" s="49"/>
      <c r="L96" s="49"/>
      <c r="M96" s="49"/>
      <c r="N96" s="49"/>
      <c r="O96" s="49"/>
      <c r="P96" s="49"/>
      <c r="Q96" s="49"/>
      <c r="R96" s="49"/>
    </row>
    <row r="97" spans="1:18" s="43" customFormat="1" ht="79.5" customHeight="1">
      <c r="A97" s="808" t="s">
        <v>35</v>
      </c>
      <c r="B97" s="1418" t="s">
        <v>1208</v>
      </c>
      <c r="C97" s="1419"/>
      <c r="D97" s="1419"/>
      <c r="E97" s="1420"/>
      <c r="F97" s="62"/>
      <c r="G97" s="62"/>
      <c r="H97" s="62"/>
      <c r="I97" s="49"/>
      <c r="J97" s="49"/>
      <c r="K97" s="49"/>
      <c r="L97" s="49"/>
      <c r="M97" s="49"/>
      <c r="N97" s="49"/>
      <c r="O97" s="49"/>
      <c r="P97" s="49"/>
      <c r="Q97" s="49"/>
      <c r="R97" s="49"/>
    </row>
    <row r="98" spans="1:18" s="43" customFormat="1" ht="45.75" customHeight="1" thickBot="1">
      <c r="A98" s="871" t="s">
        <v>36</v>
      </c>
      <c r="B98" s="1500" t="s">
        <v>1224</v>
      </c>
      <c r="C98" s="1501"/>
      <c r="D98" s="1501"/>
      <c r="E98" s="1502"/>
      <c r="F98" s="62"/>
      <c r="G98" s="62"/>
      <c r="H98" s="62"/>
      <c r="I98" s="49"/>
      <c r="J98" s="49"/>
      <c r="K98" s="49"/>
      <c r="L98" s="49"/>
      <c r="M98" s="49"/>
      <c r="N98" s="49"/>
      <c r="O98" s="49"/>
      <c r="P98" s="49"/>
      <c r="Q98" s="49"/>
      <c r="R98" s="49"/>
    </row>
    <row r="99" spans="1:18" s="43" customFormat="1" ht="27" thickBot="1">
      <c r="A99" s="1424" t="s">
        <v>69</v>
      </c>
      <c r="B99" s="1425"/>
      <c r="C99" s="63"/>
      <c r="D99" s="63"/>
      <c r="E99" s="63"/>
      <c r="F99" s="62"/>
      <c r="G99" s="62"/>
      <c r="H99" s="62"/>
      <c r="I99" s="49"/>
      <c r="J99" s="49"/>
      <c r="K99" s="49"/>
      <c r="L99" s="49"/>
      <c r="M99" s="49"/>
      <c r="N99" s="49"/>
      <c r="O99" s="49"/>
      <c r="P99" s="49"/>
      <c r="Q99" s="49"/>
      <c r="R99" s="49"/>
    </row>
    <row r="100" spans="1:18" s="43" customFormat="1" ht="27" customHeight="1" thickBot="1">
      <c r="A100" s="1426" t="s">
        <v>28</v>
      </c>
      <c r="B100" s="1427"/>
      <c r="C100" s="1427"/>
      <c r="D100" s="1427"/>
      <c r="E100" s="1427"/>
      <c r="F100" s="1427"/>
      <c r="G100" s="1427"/>
      <c r="H100" s="1428"/>
      <c r="I100" s="49"/>
      <c r="J100" s="49"/>
      <c r="K100" s="49"/>
      <c r="L100" s="49"/>
      <c r="M100" s="49"/>
      <c r="N100" s="49"/>
      <c r="O100" s="49"/>
      <c r="P100" s="49"/>
      <c r="Q100" s="49"/>
      <c r="R100" s="49"/>
    </row>
    <row r="101" spans="1:18" s="43" customFormat="1" ht="21">
      <c r="A101" s="813" t="s">
        <v>10</v>
      </c>
      <c r="B101" s="1429" t="s">
        <v>13</v>
      </c>
      <c r="C101" s="1430"/>
      <c r="D101" s="1429" t="s">
        <v>12</v>
      </c>
      <c r="E101" s="1430"/>
      <c r="F101" s="1429" t="s">
        <v>13</v>
      </c>
      <c r="G101" s="1431"/>
      <c r="H101" s="1432"/>
      <c r="I101" s="49"/>
      <c r="J101" s="49"/>
      <c r="K101" s="49"/>
      <c r="L101" s="49"/>
      <c r="M101" s="49"/>
      <c r="N101" s="49"/>
      <c r="O101" s="49"/>
      <c r="P101" s="49"/>
      <c r="Q101" s="49"/>
      <c r="R101" s="49"/>
    </row>
    <row r="102" spans="1:18" s="43" customFormat="1" ht="45" customHeight="1">
      <c r="A102" s="1407" t="s">
        <v>1225</v>
      </c>
      <c r="B102" s="1396" t="s">
        <v>1220</v>
      </c>
      <c r="C102" s="1397"/>
      <c r="D102" s="1498" t="s">
        <v>1226</v>
      </c>
      <c r="E102" s="1499"/>
      <c r="F102" s="1404"/>
      <c r="G102" s="1405"/>
      <c r="H102" s="1406"/>
      <c r="I102" s="49"/>
      <c r="J102" s="49"/>
      <c r="K102" s="49"/>
      <c r="L102" s="49"/>
      <c r="M102" s="49"/>
      <c r="N102" s="49"/>
      <c r="O102" s="49"/>
      <c r="P102" s="49"/>
      <c r="Q102" s="49"/>
      <c r="R102" s="49"/>
    </row>
    <row r="103" spans="1:18" s="43" customFormat="1" ht="42.75" customHeight="1">
      <c r="A103" s="1408"/>
      <c r="B103" s="1398"/>
      <c r="C103" s="1399"/>
      <c r="D103" s="1402" t="s">
        <v>1227</v>
      </c>
      <c r="E103" s="1403"/>
      <c r="F103" s="1404"/>
      <c r="G103" s="1405"/>
      <c r="H103" s="1406"/>
      <c r="I103" s="49"/>
      <c r="J103" s="49"/>
      <c r="K103" s="49"/>
      <c r="L103" s="49"/>
      <c r="M103" s="49"/>
      <c r="N103" s="49"/>
      <c r="O103" s="49"/>
      <c r="P103" s="49"/>
      <c r="Q103" s="49"/>
      <c r="R103" s="49"/>
    </row>
    <row r="104" spans="1:18" s="43" customFormat="1" ht="15.75">
      <c r="A104" s="1408"/>
      <c r="B104" s="1398"/>
      <c r="C104" s="1399"/>
      <c r="D104" s="1402" t="s">
        <v>1228</v>
      </c>
      <c r="E104" s="1403"/>
      <c r="F104" s="1404"/>
      <c r="G104" s="1405"/>
      <c r="H104" s="1406"/>
      <c r="I104" s="49"/>
      <c r="J104" s="49"/>
      <c r="K104" s="49"/>
      <c r="L104" s="49"/>
      <c r="M104" s="49"/>
      <c r="N104" s="49"/>
      <c r="O104" s="49"/>
      <c r="P104" s="49"/>
      <c r="Q104" s="49"/>
      <c r="R104" s="49"/>
    </row>
    <row r="105" spans="1:18" s="43" customFormat="1" ht="45.75" customHeight="1">
      <c r="A105" s="1408"/>
      <c r="B105" s="1398"/>
      <c r="C105" s="1399"/>
      <c r="D105" s="1402" t="s">
        <v>1229</v>
      </c>
      <c r="E105" s="1403"/>
      <c r="F105" s="1404"/>
      <c r="G105" s="1405"/>
      <c r="H105" s="1406"/>
      <c r="I105" s="49"/>
      <c r="J105" s="49"/>
      <c r="K105" s="49"/>
      <c r="L105" s="49"/>
      <c r="M105" s="49"/>
      <c r="N105" s="49"/>
      <c r="O105" s="49"/>
      <c r="P105" s="49"/>
      <c r="Q105" s="49"/>
      <c r="R105" s="49"/>
    </row>
    <row r="106" spans="1:18" s="43" customFormat="1" ht="43.5" customHeight="1">
      <c r="A106" s="1408"/>
      <c r="B106" s="1398"/>
      <c r="C106" s="1399"/>
      <c r="D106" s="1402" t="s">
        <v>1230</v>
      </c>
      <c r="E106" s="1403"/>
      <c r="F106" s="1404"/>
      <c r="G106" s="1405"/>
      <c r="H106" s="1406"/>
      <c r="I106" s="49"/>
      <c r="J106" s="49"/>
      <c r="K106" s="49"/>
      <c r="L106" s="49"/>
      <c r="M106" s="49"/>
      <c r="N106" s="49"/>
      <c r="O106" s="49"/>
      <c r="P106" s="49"/>
      <c r="Q106" s="49"/>
      <c r="R106" s="49"/>
    </row>
    <row r="107" spans="1:18" s="43" customFormat="1" ht="56.25" customHeight="1">
      <c r="A107" s="1409"/>
      <c r="B107" s="1400"/>
      <c r="C107" s="1401"/>
      <c r="D107" s="1402" t="s">
        <v>1231</v>
      </c>
      <c r="E107" s="1403"/>
      <c r="F107" s="1404"/>
      <c r="G107" s="1405"/>
      <c r="H107" s="1406"/>
      <c r="I107" s="49"/>
      <c r="J107" s="49"/>
      <c r="K107" s="49"/>
      <c r="L107" s="49"/>
      <c r="M107" s="49"/>
      <c r="N107" s="49"/>
      <c r="O107" s="49"/>
      <c r="P107" s="49"/>
      <c r="Q107" s="49"/>
      <c r="R107" s="49"/>
    </row>
    <row r="108" spans="1:18" s="43" customFormat="1" ht="21">
      <c r="A108" s="1394" t="s">
        <v>1210</v>
      </c>
      <c r="B108" s="1395"/>
      <c r="C108" s="1395"/>
      <c r="D108" s="1395"/>
      <c r="E108" s="1395"/>
      <c r="F108" s="811"/>
      <c r="G108" s="811"/>
      <c r="H108" s="812"/>
      <c r="I108" s="49"/>
      <c r="J108" s="49"/>
      <c r="K108" s="49"/>
      <c r="L108" s="49"/>
      <c r="M108" s="49"/>
      <c r="N108" s="49"/>
      <c r="O108" s="49"/>
      <c r="P108" s="49"/>
      <c r="Q108" s="49"/>
      <c r="R108" s="49"/>
    </row>
    <row r="109" spans="1:18" s="43" customFormat="1" ht="327" customHeight="1" thickBot="1">
      <c r="A109" s="809"/>
      <c r="B109" s="810"/>
      <c r="C109" s="810"/>
      <c r="D109" s="810"/>
      <c r="E109" s="810"/>
      <c r="F109" s="811"/>
      <c r="G109" s="811"/>
      <c r="H109" s="881"/>
      <c r="I109" s="49"/>
      <c r="J109" s="49"/>
      <c r="K109" s="49"/>
      <c r="L109" s="49"/>
      <c r="M109" s="49"/>
      <c r="N109" s="49"/>
      <c r="O109" s="49"/>
      <c r="P109" s="49"/>
      <c r="Q109" s="49"/>
      <c r="R109" s="49"/>
    </row>
    <row r="110" spans="1:18" s="43" customFormat="1" ht="36.75" customHeight="1" thickBot="1">
      <c r="A110" s="1441" t="s">
        <v>53</v>
      </c>
      <c r="B110" s="1441"/>
      <c r="C110" s="1441"/>
      <c r="D110" s="1441"/>
      <c r="E110" s="1441"/>
      <c r="F110" s="1441"/>
      <c r="G110" s="1441"/>
      <c r="H110" s="783" t="s">
        <v>83</v>
      </c>
      <c r="I110" s="49"/>
      <c r="J110" s="49"/>
      <c r="K110" s="49"/>
      <c r="L110" s="49"/>
      <c r="M110" s="49"/>
      <c r="N110" s="49"/>
      <c r="O110" s="49"/>
      <c r="P110" s="49"/>
      <c r="Q110" s="49"/>
      <c r="R110" s="49"/>
    </row>
    <row r="111" spans="1:18" s="43" customFormat="1" ht="24" thickBot="1">
      <c r="A111" s="1483" t="s">
        <v>1200</v>
      </c>
      <c r="B111" s="1484"/>
      <c r="C111" s="1484"/>
      <c r="D111" s="1484"/>
      <c r="E111" s="1484"/>
      <c r="F111" s="1484"/>
      <c r="G111" s="1484"/>
      <c r="H111" s="1485"/>
      <c r="I111" s="49"/>
      <c r="J111" s="49"/>
      <c r="K111" s="49"/>
      <c r="L111" s="49"/>
      <c r="M111" s="49"/>
      <c r="N111" s="49"/>
      <c r="O111" s="49"/>
      <c r="P111" s="49"/>
      <c r="Q111" s="49"/>
      <c r="R111" s="49"/>
    </row>
    <row r="112" spans="1:18" s="43" customFormat="1" ht="23.25">
      <c r="A112" s="784" t="s">
        <v>21</v>
      </c>
      <c r="B112" s="1445" t="s">
        <v>1234</v>
      </c>
      <c r="C112" s="1446"/>
      <c r="D112" s="1446"/>
      <c r="E112" s="1446"/>
      <c r="F112" s="1446"/>
      <c r="G112" s="1446"/>
      <c r="H112" s="1447"/>
      <c r="I112" s="52"/>
      <c r="J112" s="49"/>
      <c r="K112" s="49"/>
      <c r="L112" s="49"/>
      <c r="M112" s="49"/>
      <c r="N112" s="49"/>
      <c r="O112" s="49"/>
      <c r="P112" s="49"/>
      <c r="Q112" s="49"/>
      <c r="R112" s="49"/>
    </row>
    <row r="113" spans="1:18" s="43" customFormat="1" ht="23.25">
      <c r="A113" s="785" t="s">
        <v>29</v>
      </c>
      <c r="B113" s="1486" t="s">
        <v>1235</v>
      </c>
      <c r="C113" s="1487"/>
      <c r="D113" s="1488"/>
      <c r="E113" s="786"/>
      <c r="F113" s="1489"/>
      <c r="G113" s="1489"/>
      <c r="H113" s="787"/>
      <c r="I113" s="52"/>
      <c r="J113" s="49"/>
      <c r="K113" s="49"/>
      <c r="L113" s="49"/>
      <c r="M113" s="49"/>
      <c r="N113" s="49"/>
      <c r="O113" s="49"/>
      <c r="P113" s="49"/>
      <c r="Q113" s="49"/>
      <c r="R113" s="49"/>
    </row>
    <row r="114" spans="1:18" s="43" customFormat="1" ht="54" customHeight="1">
      <c r="A114" s="788" t="s">
        <v>92</v>
      </c>
      <c r="B114" s="1451" t="s">
        <v>1146</v>
      </c>
      <c r="C114" s="1452"/>
      <c r="D114" s="1452"/>
      <c r="E114" s="1452"/>
      <c r="F114" s="1452"/>
      <c r="G114" s="1452"/>
      <c r="H114" s="1453"/>
      <c r="I114" s="52"/>
      <c r="J114" s="49"/>
      <c r="K114" s="49"/>
      <c r="L114" s="49"/>
      <c r="M114" s="49"/>
      <c r="N114" s="49"/>
      <c r="O114" s="49"/>
      <c r="P114" s="49"/>
      <c r="Q114" s="49"/>
      <c r="R114" s="49"/>
    </row>
    <row r="115" spans="1:18" s="43" customFormat="1" ht="24" thickBot="1">
      <c r="A115" s="789" t="s">
        <v>22</v>
      </c>
      <c r="B115" s="1467" t="s">
        <v>1203</v>
      </c>
      <c r="C115" s="1468"/>
      <c r="D115" s="1468"/>
      <c r="E115" s="1468"/>
      <c r="F115" s="1468"/>
      <c r="G115" s="1468"/>
      <c r="H115" s="1469"/>
      <c r="I115" s="52"/>
      <c r="J115" s="49"/>
      <c r="K115" s="49"/>
      <c r="L115" s="49"/>
      <c r="M115" s="49"/>
      <c r="N115" s="49"/>
      <c r="O115" s="49"/>
      <c r="P115" s="49"/>
      <c r="Q115" s="49"/>
      <c r="R115" s="49"/>
    </row>
    <row r="116" spans="1:18" s="43" customFormat="1" ht="41.25" customHeight="1">
      <c r="A116" s="51" t="s">
        <v>17</v>
      </c>
      <c r="B116" s="1470" t="s">
        <v>1236</v>
      </c>
      <c r="C116" s="1471"/>
      <c r="D116" s="1471"/>
      <c r="E116" s="1471"/>
      <c r="F116" s="1471"/>
      <c r="G116" s="1471"/>
      <c r="H116" s="1472"/>
      <c r="I116" s="49"/>
      <c r="J116" s="49"/>
      <c r="K116" s="49"/>
      <c r="L116" s="49"/>
      <c r="M116" s="49"/>
      <c r="N116" s="49"/>
      <c r="O116" s="49"/>
      <c r="P116" s="49"/>
      <c r="Q116" s="49"/>
      <c r="R116" s="49"/>
    </row>
    <row r="117" spans="1:18" s="43" customFormat="1" ht="34.5" customHeight="1">
      <c r="A117" s="53" t="s">
        <v>23</v>
      </c>
      <c r="B117" s="1470" t="s">
        <v>1237</v>
      </c>
      <c r="C117" s="1471"/>
      <c r="D117" s="1471"/>
      <c r="E117" s="1471"/>
      <c r="F117" s="1471"/>
      <c r="G117" s="1471"/>
      <c r="H117" s="1472"/>
      <c r="I117" s="49"/>
      <c r="J117" s="49"/>
      <c r="K117" s="49"/>
      <c r="L117" s="49"/>
      <c r="M117" s="49"/>
      <c r="N117" s="49"/>
      <c r="O117" s="49"/>
      <c r="P117" s="49"/>
      <c r="Q117" s="49"/>
      <c r="R117" s="49"/>
    </row>
    <row r="118" spans="1:18" s="43" customFormat="1" ht="42.75" customHeight="1" thickBot="1">
      <c r="A118" s="870" t="s">
        <v>24</v>
      </c>
      <c r="B118" s="1473" t="s">
        <v>1238</v>
      </c>
      <c r="C118" s="1474"/>
      <c r="D118" s="1474"/>
      <c r="E118" s="1474"/>
      <c r="F118" s="1474"/>
      <c r="G118" s="1474"/>
      <c r="H118" s="1475"/>
      <c r="I118" s="49"/>
      <c r="J118" s="49"/>
      <c r="K118" s="49"/>
      <c r="L118" s="49"/>
      <c r="M118" s="49"/>
      <c r="N118" s="49"/>
      <c r="O118" s="49"/>
      <c r="P118" s="49"/>
      <c r="Q118" s="49"/>
      <c r="R118" s="49"/>
    </row>
    <row r="119" spans="1:18" s="43" customFormat="1" ht="23.25">
      <c r="A119" s="790" t="s">
        <v>25</v>
      </c>
      <c r="B119" s="791" t="s">
        <v>19</v>
      </c>
      <c r="C119" s="791" t="s">
        <v>31</v>
      </c>
      <c r="D119" s="791" t="s">
        <v>30</v>
      </c>
      <c r="E119" s="792" t="s">
        <v>56</v>
      </c>
      <c r="F119" s="1490"/>
      <c r="G119" s="1454"/>
      <c r="H119" s="1454"/>
      <c r="I119" s="49"/>
      <c r="J119" s="49"/>
      <c r="K119" s="49"/>
      <c r="L119" s="49"/>
      <c r="M119" s="49"/>
      <c r="N119" s="49"/>
    </row>
    <row r="120" spans="1:18" s="43" customFormat="1" ht="23.25">
      <c r="A120" s="793"/>
      <c r="B120" s="794" t="s">
        <v>709</v>
      </c>
      <c r="C120" s="794"/>
      <c r="D120" s="794" t="s">
        <v>709</v>
      </c>
      <c r="E120" s="795" t="s">
        <v>709</v>
      </c>
      <c r="F120" s="55"/>
      <c r="G120" s="55"/>
      <c r="H120" s="55"/>
      <c r="I120" s="49"/>
      <c r="J120" s="49"/>
      <c r="K120" s="49"/>
      <c r="L120" s="49"/>
      <c r="M120" s="49"/>
      <c r="N120" s="49"/>
    </row>
    <row r="121" spans="1:18" s="43" customFormat="1" ht="23.25">
      <c r="A121" s="796" t="s">
        <v>26</v>
      </c>
      <c r="B121" s="797" t="s">
        <v>38</v>
      </c>
      <c r="C121" s="797" t="s">
        <v>32</v>
      </c>
      <c r="D121" s="797" t="s">
        <v>33</v>
      </c>
      <c r="E121" s="798" t="s">
        <v>20</v>
      </c>
      <c r="F121" s="1491"/>
      <c r="G121" s="1476"/>
      <c r="H121" s="1476"/>
      <c r="I121" s="49"/>
      <c r="J121" s="49"/>
      <c r="K121" s="49"/>
      <c r="L121" s="49"/>
      <c r="M121" s="49"/>
      <c r="N121" s="49"/>
      <c r="O121" s="49"/>
      <c r="P121" s="49"/>
      <c r="Q121" s="49"/>
    </row>
    <row r="122" spans="1:18" s="43" customFormat="1" ht="24" thickBot="1">
      <c r="A122" s="870"/>
      <c r="B122" s="799" t="s">
        <v>709</v>
      </c>
      <c r="C122" s="799" t="s">
        <v>709</v>
      </c>
      <c r="D122" s="799"/>
      <c r="E122" s="800" t="s">
        <v>709</v>
      </c>
      <c r="F122" s="1491"/>
      <c r="G122" s="1476"/>
      <c r="H122" s="1476"/>
      <c r="I122" s="49"/>
      <c r="J122" s="49"/>
      <c r="K122" s="49"/>
      <c r="L122" s="49"/>
      <c r="M122" s="49"/>
      <c r="N122" s="49"/>
      <c r="O122" s="49"/>
      <c r="P122" s="49"/>
      <c r="Q122" s="49"/>
    </row>
    <row r="123" spans="1:18" s="43" customFormat="1" ht="24" hidden="1" thickBot="1">
      <c r="A123" s="56"/>
      <c r="B123" s="57"/>
      <c r="C123" s="57"/>
      <c r="D123" s="57"/>
      <c r="E123" s="58"/>
      <c r="F123" s="58"/>
      <c r="G123" s="58"/>
      <c r="H123" s="59"/>
      <c r="I123" s="49"/>
      <c r="J123" s="49"/>
      <c r="K123" s="49"/>
      <c r="L123" s="49"/>
      <c r="M123" s="49"/>
      <c r="N123" s="49"/>
      <c r="O123" s="49"/>
      <c r="P123" s="49"/>
      <c r="Q123" s="49"/>
      <c r="R123" s="49"/>
    </row>
    <row r="124" spans="1:18" s="43" customFormat="1" ht="23.25">
      <c r="A124" s="790" t="s">
        <v>27</v>
      </c>
      <c r="B124" s="1492">
        <v>2015</v>
      </c>
      <c r="C124" s="1492">
        <v>2016</v>
      </c>
      <c r="D124" s="1492">
        <v>2017</v>
      </c>
      <c r="E124" s="1492">
        <v>2018</v>
      </c>
      <c r="F124" s="1494">
        <v>2019</v>
      </c>
      <c r="G124" s="1495"/>
      <c r="H124" s="61"/>
      <c r="I124" s="49"/>
      <c r="J124" s="49"/>
      <c r="K124" s="49"/>
      <c r="L124" s="49"/>
      <c r="M124" s="49"/>
      <c r="N124" s="49"/>
      <c r="O124" s="49"/>
      <c r="P124" s="49"/>
      <c r="Q124" s="49"/>
      <c r="R124" s="49"/>
    </row>
    <row r="125" spans="1:18" s="43" customFormat="1" ht="23.25">
      <c r="A125" s="801" t="s">
        <v>34</v>
      </c>
      <c r="B125" s="1493"/>
      <c r="C125" s="1493"/>
      <c r="D125" s="1493"/>
      <c r="E125" s="1493"/>
      <c r="F125" s="1496"/>
      <c r="G125" s="1497"/>
      <c r="H125" s="61"/>
      <c r="I125" s="49"/>
      <c r="J125" s="49"/>
      <c r="K125" s="49"/>
      <c r="L125" s="49"/>
      <c r="M125" s="49"/>
      <c r="N125" s="49"/>
      <c r="O125" s="49"/>
      <c r="P125" s="49"/>
      <c r="Q125" s="49"/>
      <c r="R125" s="49"/>
    </row>
    <row r="126" spans="1:18" s="43" customFormat="1" ht="70.5" thickBot="1">
      <c r="A126" s="870" t="s">
        <v>94</v>
      </c>
      <c r="B126" s="802">
        <v>0</v>
      </c>
      <c r="C126" s="818">
        <v>0</v>
      </c>
      <c r="D126" s="818">
        <v>0</v>
      </c>
      <c r="E126" s="818">
        <v>0</v>
      </c>
      <c r="F126" s="1410">
        <v>0.4</v>
      </c>
      <c r="G126" s="1411"/>
      <c r="H126" s="61"/>
      <c r="I126" s="49"/>
      <c r="J126" s="49"/>
      <c r="K126" s="49"/>
      <c r="L126" s="49"/>
      <c r="M126" s="49"/>
      <c r="N126" s="49"/>
      <c r="O126" s="49"/>
      <c r="P126" s="49"/>
      <c r="Q126" s="49"/>
      <c r="R126" s="49"/>
    </row>
    <row r="127" spans="1:18" s="43" customFormat="1" ht="24" thickBot="1">
      <c r="A127" s="144" t="s">
        <v>39</v>
      </c>
      <c r="B127" s="804"/>
      <c r="C127" s="804"/>
      <c r="D127" s="804"/>
      <c r="E127" s="804"/>
      <c r="F127" s="804"/>
      <c r="G127" s="131"/>
      <c r="H127" s="819"/>
      <c r="I127" s="49"/>
      <c r="J127" s="49"/>
      <c r="K127" s="49"/>
      <c r="L127" s="49"/>
      <c r="M127" s="49"/>
      <c r="N127" s="49"/>
      <c r="O127" s="49"/>
      <c r="P127" s="49"/>
      <c r="Q127" s="49"/>
      <c r="R127" s="49"/>
    </row>
    <row r="128" spans="1:18" s="43" customFormat="1" ht="46.5">
      <c r="A128" s="145" t="s">
        <v>55</v>
      </c>
      <c r="B128" s="146" t="s">
        <v>93</v>
      </c>
      <c r="C128" s="131"/>
      <c r="D128" s="131"/>
      <c r="E128" s="131"/>
      <c r="F128" s="131"/>
      <c r="G128" s="61"/>
      <c r="H128" s="60"/>
      <c r="I128" s="49"/>
      <c r="J128" s="49"/>
      <c r="K128" s="49"/>
      <c r="L128" s="49"/>
      <c r="M128" s="49"/>
      <c r="N128" s="49"/>
      <c r="O128" s="49"/>
      <c r="P128" s="49"/>
      <c r="Q128" s="49"/>
    </row>
    <row r="129" spans="1:18" s="43" customFormat="1" ht="24" thickBot="1">
      <c r="A129" s="803">
        <v>0</v>
      </c>
      <c r="B129" s="807">
        <v>0</v>
      </c>
      <c r="C129" s="131"/>
      <c r="D129" s="131"/>
      <c r="E129" s="131"/>
      <c r="F129" s="61"/>
      <c r="G129" s="60"/>
      <c r="H129" s="52"/>
      <c r="I129" s="49"/>
      <c r="J129" s="49"/>
      <c r="K129" s="49"/>
      <c r="L129" s="49"/>
      <c r="M129" s="49"/>
      <c r="N129" s="49"/>
      <c r="O129" s="49"/>
      <c r="P129" s="49"/>
    </row>
    <row r="130" spans="1:18" s="43" customFormat="1" ht="27" thickBot="1">
      <c r="A130" s="1412" t="s">
        <v>37</v>
      </c>
      <c r="B130" s="1413"/>
      <c r="C130" s="1413"/>
      <c r="D130" s="1414"/>
      <c r="E130" s="62"/>
      <c r="F130" s="62"/>
      <c r="G130" s="62"/>
      <c r="H130" s="62"/>
      <c r="I130" s="49"/>
      <c r="J130" s="49"/>
      <c r="K130" s="49"/>
      <c r="L130" s="49"/>
      <c r="M130" s="49"/>
      <c r="N130" s="49"/>
      <c r="O130" s="49"/>
      <c r="P130" s="49"/>
      <c r="Q130" s="49"/>
      <c r="R130" s="49"/>
    </row>
    <row r="131" spans="1:18" s="43" customFormat="1" ht="26.25" customHeight="1">
      <c r="A131" s="147" t="s">
        <v>16</v>
      </c>
      <c r="B131" s="1415" t="s">
        <v>1223</v>
      </c>
      <c r="C131" s="1416"/>
      <c r="D131" s="1416"/>
      <c r="E131" s="1417"/>
      <c r="F131" s="62"/>
      <c r="G131" s="62"/>
      <c r="H131" s="62"/>
      <c r="I131" s="49"/>
      <c r="J131" s="49"/>
      <c r="K131" s="49"/>
      <c r="L131" s="49"/>
      <c r="M131" s="49"/>
      <c r="N131" s="49"/>
      <c r="O131" s="49"/>
      <c r="P131" s="49"/>
      <c r="Q131" s="49"/>
      <c r="R131" s="49"/>
    </row>
    <row r="132" spans="1:18" s="43" customFormat="1" ht="37.5" customHeight="1">
      <c r="A132" s="808" t="s">
        <v>35</v>
      </c>
      <c r="B132" s="1418" t="s">
        <v>1208</v>
      </c>
      <c r="C132" s="1419"/>
      <c r="D132" s="1419"/>
      <c r="E132" s="1420"/>
      <c r="F132" s="62"/>
      <c r="G132" s="62"/>
      <c r="H132" s="62"/>
      <c r="I132" s="49"/>
      <c r="J132" s="49"/>
      <c r="K132" s="49"/>
      <c r="L132" s="49"/>
      <c r="M132" s="49"/>
      <c r="N132" s="49"/>
      <c r="O132" s="49"/>
      <c r="P132" s="49"/>
      <c r="Q132" s="49"/>
      <c r="R132" s="49"/>
    </row>
    <row r="133" spans="1:18" s="43" customFormat="1" ht="46.5" customHeight="1" thickBot="1">
      <c r="A133" s="871" t="s">
        <v>36</v>
      </c>
      <c r="B133" s="1421" t="s">
        <v>1239</v>
      </c>
      <c r="C133" s="1422"/>
      <c r="D133" s="1422"/>
      <c r="E133" s="1423"/>
      <c r="F133" s="62"/>
      <c r="G133" s="62"/>
      <c r="H133" s="62"/>
      <c r="I133" s="49"/>
      <c r="J133" s="49"/>
      <c r="K133" s="49"/>
      <c r="L133" s="49"/>
      <c r="M133" s="49"/>
      <c r="N133" s="49"/>
      <c r="O133" s="49"/>
      <c r="P133" s="49"/>
      <c r="Q133" s="49"/>
      <c r="R133" s="49"/>
    </row>
    <row r="134" spans="1:18" s="43" customFormat="1" ht="27" thickBot="1">
      <c r="A134" s="1424" t="s">
        <v>69</v>
      </c>
      <c r="B134" s="1425"/>
      <c r="C134" s="63"/>
      <c r="D134" s="63"/>
      <c r="E134" s="63"/>
      <c r="F134" s="62"/>
      <c r="G134" s="62"/>
      <c r="H134" s="62"/>
      <c r="I134" s="49"/>
      <c r="J134" s="49"/>
      <c r="K134" s="49"/>
      <c r="L134" s="49"/>
      <c r="M134" s="49"/>
      <c r="N134" s="49"/>
      <c r="O134" s="49"/>
      <c r="P134" s="49"/>
      <c r="Q134" s="49"/>
      <c r="R134" s="49"/>
    </row>
    <row r="135" spans="1:18" s="43" customFormat="1" ht="27" customHeight="1" thickBot="1">
      <c r="A135" s="1426" t="s">
        <v>28</v>
      </c>
      <c r="B135" s="1427"/>
      <c r="C135" s="1427"/>
      <c r="D135" s="1427"/>
      <c r="E135" s="1427"/>
      <c r="F135" s="1427"/>
      <c r="G135" s="1427"/>
      <c r="H135" s="1428"/>
      <c r="I135" s="49"/>
      <c r="J135" s="49"/>
      <c r="K135" s="49"/>
      <c r="L135" s="49"/>
      <c r="M135" s="49"/>
      <c r="N135" s="49"/>
      <c r="O135" s="49"/>
      <c r="P135" s="49"/>
      <c r="Q135" s="49"/>
      <c r="R135" s="49"/>
    </row>
    <row r="136" spans="1:18" s="43" customFormat="1" ht="21">
      <c r="A136" s="813" t="s">
        <v>10</v>
      </c>
      <c r="B136" s="1429" t="s">
        <v>13</v>
      </c>
      <c r="C136" s="1430"/>
      <c r="D136" s="1429" t="s">
        <v>12</v>
      </c>
      <c r="E136" s="1430"/>
      <c r="F136" s="1429" t="s">
        <v>13</v>
      </c>
      <c r="G136" s="1431"/>
      <c r="H136" s="1432"/>
      <c r="I136" s="49"/>
      <c r="J136" s="49"/>
      <c r="K136" s="49"/>
      <c r="L136" s="49"/>
      <c r="M136" s="49"/>
      <c r="N136" s="49"/>
      <c r="O136" s="49"/>
      <c r="P136" s="49"/>
      <c r="Q136" s="49"/>
      <c r="R136" s="49"/>
    </row>
    <row r="137" spans="1:18" s="43" customFormat="1" ht="45" customHeight="1">
      <c r="A137" s="1407" t="s">
        <v>1240</v>
      </c>
      <c r="B137" s="1396"/>
      <c r="C137" s="1397"/>
      <c r="D137" s="1402" t="s">
        <v>1241</v>
      </c>
      <c r="E137" s="1403"/>
      <c r="F137" s="1404"/>
      <c r="G137" s="1405"/>
      <c r="H137" s="1406"/>
      <c r="I137" s="49"/>
      <c r="J137" s="49"/>
      <c r="K137" s="49"/>
      <c r="L137" s="49"/>
      <c r="M137" s="49"/>
      <c r="N137" s="49"/>
      <c r="O137" s="49"/>
      <c r="P137" s="49"/>
      <c r="Q137" s="49"/>
      <c r="R137" s="49"/>
    </row>
    <row r="138" spans="1:18" s="43" customFormat="1" ht="51.75" customHeight="1">
      <c r="A138" s="1408"/>
      <c r="B138" s="1398"/>
      <c r="C138" s="1399"/>
      <c r="D138" s="1402" t="s">
        <v>1242</v>
      </c>
      <c r="E138" s="1403"/>
      <c r="F138" s="1404"/>
      <c r="G138" s="1405"/>
      <c r="H138" s="1406"/>
      <c r="I138" s="49"/>
      <c r="J138" s="49"/>
      <c r="K138" s="49"/>
      <c r="L138" s="49"/>
      <c r="M138" s="49"/>
      <c r="N138" s="49"/>
      <c r="O138" s="49"/>
      <c r="P138" s="49"/>
      <c r="Q138" s="49"/>
      <c r="R138" s="49"/>
    </row>
    <row r="139" spans="1:18" s="43" customFormat="1" ht="74.25" customHeight="1">
      <c r="A139" s="1408"/>
      <c r="B139" s="1398"/>
      <c r="C139" s="1399"/>
      <c r="D139" s="1402" t="s">
        <v>1243</v>
      </c>
      <c r="E139" s="1403"/>
      <c r="F139" s="1404"/>
      <c r="G139" s="1405"/>
      <c r="H139" s="1406"/>
      <c r="I139" s="49"/>
      <c r="J139" s="49"/>
      <c r="K139" s="49"/>
      <c r="L139" s="49"/>
      <c r="M139" s="49"/>
      <c r="N139" s="49"/>
      <c r="O139" s="49"/>
      <c r="P139" s="49"/>
      <c r="Q139" s="49"/>
      <c r="R139" s="49"/>
    </row>
    <row r="140" spans="1:18" s="43" customFormat="1" ht="47.25" customHeight="1">
      <c r="A140" s="1409"/>
      <c r="B140" s="1400"/>
      <c r="C140" s="1401"/>
      <c r="D140" s="1402" t="s">
        <v>1244</v>
      </c>
      <c r="E140" s="1403"/>
      <c r="F140" s="1404"/>
      <c r="G140" s="1405"/>
      <c r="H140" s="1406"/>
      <c r="I140" s="49"/>
      <c r="J140" s="49"/>
      <c r="K140" s="49"/>
      <c r="L140" s="49"/>
      <c r="M140" s="49"/>
      <c r="N140" s="49"/>
      <c r="O140" s="49"/>
      <c r="P140" s="49"/>
      <c r="Q140" s="49"/>
      <c r="R140" s="49"/>
    </row>
    <row r="141" spans="1:18" s="43" customFormat="1" ht="42.75" customHeight="1">
      <c r="A141" s="1407" t="s">
        <v>1245</v>
      </c>
      <c r="B141" s="1435"/>
      <c r="C141" s="1436"/>
      <c r="D141" s="1402" t="s">
        <v>1246</v>
      </c>
      <c r="E141" s="1403"/>
      <c r="F141" s="1404"/>
      <c r="G141" s="1405"/>
      <c r="H141" s="1406"/>
      <c r="I141" s="49"/>
      <c r="J141" s="49"/>
      <c r="K141" s="49"/>
      <c r="L141" s="49"/>
      <c r="M141" s="49"/>
      <c r="N141" s="49"/>
      <c r="O141" s="49"/>
      <c r="P141" s="49"/>
      <c r="Q141" s="49"/>
      <c r="R141" s="49"/>
    </row>
    <row r="142" spans="1:18" s="43" customFormat="1">
      <c r="A142" s="1408"/>
      <c r="B142" s="1437"/>
      <c r="C142" s="1438"/>
      <c r="D142" s="1402" t="s">
        <v>1247</v>
      </c>
      <c r="E142" s="1403"/>
      <c r="F142" s="1402" t="s">
        <v>1248</v>
      </c>
      <c r="G142" s="1504"/>
      <c r="H142" s="1505"/>
      <c r="I142" s="49"/>
      <c r="J142" s="49"/>
      <c r="K142" s="49"/>
      <c r="L142" s="49"/>
      <c r="M142" s="49"/>
      <c r="N142" s="49"/>
      <c r="O142" s="49"/>
      <c r="P142" s="49"/>
      <c r="Q142" s="49"/>
      <c r="R142" s="49"/>
    </row>
    <row r="143" spans="1:18" s="43" customFormat="1" ht="48.75" customHeight="1">
      <c r="A143" s="1408"/>
      <c r="B143" s="1437"/>
      <c r="C143" s="1438"/>
      <c r="D143" s="1402" t="s">
        <v>1249</v>
      </c>
      <c r="E143" s="1403"/>
      <c r="F143" s="1404"/>
      <c r="G143" s="1405"/>
      <c r="H143" s="1406"/>
      <c r="I143" s="49"/>
      <c r="J143" s="49"/>
      <c r="K143" s="49"/>
      <c r="L143" s="49"/>
      <c r="M143" s="49"/>
      <c r="N143" s="49"/>
      <c r="O143" s="49"/>
      <c r="P143" s="49"/>
      <c r="Q143" s="49"/>
      <c r="R143" s="49"/>
    </row>
    <row r="144" spans="1:18" s="43" customFormat="1" ht="15.75">
      <c r="A144" s="1408"/>
      <c r="B144" s="1437"/>
      <c r="C144" s="1438"/>
      <c r="D144" s="1402" t="s">
        <v>1250</v>
      </c>
      <c r="E144" s="1403"/>
      <c r="F144" s="1404"/>
      <c r="G144" s="1405"/>
      <c r="H144" s="1406"/>
      <c r="I144" s="49"/>
      <c r="J144" s="49"/>
      <c r="K144" s="49"/>
      <c r="L144" s="49"/>
      <c r="M144" s="49"/>
      <c r="N144" s="49"/>
      <c r="O144" s="49"/>
      <c r="P144" s="49"/>
      <c r="Q144" s="49"/>
      <c r="R144" s="49"/>
    </row>
    <row r="145" spans="1:18" s="43" customFormat="1" ht="15.75">
      <c r="A145" s="1408"/>
      <c r="B145" s="1437"/>
      <c r="C145" s="1438"/>
      <c r="D145" s="1433" t="s">
        <v>1251</v>
      </c>
      <c r="E145" s="1434"/>
      <c r="F145" s="1404"/>
      <c r="G145" s="1405"/>
      <c r="H145" s="1406"/>
      <c r="I145" s="49"/>
      <c r="J145" s="49"/>
      <c r="K145" s="49"/>
      <c r="L145" s="49"/>
      <c r="M145" s="49"/>
      <c r="N145" s="49"/>
      <c r="O145" s="49"/>
      <c r="P145" s="49"/>
      <c r="Q145" s="49"/>
      <c r="R145" s="49"/>
    </row>
    <row r="146" spans="1:18" s="43" customFormat="1" ht="15.75">
      <c r="A146" s="1408"/>
      <c r="B146" s="1437"/>
      <c r="C146" s="1438"/>
      <c r="D146" s="1433" t="s">
        <v>1252</v>
      </c>
      <c r="E146" s="1434"/>
      <c r="F146" s="815"/>
      <c r="G146" s="815"/>
      <c r="H146" s="820"/>
      <c r="I146" s="49"/>
      <c r="J146" s="49"/>
      <c r="K146" s="49"/>
      <c r="L146" s="49"/>
      <c r="M146" s="49"/>
      <c r="N146" s="49"/>
      <c r="O146" s="49"/>
      <c r="P146" s="49"/>
      <c r="Q146" s="49"/>
      <c r="R146" s="49"/>
    </row>
    <row r="147" spans="1:18" s="43" customFormat="1" ht="45.75" customHeight="1">
      <c r="A147" s="1409"/>
      <c r="B147" s="1439"/>
      <c r="C147" s="1440"/>
      <c r="D147" s="1433" t="s">
        <v>1253</v>
      </c>
      <c r="E147" s="1434"/>
      <c r="F147" s="815"/>
      <c r="G147" s="815"/>
      <c r="H147" s="820"/>
      <c r="I147" s="49"/>
      <c r="J147" s="49"/>
      <c r="K147" s="49"/>
      <c r="L147" s="49"/>
      <c r="M147" s="49"/>
      <c r="N147" s="49"/>
      <c r="O147" s="49"/>
      <c r="P147" s="49"/>
      <c r="Q147" s="49"/>
      <c r="R147" s="49"/>
    </row>
    <row r="148" spans="1:18" s="43" customFormat="1" ht="30">
      <c r="A148" s="821" t="s">
        <v>1254</v>
      </c>
      <c r="B148" s="1404"/>
      <c r="C148" s="1506"/>
      <c r="D148" s="1433" t="s">
        <v>1255</v>
      </c>
      <c r="E148" s="1434"/>
      <c r="F148" s="1404"/>
      <c r="G148" s="1405"/>
      <c r="H148" s="1406"/>
      <c r="I148" s="49"/>
      <c r="J148" s="49"/>
      <c r="K148" s="49"/>
      <c r="L148" s="49"/>
      <c r="M148" s="49"/>
      <c r="N148" s="49"/>
      <c r="O148" s="49"/>
      <c r="P148" s="49"/>
      <c r="Q148" s="49"/>
      <c r="R148" s="49"/>
    </row>
    <row r="149" spans="1:18" s="43" customFormat="1" ht="21">
      <c r="A149" s="1394" t="s">
        <v>1210</v>
      </c>
      <c r="B149" s="1395"/>
      <c r="C149" s="1395"/>
      <c r="D149" s="1395"/>
      <c r="E149" s="1395"/>
      <c r="F149" s="811"/>
      <c r="G149" s="811"/>
      <c r="H149" s="812"/>
      <c r="I149" s="49"/>
      <c r="J149" s="49"/>
      <c r="K149" s="49"/>
      <c r="L149" s="49"/>
      <c r="M149" s="49"/>
      <c r="N149" s="49"/>
      <c r="O149" s="49"/>
      <c r="P149" s="49"/>
      <c r="Q149" s="49"/>
      <c r="R149" s="49"/>
    </row>
    <row r="150" spans="1:18" s="43" customFormat="1" ht="387.75" customHeight="1" thickBot="1">
      <c r="A150" s="809"/>
      <c r="B150" s="810"/>
      <c r="C150" s="810"/>
      <c r="D150" s="810"/>
      <c r="E150" s="810"/>
      <c r="F150" s="811"/>
      <c r="G150" s="811"/>
      <c r="H150" s="881"/>
      <c r="I150" s="49"/>
      <c r="J150" s="49"/>
      <c r="K150" s="49"/>
      <c r="L150" s="49"/>
      <c r="M150" s="49"/>
      <c r="N150" s="49"/>
      <c r="O150" s="49"/>
      <c r="P150" s="49"/>
      <c r="Q150" s="49"/>
      <c r="R150" s="49"/>
    </row>
    <row r="151" spans="1:18" s="43" customFormat="1" ht="33" customHeight="1" thickBot="1">
      <c r="A151" s="1441" t="s">
        <v>53</v>
      </c>
      <c r="B151" s="1441"/>
      <c r="C151" s="1441"/>
      <c r="D151" s="1441"/>
      <c r="E151" s="1441"/>
      <c r="F151" s="1441"/>
      <c r="G151" s="1441"/>
      <c r="H151" s="783" t="s">
        <v>83</v>
      </c>
      <c r="I151" s="49"/>
      <c r="J151" s="49"/>
      <c r="K151" s="49"/>
      <c r="L151" s="49"/>
      <c r="M151" s="49"/>
      <c r="N151" s="49"/>
      <c r="O151" s="49"/>
      <c r="P151" s="49"/>
      <c r="Q151" s="49"/>
      <c r="R151" s="49"/>
    </row>
    <row r="152" spans="1:18" s="43" customFormat="1" ht="24" thickBot="1">
      <c r="A152" s="1483" t="s">
        <v>1200</v>
      </c>
      <c r="B152" s="1484"/>
      <c r="C152" s="1484"/>
      <c r="D152" s="1484"/>
      <c r="E152" s="1484"/>
      <c r="F152" s="1484"/>
      <c r="G152" s="1484"/>
      <c r="H152" s="1485"/>
      <c r="I152" s="49"/>
      <c r="J152" s="49"/>
      <c r="K152" s="49"/>
      <c r="L152" s="49"/>
      <c r="M152" s="49"/>
      <c r="N152" s="49"/>
      <c r="O152" s="49"/>
      <c r="P152" s="49"/>
      <c r="Q152" s="49"/>
      <c r="R152" s="49"/>
    </row>
    <row r="153" spans="1:18" s="43" customFormat="1" ht="23.25">
      <c r="A153" s="784" t="s">
        <v>21</v>
      </c>
      <c r="B153" s="1445" t="s">
        <v>1360</v>
      </c>
      <c r="C153" s="1446"/>
      <c r="D153" s="1446"/>
      <c r="E153" s="1446"/>
      <c r="F153" s="1446"/>
      <c r="G153" s="1446"/>
      <c r="H153" s="1447"/>
      <c r="I153" s="52"/>
      <c r="J153" s="49"/>
      <c r="K153" s="49"/>
      <c r="L153" s="49"/>
      <c r="M153" s="49"/>
      <c r="N153" s="49"/>
      <c r="O153" s="49"/>
      <c r="P153" s="49"/>
      <c r="Q153" s="49"/>
      <c r="R153" s="49"/>
    </row>
    <row r="154" spans="1:18" s="43" customFormat="1" ht="23.25">
      <c r="A154" s="785" t="s">
        <v>29</v>
      </c>
      <c r="B154" s="1486" t="s">
        <v>1256</v>
      </c>
      <c r="C154" s="1487"/>
      <c r="D154" s="1488"/>
      <c r="E154" s="786"/>
      <c r="F154" s="1489"/>
      <c r="G154" s="1489"/>
      <c r="H154" s="787"/>
      <c r="I154" s="52"/>
      <c r="J154" s="49"/>
      <c r="K154" s="49"/>
      <c r="L154" s="49"/>
      <c r="M154" s="49"/>
      <c r="N154" s="49"/>
      <c r="O154" s="49"/>
      <c r="P154" s="49"/>
      <c r="Q154" s="49"/>
      <c r="R154" s="49"/>
    </row>
    <row r="155" spans="1:18" s="43" customFormat="1" ht="69.75">
      <c r="A155" s="788" t="s">
        <v>92</v>
      </c>
      <c r="B155" s="1451" t="s">
        <v>1152</v>
      </c>
      <c r="C155" s="1452"/>
      <c r="D155" s="1452"/>
      <c r="E155" s="1452"/>
      <c r="F155" s="1452"/>
      <c r="G155" s="1452"/>
      <c r="H155" s="1453"/>
      <c r="I155" s="52"/>
      <c r="J155" s="49"/>
      <c r="K155" s="49"/>
      <c r="L155" s="49"/>
      <c r="M155" s="49"/>
      <c r="N155" s="49"/>
      <c r="O155" s="49"/>
      <c r="P155" s="49"/>
      <c r="Q155" s="49"/>
      <c r="R155" s="49"/>
    </row>
    <row r="156" spans="1:18" s="43" customFormat="1" ht="24" thickBot="1">
      <c r="A156" s="789" t="s">
        <v>22</v>
      </c>
      <c r="B156" s="1467" t="s">
        <v>1203</v>
      </c>
      <c r="C156" s="1468"/>
      <c r="D156" s="1468"/>
      <c r="E156" s="1468"/>
      <c r="F156" s="1468"/>
      <c r="G156" s="1468"/>
      <c r="H156" s="1469"/>
      <c r="I156" s="52"/>
      <c r="J156" s="49"/>
      <c r="K156" s="49"/>
      <c r="L156" s="49"/>
      <c r="M156" s="49"/>
      <c r="N156" s="49"/>
      <c r="O156" s="49"/>
      <c r="P156" s="49"/>
      <c r="Q156" s="49"/>
      <c r="R156" s="49"/>
    </row>
    <row r="157" spans="1:18" s="43" customFormat="1" ht="24" thickBot="1">
      <c r="A157" s="1507"/>
      <c r="B157" s="1508"/>
      <c r="C157" s="1508"/>
      <c r="D157" s="1508"/>
      <c r="E157" s="1508"/>
      <c r="F157" s="1508"/>
      <c r="G157" s="1508"/>
      <c r="H157" s="1508"/>
      <c r="I157" s="52"/>
      <c r="J157" s="49"/>
      <c r="K157" s="49"/>
      <c r="L157" s="49"/>
      <c r="M157" s="49"/>
      <c r="N157" s="49"/>
      <c r="O157" s="49"/>
      <c r="P157" s="49"/>
      <c r="Q157" s="49"/>
      <c r="R157" s="49"/>
    </row>
    <row r="158" spans="1:18" s="43" customFormat="1" ht="23.25">
      <c r="A158" s="51" t="s">
        <v>17</v>
      </c>
      <c r="B158" s="1470" t="s">
        <v>1257</v>
      </c>
      <c r="C158" s="1471"/>
      <c r="D158" s="1471"/>
      <c r="E158" s="1471"/>
      <c r="F158" s="1471"/>
      <c r="G158" s="1471"/>
      <c r="H158" s="1472"/>
      <c r="I158" s="49"/>
      <c r="J158" s="49"/>
      <c r="K158" s="49"/>
      <c r="L158" s="49"/>
      <c r="M158" s="49"/>
      <c r="N158" s="49"/>
      <c r="O158" s="49"/>
      <c r="P158" s="49"/>
      <c r="Q158" s="49"/>
      <c r="R158" s="49"/>
    </row>
    <row r="159" spans="1:18" s="43" customFormat="1" ht="23.25">
      <c r="A159" s="53" t="s">
        <v>23</v>
      </c>
      <c r="B159" s="1470" t="s">
        <v>1258</v>
      </c>
      <c r="C159" s="1471"/>
      <c r="D159" s="1471"/>
      <c r="E159" s="1471"/>
      <c r="F159" s="1471"/>
      <c r="G159" s="1471"/>
      <c r="H159" s="1472"/>
      <c r="I159" s="49"/>
      <c r="J159" s="49"/>
      <c r="K159" s="49"/>
      <c r="L159" s="49"/>
      <c r="M159" s="49"/>
      <c r="N159" s="49"/>
      <c r="O159" s="49"/>
      <c r="P159" s="49"/>
      <c r="Q159" s="49"/>
      <c r="R159" s="49"/>
    </row>
    <row r="160" spans="1:18" s="43" customFormat="1" ht="24" thickBot="1">
      <c r="A160" s="870" t="s">
        <v>24</v>
      </c>
      <c r="B160" s="1473" t="s">
        <v>1259</v>
      </c>
      <c r="C160" s="1474"/>
      <c r="D160" s="1474"/>
      <c r="E160" s="1474"/>
      <c r="F160" s="1474"/>
      <c r="G160" s="1474"/>
      <c r="H160" s="1475"/>
      <c r="I160" s="49"/>
      <c r="J160" s="49"/>
      <c r="K160" s="49"/>
      <c r="L160" s="49"/>
      <c r="M160" s="49"/>
      <c r="N160" s="49"/>
      <c r="O160" s="49"/>
      <c r="P160" s="49"/>
      <c r="Q160" s="49"/>
      <c r="R160" s="49"/>
    </row>
    <row r="161" spans="1:18" s="43" customFormat="1" ht="16.5" thickBot="1">
      <c r="A161" s="143"/>
      <c r="B161" s="54"/>
      <c r="C161" s="54"/>
      <c r="D161" s="54"/>
      <c r="E161" s="54"/>
      <c r="F161" s="54"/>
      <c r="G161" s="54"/>
      <c r="H161" s="54"/>
      <c r="I161" s="49"/>
      <c r="J161" s="49"/>
      <c r="K161" s="49"/>
      <c r="L161" s="49"/>
      <c r="M161" s="49"/>
      <c r="N161" s="49"/>
      <c r="O161" s="49"/>
      <c r="P161" s="49"/>
      <c r="Q161" s="49"/>
      <c r="R161" s="49"/>
    </row>
    <row r="162" spans="1:18" s="43" customFormat="1" ht="23.25">
      <c r="A162" s="790" t="s">
        <v>25</v>
      </c>
      <c r="B162" s="791" t="s">
        <v>19</v>
      </c>
      <c r="C162" s="791" t="s">
        <v>31</v>
      </c>
      <c r="D162" s="791" t="s">
        <v>30</v>
      </c>
      <c r="E162" s="792" t="s">
        <v>56</v>
      </c>
      <c r="F162" s="1490"/>
      <c r="G162" s="1454"/>
      <c r="H162" s="1454"/>
      <c r="I162" s="49"/>
      <c r="J162" s="49"/>
      <c r="K162" s="49"/>
      <c r="L162" s="49"/>
      <c r="M162" s="49"/>
      <c r="N162" s="49"/>
    </row>
    <row r="163" spans="1:18" s="43" customFormat="1" ht="23.25">
      <c r="A163" s="793"/>
      <c r="B163" s="794" t="s">
        <v>709</v>
      </c>
      <c r="C163" s="794"/>
      <c r="D163" s="794" t="s">
        <v>709</v>
      </c>
      <c r="E163" s="795" t="s">
        <v>709</v>
      </c>
      <c r="F163" s="55"/>
      <c r="G163" s="55"/>
      <c r="H163" s="55"/>
      <c r="I163" s="49"/>
      <c r="J163" s="49"/>
      <c r="K163" s="49"/>
      <c r="L163" s="49"/>
      <c r="M163" s="49"/>
      <c r="N163" s="49"/>
    </row>
    <row r="164" spans="1:18" s="43" customFormat="1" ht="23.25">
      <c r="A164" s="796" t="s">
        <v>26</v>
      </c>
      <c r="B164" s="797" t="s">
        <v>38</v>
      </c>
      <c r="C164" s="797" t="s">
        <v>32</v>
      </c>
      <c r="D164" s="797" t="s">
        <v>33</v>
      </c>
      <c r="E164" s="798" t="s">
        <v>20</v>
      </c>
      <c r="F164" s="1491"/>
      <c r="G164" s="1476"/>
      <c r="H164" s="1476"/>
      <c r="I164" s="49"/>
      <c r="J164" s="49"/>
      <c r="K164" s="49"/>
      <c r="L164" s="49"/>
      <c r="M164" s="49"/>
      <c r="N164" s="49"/>
      <c r="O164" s="49"/>
      <c r="P164" s="49"/>
      <c r="Q164" s="49"/>
    </row>
    <row r="165" spans="1:18" s="43" customFormat="1" ht="24" thickBot="1">
      <c r="A165" s="870"/>
      <c r="B165" s="799"/>
      <c r="C165" s="799"/>
      <c r="D165" s="799"/>
      <c r="E165" s="800" t="s">
        <v>709</v>
      </c>
      <c r="F165" s="1491"/>
      <c r="G165" s="1476"/>
      <c r="H165" s="1476"/>
      <c r="I165" s="49"/>
      <c r="J165" s="49"/>
      <c r="K165" s="49"/>
      <c r="L165" s="49"/>
      <c r="M165" s="49"/>
      <c r="N165" s="49"/>
      <c r="O165" s="49"/>
      <c r="P165" s="49"/>
      <c r="Q165" s="49"/>
    </row>
    <row r="166" spans="1:18" s="43" customFormat="1" ht="24" hidden="1" thickBot="1">
      <c r="A166" s="56"/>
      <c r="B166" s="57"/>
      <c r="C166" s="57"/>
      <c r="D166" s="57"/>
      <c r="E166" s="58"/>
      <c r="F166" s="58"/>
      <c r="G166" s="58"/>
      <c r="H166" s="59"/>
      <c r="I166" s="49"/>
      <c r="J166" s="49"/>
      <c r="K166" s="49"/>
      <c r="L166" s="49"/>
      <c r="M166" s="49"/>
      <c r="N166" s="49"/>
      <c r="O166" s="49"/>
      <c r="P166" s="49"/>
      <c r="Q166" s="49"/>
      <c r="R166" s="49"/>
    </row>
    <row r="167" spans="1:18" s="43" customFormat="1" ht="23.25">
      <c r="A167" s="790" t="s">
        <v>27</v>
      </c>
      <c r="B167" s="1492">
        <v>2015</v>
      </c>
      <c r="C167" s="1492">
        <v>2016</v>
      </c>
      <c r="D167" s="1492">
        <v>2017</v>
      </c>
      <c r="E167" s="1492">
        <v>2018</v>
      </c>
      <c r="F167" s="1494">
        <v>2019</v>
      </c>
      <c r="G167" s="1495"/>
      <c r="H167" s="61"/>
      <c r="I167" s="49"/>
      <c r="J167" s="49"/>
      <c r="K167" s="49"/>
      <c r="L167" s="49"/>
      <c r="M167" s="49"/>
      <c r="N167" s="49"/>
      <c r="O167" s="49"/>
      <c r="P167" s="49"/>
      <c r="Q167" s="49"/>
      <c r="R167" s="49"/>
    </row>
    <row r="168" spans="1:18" s="43" customFormat="1" ht="23.25">
      <c r="A168" s="801" t="s">
        <v>34</v>
      </c>
      <c r="B168" s="1493"/>
      <c r="C168" s="1493"/>
      <c r="D168" s="1493"/>
      <c r="E168" s="1493"/>
      <c r="F168" s="1496"/>
      <c r="G168" s="1497"/>
      <c r="H168" s="61"/>
      <c r="I168" s="49"/>
      <c r="J168" s="49"/>
      <c r="K168" s="49"/>
      <c r="L168" s="49"/>
      <c r="M168" s="49"/>
      <c r="N168" s="49"/>
      <c r="O168" s="49"/>
      <c r="P168" s="49"/>
      <c r="Q168" s="49"/>
      <c r="R168" s="49"/>
    </row>
    <row r="169" spans="1:18" s="43" customFormat="1" ht="70.5" thickBot="1">
      <c r="A169" s="870" t="s">
        <v>94</v>
      </c>
      <c r="B169" s="802">
        <v>0</v>
      </c>
      <c r="C169" s="818">
        <v>0</v>
      </c>
      <c r="D169" s="818">
        <v>0</v>
      </c>
      <c r="E169" s="818">
        <v>0</v>
      </c>
      <c r="F169" s="1509" t="s">
        <v>1378</v>
      </c>
      <c r="G169" s="1510"/>
      <c r="H169" s="61"/>
      <c r="I169" s="49"/>
      <c r="J169" s="49"/>
      <c r="K169" s="49"/>
      <c r="L169" s="49"/>
      <c r="M169" s="49"/>
      <c r="N169" s="49"/>
      <c r="O169" s="49"/>
      <c r="P169" s="49"/>
      <c r="Q169" s="49"/>
      <c r="R169" s="49"/>
    </row>
    <row r="170" spans="1:18" s="43" customFormat="1" ht="24" thickBot="1">
      <c r="A170" s="144" t="s">
        <v>39</v>
      </c>
      <c r="B170" s="804"/>
      <c r="C170" s="804"/>
      <c r="D170" s="804"/>
      <c r="E170" s="822"/>
      <c r="F170" s="131"/>
      <c r="G170" s="131"/>
      <c r="H170" s="819"/>
      <c r="I170" s="49"/>
      <c r="J170" s="49"/>
      <c r="K170" s="49"/>
      <c r="L170" s="49"/>
      <c r="M170" s="49"/>
      <c r="N170" s="49"/>
      <c r="O170" s="49"/>
      <c r="P170" s="49"/>
      <c r="Q170" s="49"/>
      <c r="R170" s="49"/>
    </row>
    <row r="171" spans="1:18" s="43" customFormat="1" ht="46.5">
      <c r="A171" s="145" t="s">
        <v>55</v>
      </c>
      <c r="B171" s="146" t="s">
        <v>93</v>
      </c>
      <c r="C171" s="131"/>
      <c r="D171" s="131"/>
      <c r="E171" s="131"/>
      <c r="F171" s="131"/>
      <c r="G171" s="61"/>
      <c r="H171" s="60"/>
      <c r="I171" s="49"/>
      <c r="J171" s="49"/>
      <c r="K171" s="49"/>
      <c r="L171" s="49"/>
      <c r="M171" s="49"/>
      <c r="N171" s="49"/>
      <c r="O171" s="49"/>
      <c r="P171" s="49"/>
      <c r="Q171" s="49"/>
    </row>
    <row r="172" spans="1:18" s="43" customFormat="1" ht="24" thickBot="1">
      <c r="A172" s="803">
        <v>0</v>
      </c>
      <c r="B172" s="823">
        <v>0</v>
      </c>
      <c r="C172" s="131"/>
      <c r="D172" s="131"/>
      <c r="E172" s="131"/>
      <c r="F172" s="61"/>
      <c r="G172" s="60"/>
      <c r="H172" s="52"/>
      <c r="I172" s="49"/>
      <c r="J172" s="49"/>
      <c r="K172" s="49"/>
      <c r="L172" s="49"/>
      <c r="M172" s="49"/>
      <c r="N172" s="49"/>
      <c r="O172" s="49"/>
      <c r="P172" s="49"/>
    </row>
    <row r="173" spans="1:18" s="43" customFormat="1" ht="27" thickBot="1">
      <c r="A173" s="1412" t="s">
        <v>37</v>
      </c>
      <c r="B173" s="1413"/>
      <c r="C173" s="1413"/>
      <c r="D173" s="1414"/>
      <c r="E173" s="62"/>
      <c r="F173" s="62"/>
      <c r="G173" s="62"/>
      <c r="H173" s="62"/>
      <c r="I173" s="49"/>
      <c r="J173" s="49"/>
      <c r="K173" s="49"/>
      <c r="L173" s="49"/>
      <c r="M173" s="49"/>
      <c r="N173" s="49"/>
      <c r="O173" s="49"/>
      <c r="P173" s="49"/>
      <c r="Q173" s="49"/>
      <c r="R173" s="49"/>
    </row>
    <row r="174" spans="1:18" s="43" customFormat="1" ht="48" customHeight="1">
      <c r="A174" s="147" t="s">
        <v>16</v>
      </c>
      <c r="B174" s="1415" t="s">
        <v>1260</v>
      </c>
      <c r="C174" s="1416"/>
      <c r="D174" s="1416"/>
      <c r="E174" s="1417"/>
      <c r="F174" s="62"/>
      <c r="G174" s="62"/>
      <c r="H174" s="62"/>
      <c r="I174" s="49"/>
      <c r="J174" s="49"/>
      <c r="K174" s="49"/>
      <c r="L174" s="49"/>
      <c r="M174" s="49"/>
      <c r="N174" s="49"/>
      <c r="O174" s="49"/>
      <c r="P174" s="49"/>
      <c r="Q174" s="49"/>
      <c r="R174" s="49"/>
    </row>
    <row r="175" spans="1:18" s="43" customFormat="1" ht="66.75" customHeight="1">
      <c r="A175" s="808" t="s">
        <v>35</v>
      </c>
      <c r="B175" s="1418" t="s">
        <v>1208</v>
      </c>
      <c r="C175" s="1419"/>
      <c r="D175" s="1419"/>
      <c r="E175" s="1420"/>
      <c r="F175" s="62"/>
      <c r="G175" s="62"/>
      <c r="H175" s="62"/>
      <c r="I175" s="49"/>
      <c r="J175" s="49"/>
      <c r="K175" s="49"/>
      <c r="L175" s="49"/>
      <c r="M175" s="49"/>
      <c r="N175" s="49"/>
      <c r="O175" s="49"/>
      <c r="P175" s="49"/>
      <c r="Q175" s="49"/>
      <c r="R175" s="49"/>
    </row>
    <row r="176" spans="1:18" s="43" customFormat="1" ht="48.75" customHeight="1" thickBot="1">
      <c r="A176" s="871" t="s">
        <v>36</v>
      </c>
      <c r="B176" s="1500" t="s">
        <v>1261</v>
      </c>
      <c r="C176" s="1501"/>
      <c r="D176" s="1501"/>
      <c r="E176" s="1502"/>
      <c r="F176" s="62"/>
      <c r="G176" s="62"/>
      <c r="H176" s="62"/>
      <c r="I176" s="49"/>
      <c r="J176" s="49"/>
      <c r="K176" s="49"/>
      <c r="L176" s="49"/>
      <c r="M176" s="49"/>
      <c r="N176" s="49"/>
      <c r="O176" s="49"/>
      <c r="P176" s="49"/>
      <c r="Q176" s="49"/>
      <c r="R176" s="49"/>
    </row>
    <row r="177" spans="1:18" s="43" customFormat="1" ht="27" thickBot="1">
      <c r="A177" s="1424" t="s">
        <v>69</v>
      </c>
      <c r="B177" s="1425"/>
      <c r="C177" s="63"/>
      <c r="D177" s="63"/>
      <c r="E177" s="63"/>
      <c r="F177" s="62"/>
      <c r="G177" s="62"/>
      <c r="H177" s="62"/>
      <c r="I177" s="49"/>
      <c r="J177" s="49"/>
      <c r="K177" s="49"/>
      <c r="L177" s="49"/>
      <c r="M177" s="49"/>
      <c r="N177" s="49"/>
      <c r="O177" s="49"/>
      <c r="P177" s="49"/>
      <c r="Q177" s="49"/>
      <c r="R177" s="49"/>
    </row>
    <row r="178" spans="1:18" s="43" customFormat="1" ht="27" customHeight="1" thickBot="1">
      <c r="A178" s="1426" t="s">
        <v>28</v>
      </c>
      <c r="B178" s="1427"/>
      <c r="C178" s="1427"/>
      <c r="D178" s="1427"/>
      <c r="E178" s="1427"/>
      <c r="F178" s="1427"/>
      <c r="G178" s="1427"/>
      <c r="H178" s="1428"/>
      <c r="I178" s="49"/>
      <c r="J178" s="49"/>
      <c r="K178" s="49"/>
      <c r="L178" s="49"/>
      <c r="M178" s="49"/>
      <c r="N178" s="49"/>
      <c r="O178" s="49"/>
      <c r="P178" s="49"/>
      <c r="Q178" s="49"/>
      <c r="R178" s="49"/>
    </row>
    <row r="179" spans="1:18" s="43" customFormat="1" ht="21">
      <c r="A179" s="813" t="s">
        <v>10</v>
      </c>
      <c r="B179" s="1429" t="s">
        <v>13</v>
      </c>
      <c r="C179" s="1430"/>
      <c r="D179" s="1429" t="s">
        <v>12</v>
      </c>
      <c r="E179" s="1430"/>
      <c r="F179" s="1429" t="s">
        <v>13</v>
      </c>
      <c r="G179" s="1431"/>
      <c r="H179" s="1432"/>
      <c r="I179" s="49"/>
      <c r="J179" s="49"/>
      <c r="K179" s="49"/>
      <c r="L179" s="49"/>
      <c r="M179" s="49"/>
      <c r="N179" s="49"/>
      <c r="O179" s="49"/>
      <c r="P179" s="49"/>
      <c r="Q179" s="49"/>
      <c r="R179" s="49"/>
    </row>
    <row r="180" spans="1:18" s="43" customFormat="1" ht="51.75" customHeight="1">
      <c r="A180" s="1407" t="s">
        <v>1262</v>
      </c>
      <c r="B180" s="1396"/>
      <c r="C180" s="1397"/>
      <c r="D180" s="1402" t="s">
        <v>1263</v>
      </c>
      <c r="E180" s="1403"/>
      <c r="F180" s="1404"/>
      <c r="G180" s="1405"/>
      <c r="H180" s="1406"/>
      <c r="I180" s="49"/>
      <c r="J180" s="49"/>
      <c r="K180" s="49"/>
      <c r="L180" s="49"/>
      <c r="M180" s="49"/>
      <c r="N180" s="49"/>
      <c r="O180" s="49"/>
      <c r="P180" s="49"/>
      <c r="Q180" s="49"/>
      <c r="R180" s="49"/>
    </row>
    <row r="181" spans="1:18" s="43" customFormat="1" ht="39.75" customHeight="1">
      <c r="A181" s="1408"/>
      <c r="B181" s="1398"/>
      <c r="C181" s="1399"/>
      <c r="D181" s="1402" t="s">
        <v>1264</v>
      </c>
      <c r="E181" s="1403"/>
      <c r="F181" s="1404"/>
      <c r="G181" s="1405"/>
      <c r="H181" s="1406"/>
      <c r="I181" s="49"/>
      <c r="J181" s="49"/>
      <c r="K181" s="49"/>
      <c r="L181" s="49"/>
      <c r="M181" s="49"/>
      <c r="N181" s="49"/>
      <c r="O181" s="49"/>
      <c r="P181" s="49"/>
      <c r="Q181" s="49"/>
      <c r="R181" s="49"/>
    </row>
    <row r="182" spans="1:18" s="43" customFormat="1" ht="51" customHeight="1">
      <c r="A182" s="1408"/>
      <c r="B182" s="1398"/>
      <c r="C182" s="1399"/>
      <c r="D182" s="1402" t="s">
        <v>1265</v>
      </c>
      <c r="E182" s="1403"/>
      <c r="F182" s="1404"/>
      <c r="G182" s="1405"/>
      <c r="H182" s="1406"/>
      <c r="I182" s="49"/>
      <c r="J182" s="49"/>
      <c r="K182" s="49"/>
      <c r="L182" s="49"/>
      <c r="M182" s="49"/>
      <c r="N182" s="49"/>
      <c r="O182" s="49"/>
      <c r="P182" s="49"/>
      <c r="Q182" s="49"/>
      <c r="R182" s="49"/>
    </row>
    <row r="183" spans="1:18" s="43" customFormat="1" ht="67.5" customHeight="1">
      <c r="A183" s="1409"/>
      <c r="B183" s="1400"/>
      <c r="C183" s="1401"/>
      <c r="D183" s="1402" t="s">
        <v>1266</v>
      </c>
      <c r="E183" s="1403"/>
      <c r="F183" s="1404"/>
      <c r="G183" s="1405"/>
      <c r="H183" s="1406"/>
      <c r="I183" s="49"/>
      <c r="J183" s="49"/>
      <c r="K183" s="49"/>
      <c r="L183" s="49"/>
      <c r="M183" s="49"/>
      <c r="N183" s="49"/>
      <c r="O183" s="49"/>
      <c r="P183" s="49"/>
      <c r="Q183" s="49"/>
      <c r="R183" s="49"/>
    </row>
    <row r="184" spans="1:18" s="43" customFormat="1" ht="21">
      <c r="A184" s="1394" t="s">
        <v>1210</v>
      </c>
      <c r="B184" s="1395"/>
      <c r="C184" s="1395"/>
      <c r="D184" s="1395"/>
      <c r="E184" s="1395"/>
      <c r="F184" s="811"/>
      <c r="G184" s="811"/>
      <c r="H184" s="812"/>
      <c r="I184" s="49"/>
      <c r="J184" s="49"/>
      <c r="K184" s="49"/>
      <c r="L184" s="49"/>
      <c r="M184" s="49"/>
      <c r="N184" s="49"/>
      <c r="O184" s="49"/>
      <c r="P184" s="49"/>
      <c r="Q184" s="49"/>
      <c r="R184" s="49"/>
    </row>
  </sheetData>
  <sheetProtection algorithmName="SHA-512" hashValue="RpBvXzzAUh9gPjKxSkehDjFqR7RzXPUu9a8chxKO5gsM/S26Z46ylG+dUwCww43AazSTmmoGbpDTL5cHE7lWSw==" saltValue="vo+QdkH/Nxw5UwdENQIM/A==" spinCount="100000" sheet="1" objects="1" scenarios="1"/>
  <mergeCells count="221">
    <mergeCell ref="D179:E179"/>
    <mergeCell ref="F179:H179"/>
    <mergeCell ref="B174:E174"/>
    <mergeCell ref="B175:E175"/>
    <mergeCell ref="B176:E176"/>
    <mergeCell ref="A178:H178"/>
    <mergeCell ref="B179:C179"/>
    <mergeCell ref="F164:H165"/>
    <mergeCell ref="B167:B168"/>
    <mergeCell ref="C167:C168"/>
    <mergeCell ref="D167:D168"/>
    <mergeCell ref="F169:G169"/>
    <mergeCell ref="A173:D173"/>
    <mergeCell ref="B155:H155"/>
    <mergeCell ref="F142:H142"/>
    <mergeCell ref="B148:C148"/>
    <mergeCell ref="D148:E148"/>
    <mergeCell ref="F148:H148"/>
    <mergeCell ref="A177:B177"/>
    <mergeCell ref="B156:H156"/>
    <mergeCell ref="A149:E149"/>
    <mergeCell ref="A151:G151"/>
    <mergeCell ref="A152:H152"/>
    <mergeCell ref="B153:H153"/>
    <mergeCell ref="B154:D154"/>
    <mergeCell ref="F154:G154"/>
    <mergeCell ref="E167:E168"/>
    <mergeCell ref="A157:H157"/>
    <mergeCell ref="B158:H158"/>
    <mergeCell ref="F167:G168"/>
    <mergeCell ref="B159:H159"/>
    <mergeCell ref="B160:H160"/>
    <mergeCell ref="F162:H162"/>
    <mergeCell ref="D143:E143"/>
    <mergeCell ref="D144:E144"/>
    <mergeCell ref="B115:H115"/>
    <mergeCell ref="B116:H116"/>
    <mergeCell ref="B117:H117"/>
    <mergeCell ref="B118:H118"/>
    <mergeCell ref="F119:H119"/>
    <mergeCell ref="F121:H122"/>
    <mergeCell ref="B124:B125"/>
    <mergeCell ref="C124:C125"/>
    <mergeCell ref="D124:D125"/>
    <mergeCell ref="E124:E125"/>
    <mergeCell ref="F124:G125"/>
    <mergeCell ref="B112:H112"/>
    <mergeCell ref="B114:H114"/>
    <mergeCell ref="D105:E105"/>
    <mergeCell ref="F105:H105"/>
    <mergeCell ref="A108:E108"/>
    <mergeCell ref="A110:G110"/>
    <mergeCell ref="A111:H111"/>
    <mergeCell ref="B113:D113"/>
    <mergeCell ref="F113:G113"/>
    <mergeCell ref="B102:C107"/>
    <mergeCell ref="D106:E106"/>
    <mergeCell ref="F106:H106"/>
    <mergeCell ref="D107:E107"/>
    <mergeCell ref="F107:H107"/>
    <mergeCell ref="A102:A107"/>
    <mergeCell ref="B96:E96"/>
    <mergeCell ref="D104:E104"/>
    <mergeCell ref="F104:H104"/>
    <mergeCell ref="D101:E101"/>
    <mergeCell ref="F91:G91"/>
    <mergeCell ref="F101:H101"/>
    <mergeCell ref="D102:E102"/>
    <mergeCell ref="F102:H102"/>
    <mergeCell ref="D103:E103"/>
    <mergeCell ref="F103:H103"/>
    <mergeCell ref="A95:D95"/>
    <mergeCell ref="B97:E97"/>
    <mergeCell ref="B98:E98"/>
    <mergeCell ref="A99:B99"/>
    <mergeCell ref="A100:H100"/>
    <mergeCell ref="B101:C101"/>
    <mergeCell ref="B81:H81"/>
    <mergeCell ref="B82:H82"/>
    <mergeCell ref="B83:H83"/>
    <mergeCell ref="F84:H84"/>
    <mergeCell ref="F86:H87"/>
    <mergeCell ref="B89:B90"/>
    <mergeCell ref="C89:C90"/>
    <mergeCell ref="D89:D90"/>
    <mergeCell ref="E89:E90"/>
    <mergeCell ref="F89:G90"/>
    <mergeCell ref="B77:H77"/>
    <mergeCell ref="B79:H79"/>
    <mergeCell ref="B80:H80"/>
    <mergeCell ref="D71:E71"/>
    <mergeCell ref="F71:H71"/>
    <mergeCell ref="A73:E73"/>
    <mergeCell ref="A75:G75"/>
    <mergeCell ref="A76:H76"/>
    <mergeCell ref="B78:D78"/>
    <mergeCell ref="F78:G78"/>
    <mergeCell ref="F56:G56"/>
    <mergeCell ref="F67:H67"/>
    <mergeCell ref="D68:E68"/>
    <mergeCell ref="F68:H68"/>
    <mergeCell ref="D69:E69"/>
    <mergeCell ref="F69:H69"/>
    <mergeCell ref="D66:E66"/>
    <mergeCell ref="F66:H66"/>
    <mergeCell ref="D67:E67"/>
    <mergeCell ref="B63:E63"/>
    <mergeCell ref="B61:E61"/>
    <mergeCell ref="B62:E62"/>
    <mergeCell ref="A64:B64"/>
    <mergeCell ref="A65:H65"/>
    <mergeCell ref="B66:C66"/>
    <mergeCell ref="A67:A72"/>
    <mergeCell ref="B67:C72"/>
    <mergeCell ref="D72:E72"/>
    <mergeCell ref="F72:H72"/>
    <mergeCell ref="D70:E70"/>
    <mergeCell ref="F70:H70"/>
    <mergeCell ref="B46:H46"/>
    <mergeCell ref="B47:H47"/>
    <mergeCell ref="B48:H48"/>
    <mergeCell ref="F49:H49"/>
    <mergeCell ref="F51:H52"/>
    <mergeCell ref="B54:B55"/>
    <mergeCell ref="C54:C55"/>
    <mergeCell ref="D54:D55"/>
    <mergeCell ref="E54:E55"/>
    <mergeCell ref="F54:G55"/>
    <mergeCell ref="A31:A37"/>
    <mergeCell ref="B44:H44"/>
    <mergeCell ref="B45:H45"/>
    <mergeCell ref="D36:E36"/>
    <mergeCell ref="F36:H36"/>
    <mergeCell ref="D37:E37"/>
    <mergeCell ref="F37:H37"/>
    <mergeCell ref="A40:G40"/>
    <mergeCell ref="A41:H41"/>
    <mergeCell ref="B42:H42"/>
    <mergeCell ref="B43:D43"/>
    <mergeCell ref="F43:G43"/>
    <mergeCell ref="D33:E33"/>
    <mergeCell ref="F33:H33"/>
    <mergeCell ref="D34:E34"/>
    <mergeCell ref="F34:H34"/>
    <mergeCell ref="D35:E35"/>
    <mergeCell ref="F35:H35"/>
    <mergeCell ref="D30:E30"/>
    <mergeCell ref="F30:H30"/>
    <mergeCell ref="B16:B17"/>
    <mergeCell ref="C16:C17"/>
    <mergeCell ref="B25:E25"/>
    <mergeCell ref="B26:E26"/>
    <mergeCell ref="B27:E27"/>
    <mergeCell ref="A28:E28"/>
    <mergeCell ref="A29:H29"/>
    <mergeCell ref="A1:G1"/>
    <mergeCell ref="A2:H2"/>
    <mergeCell ref="B3:H3"/>
    <mergeCell ref="B4:D4"/>
    <mergeCell ref="F4:G4"/>
    <mergeCell ref="B5:H5"/>
    <mergeCell ref="F11:H11"/>
    <mergeCell ref="A60:D60"/>
    <mergeCell ref="D16:D17"/>
    <mergeCell ref="E16:E17"/>
    <mergeCell ref="F16:G17"/>
    <mergeCell ref="F18:G18"/>
    <mergeCell ref="B31:C37"/>
    <mergeCell ref="D31:E31"/>
    <mergeCell ref="F31:H31"/>
    <mergeCell ref="D32:E32"/>
    <mergeCell ref="F32:H32"/>
    <mergeCell ref="A24:D24"/>
    <mergeCell ref="B6:H6"/>
    <mergeCell ref="B7:H7"/>
    <mergeCell ref="B8:H8"/>
    <mergeCell ref="B9:H9"/>
    <mergeCell ref="F13:H14"/>
    <mergeCell ref="B30:C30"/>
    <mergeCell ref="D145:E145"/>
    <mergeCell ref="F145:H145"/>
    <mergeCell ref="F140:H140"/>
    <mergeCell ref="A141:A147"/>
    <mergeCell ref="B141:C147"/>
    <mergeCell ref="F143:H143"/>
    <mergeCell ref="F144:H144"/>
    <mergeCell ref="D146:E146"/>
    <mergeCell ref="D147:E147"/>
    <mergeCell ref="F126:G126"/>
    <mergeCell ref="A130:D130"/>
    <mergeCell ref="B131:E131"/>
    <mergeCell ref="B132:E132"/>
    <mergeCell ref="B133:E133"/>
    <mergeCell ref="A134:B134"/>
    <mergeCell ref="A135:H135"/>
    <mergeCell ref="F141:H141"/>
    <mergeCell ref="D142:E142"/>
    <mergeCell ref="B137:C140"/>
    <mergeCell ref="D136:E136"/>
    <mergeCell ref="F136:H136"/>
    <mergeCell ref="D137:E137"/>
    <mergeCell ref="B136:C136"/>
    <mergeCell ref="A137:A140"/>
    <mergeCell ref="F137:H137"/>
    <mergeCell ref="D138:E138"/>
    <mergeCell ref="F139:H139"/>
    <mergeCell ref="D140:E140"/>
    <mergeCell ref="D141:E141"/>
    <mergeCell ref="F138:H138"/>
    <mergeCell ref="D139:E139"/>
    <mergeCell ref="A184:E184"/>
    <mergeCell ref="B180:C183"/>
    <mergeCell ref="D180:E180"/>
    <mergeCell ref="F180:H180"/>
    <mergeCell ref="D181:E181"/>
    <mergeCell ref="F181:H181"/>
    <mergeCell ref="D182:E182"/>
    <mergeCell ref="F182:H182"/>
    <mergeCell ref="D183:E183"/>
    <mergeCell ref="F183:H183"/>
    <mergeCell ref="A180:A183"/>
  </mergeCells>
  <printOptions horizontalCentered="1" verticalCentered="1"/>
  <pageMargins left="0.70866141732283472" right="0.70866141732283472" top="0.74803149606299213" bottom="0.74803149606299213" header="0.31496062992125984" footer="0.31496062992125984"/>
  <pageSetup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4">
    <tabColor theme="4"/>
  </sheetPr>
  <dimension ref="A1:F31"/>
  <sheetViews>
    <sheetView view="pageBreakPreview" topLeftCell="A13" zoomScaleNormal="70" zoomScaleSheetLayoutView="100" workbookViewId="0">
      <selection activeCell="F20" sqref="F20"/>
    </sheetView>
  </sheetViews>
  <sheetFormatPr baseColWidth="10" defaultRowHeight="15"/>
  <cols>
    <col min="1" max="1" width="5.7109375" style="827" customWidth="1"/>
    <col min="2" max="2" width="33.28515625" style="827" customWidth="1"/>
    <col min="3" max="3" width="36" style="827" customWidth="1"/>
    <col min="4" max="4" width="33.85546875" style="831" customWidth="1"/>
    <col min="5" max="5" width="34.5703125" style="831" customWidth="1"/>
    <col min="6" max="6" width="27.28515625" style="831" customWidth="1"/>
    <col min="7" max="16384" width="11.42578125" style="827"/>
  </cols>
  <sheetData>
    <row r="1" spans="1:6" ht="30" customHeight="1" thickBot="1">
      <c r="A1" s="1511" t="s">
        <v>47</v>
      </c>
      <c r="B1" s="1512"/>
      <c r="C1" s="1512"/>
      <c r="D1" s="1513"/>
      <c r="E1" s="826" t="s">
        <v>81</v>
      </c>
      <c r="F1" s="17"/>
    </row>
    <row r="2" spans="1:6" ht="13.5" customHeight="1" thickBot="1">
      <c r="B2" s="1514"/>
      <c r="C2" s="1514"/>
      <c r="D2" s="1514"/>
      <c r="E2" s="1514"/>
      <c r="F2" s="17"/>
    </row>
    <row r="3" spans="1:6" ht="58.5" customHeight="1" thickBot="1">
      <c r="A3" s="1515" t="s">
        <v>75</v>
      </c>
      <c r="B3" s="1516"/>
      <c r="C3" s="531" t="s">
        <v>76</v>
      </c>
      <c r="D3" s="531" t="s">
        <v>89</v>
      </c>
      <c r="E3" s="776" t="s">
        <v>85</v>
      </c>
      <c r="F3" s="828"/>
    </row>
    <row r="4" spans="1:6" ht="118.5" customHeight="1" thickBot="1">
      <c r="A4" s="1517" t="s">
        <v>1163</v>
      </c>
      <c r="B4" s="1518"/>
      <c r="C4" s="829" t="s">
        <v>1158</v>
      </c>
      <c r="D4" s="829" t="s">
        <v>1160</v>
      </c>
      <c r="E4" s="830" t="s">
        <v>1159</v>
      </c>
    </row>
    <row r="5" spans="1:6" ht="9" customHeight="1" thickBot="1">
      <c r="B5" s="832"/>
      <c r="C5" s="833"/>
      <c r="D5" s="833"/>
      <c r="E5" s="834"/>
    </row>
    <row r="6" spans="1:6" ht="60" customHeight="1" thickBot="1">
      <c r="A6" s="1519" t="s">
        <v>87</v>
      </c>
      <c r="B6" s="532" t="s">
        <v>71</v>
      </c>
      <c r="C6" s="532" t="s">
        <v>72</v>
      </c>
      <c r="D6" s="533" t="s">
        <v>73</v>
      </c>
      <c r="E6" s="835" t="s">
        <v>86</v>
      </c>
    </row>
    <row r="7" spans="1:6" ht="23.25" customHeight="1">
      <c r="A7" s="1520"/>
      <c r="B7" s="1523" t="s">
        <v>1162</v>
      </c>
      <c r="C7" s="1524" t="s">
        <v>1272</v>
      </c>
      <c r="D7" s="1526" t="s">
        <v>1273</v>
      </c>
      <c r="E7" s="1528" t="s">
        <v>1161</v>
      </c>
    </row>
    <row r="8" spans="1:6" ht="84" customHeight="1" thickBot="1">
      <c r="A8" s="1520"/>
      <c r="B8" s="1523"/>
      <c r="C8" s="1525"/>
      <c r="D8" s="1527"/>
      <c r="E8" s="1529"/>
    </row>
    <row r="9" spans="1:6" ht="36" customHeight="1" thickBot="1">
      <c r="A9" s="1521"/>
      <c r="B9" s="1531" t="s">
        <v>74</v>
      </c>
      <c r="C9" s="1532"/>
      <c r="D9" s="534" t="s">
        <v>329</v>
      </c>
      <c r="E9" s="1529"/>
    </row>
    <row r="10" spans="1:6" ht="57.75" customHeight="1" thickBot="1">
      <c r="A10" s="1522"/>
      <c r="B10" s="1539" t="s">
        <v>1164</v>
      </c>
      <c r="C10" s="1540"/>
      <c r="D10" s="836" t="s">
        <v>1274</v>
      </c>
      <c r="E10" s="1530"/>
    </row>
    <row r="11" spans="1:6" ht="15.75" thickBot="1">
      <c r="A11" s="837"/>
      <c r="D11" s="838"/>
      <c r="E11" s="838"/>
    </row>
    <row r="12" spans="1:6" ht="80.25" customHeight="1" thickBot="1">
      <c r="A12" s="737" t="s">
        <v>18</v>
      </c>
      <c r="B12" s="737" t="s">
        <v>48</v>
      </c>
      <c r="C12" s="1541" t="s">
        <v>88</v>
      </c>
      <c r="D12" s="1542"/>
      <c r="E12" s="777" t="s">
        <v>136</v>
      </c>
      <c r="F12" s="827"/>
    </row>
    <row r="13" spans="1:6" ht="36.75" customHeight="1">
      <c r="A13" s="839">
        <v>1</v>
      </c>
      <c r="B13" s="840" t="s">
        <v>1165</v>
      </c>
      <c r="C13" s="1543" t="s">
        <v>1275</v>
      </c>
      <c r="D13" s="1544"/>
      <c r="E13" s="841" t="s">
        <v>1276</v>
      </c>
      <c r="F13" s="827"/>
    </row>
    <row r="14" spans="1:6" ht="66" customHeight="1">
      <c r="A14" s="842">
        <v>2</v>
      </c>
      <c r="B14" s="843" t="s">
        <v>1166</v>
      </c>
      <c r="C14" s="1537" t="s">
        <v>1277</v>
      </c>
      <c r="D14" s="1538"/>
      <c r="E14" s="844" t="s">
        <v>1278</v>
      </c>
      <c r="F14" s="827"/>
    </row>
    <row r="15" spans="1:6" ht="58.5" customHeight="1">
      <c r="A15" s="842">
        <v>3</v>
      </c>
      <c r="B15" s="845" t="s">
        <v>1167</v>
      </c>
      <c r="C15" s="1537" t="s">
        <v>1279</v>
      </c>
      <c r="D15" s="1538"/>
      <c r="E15" s="844" t="s">
        <v>1280</v>
      </c>
      <c r="F15" s="827"/>
    </row>
    <row r="16" spans="1:6" ht="39.75" customHeight="1">
      <c r="A16" s="842">
        <v>4</v>
      </c>
      <c r="B16" s="843" t="s">
        <v>1168</v>
      </c>
      <c r="C16" s="1535" t="s">
        <v>1281</v>
      </c>
      <c r="D16" s="1536"/>
      <c r="E16" s="844" t="s">
        <v>1282</v>
      </c>
      <c r="F16" s="827"/>
    </row>
    <row r="17" spans="1:6" ht="42" customHeight="1">
      <c r="A17" s="842">
        <v>5</v>
      </c>
      <c r="B17" s="843" t="s">
        <v>1169</v>
      </c>
      <c r="C17" s="1533" t="s">
        <v>1283</v>
      </c>
      <c r="D17" s="1534"/>
      <c r="E17" s="844" t="s">
        <v>1284</v>
      </c>
      <c r="F17" s="827"/>
    </row>
    <row r="18" spans="1:6" ht="38.25" customHeight="1">
      <c r="A18" s="842">
        <v>6</v>
      </c>
      <c r="B18" s="843" t="s">
        <v>1170</v>
      </c>
      <c r="C18" s="1535" t="s">
        <v>1285</v>
      </c>
      <c r="D18" s="1536"/>
      <c r="E18" s="846" t="s">
        <v>1286</v>
      </c>
      <c r="F18" s="827"/>
    </row>
    <row r="19" spans="1:6" ht="75.75" customHeight="1">
      <c r="A19" s="842">
        <v>7</v>
      </c>
      <c r="B19" s="847" t="s">
        <v>1171</v>
      </c>
      <c r="C19" s="1537" t="s">
        <v>1287</v>
      </c>
      <c r="D19" s="1538"/>
      <c r="E19" s="846" t="s">
        <v>1288</v>
      </c>
      <c r="F19" s="827"/>
    </row>
    <row r="20" spans="1:6">
      <c r="D20" s="838"/>
      <c r="E20" s="838"/>
    </row>
    <row r="21" spans="1:6">
      <c r="D21" s="838"/>
      <c r="E21" s="838"/>
    </row>
    <row r="22" spans="1:6">
      <c r="D22" s="838"/>
      <c r="E22" s="838"/>
    </row>
    <row r="23" spans="1:6">
      <c r="D23" s="838"/>
      <c r="E23" s="838"/>
    </row>
    <row r="31" spans="1:6">
      <c r="D31" s="848"/>
    </row>
  </sheetData>
  <sheetProtection algorithmName="SHA-512" hashValue="aTAqGn80ZJQe6sRVXeGMWcYA3HZz9H2ddq2MkCZCd7LJO3WJt3ASi71Q/NSoSm0gKbEnunZ7NqOcIHJjU4cCLA==" saltValue="kXGqNbZ4Rm0wuHZ7D5hWDw==" spinCount="100000" sheet="1" objects="1" scenarios="1"/>
  <mergeCells count="19">
    <mergeCell ref="C17:D17"/>
    <mergeCell ref="C18:D18"/>
    <mergeCell ref="C19:D19"/>
    <mergeCell ref="B10:C10"/>
    <mergeCell ref="C12:D12"/>
    <mergeCell ref="C13:D13"/>
    <mergeCell ref="C14:D14"/>
    <mergeCell ref="C15:D15"/>
    <mergeCell ref="C16:D16"/>
    <mergeCell ref="A1:D1"/>
    <mergeCell ref="B2:E2"/>
    <mergeCell ref="A3:B3"/>
    <mergeCell ref="A4:B4"/>
    <mergeCell ref="A6:A10"/>
    <mergeCell ref="B7:B8"/>
    <mergeCell ref="C7:C8"/>
    <mergeCell ref="D7:D8"/>
    <mergeCell ref="E7:E10"/>
    <mergeCell ref="B9:C9"/>
  </mergeCells>
  <printOptions horizontalCentered="1" verticalCentered="1"/>
  <pageMargins left="0.15748031496062992" right="0.15748031496062992" top="0.98425196850393704" bottom="0.98425196850393704" header="0" footer="0"/>
  <pageSetup scale="83"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4"/>
    <pageSetUpPr fitToPage="1"/>
  </sheetPr>
  <dimension ref="A1:G50"/>
  <sheetViews>
    <sheetView topLeftCell="A48" workbookViewId="0">
      <selection activeCell="H70" sqref="H70"/>
    </sheetView>
  </sheetViews>
  <sheetFormatPr baseColWidth="10" defaultRowHeight="15"/>
  <cols>
    <col min="1" max="1" width="4.5703125" style="535" customWidth="1"/>
    <col min="2" max="2" width="39.5703125" style="535" customWidth="1"/>
    <col min="3" max="3" width="5.140625" style="537" customWidth="1"/>
    <col min="4" max="4" width="49" style="535" customWidth="1"/>
    <col min="5" max="5" width="5.42578125" style="535" bestFit="1" customWidth="1"/>
    <col min="6" max="6" width="47.7109375" style="535" customWidth="1"/>
    <col min="7" max="7" width="6.7109375" style="535" bestFit="1" customWidth="1"/>
    <col min="8" max="8" width="37.5703125" style="535" customWidth="1"/>
    <col min="9" max="9" width="11.42578125" style="535"/>
    <col min="10" max="10" width="6.7109375" style="535" bestFit="1" customWidth="1"/>
    <col min="11" max="11" width="35" style="535" customWidth="1"/>
    <col min="12" max="16384" width="11.42578125" style="535"/>
  </cols>
  <sheetData>
    <row r="1" spans="1:6" ht="43.5" customHeight="1" thickBot="1">
      <c r="A1" s="1374" t="s">
        <v>494</v>
      </c>
      <c r="B1" s="1375"/>
      <c r="C1" s="1375"/>
      <c r="D1" s="1375"/>
      <c r="E1" s="1376"/>
      <c r="F1" s="130" t="s">
        <v>82</v>
      </c>
    </row>
    <row r="2" spans="1:6" ht="23.25">
      <c r="A2" s="536"/>
      <c r="D2" s="536"/>
    </row>
    <row r="3" spans="1:6" ht="56.25" customHeight="1">
      <c r="A3" s="1557" t="s">
        <v>649</v>
      </c>
      <c r="B3" s="1557"/>
      <c r="C3" s="1557"/>
      <c r="D3" s="1557"/>
      <c r="E3" s="1557"/>
      <c r="F3" s="1557"/>
    </row>
    <row r="4" spans="1:6" ht="33.75" customHeight="1">
      <c r="A4" s="538"/>
      <c r="B4" s="538"/>
      <c r="C4" s="539"/>
      <c r="D4" s="539"/>
      <c r="E4" s="539"/>
      <c r="F4" s="539"/>
    </row>
    <row r="5" spans="1:6" ht="16.5" customHeight="1">
      <c r="A5" s="1558"/>
      <c r="B5" s="1559"/>
      <c r="C5" s="1562" t="s">
        <v>495</v>
      </c>
      <c r="D5" s="1562"/>
      <c r="E5" s="1562" t="s">
        <v>496</v>
      </c>
      <c r="F5" s="1562"/>
    </row>
    <row r="6" spans="1:6" ht="30">
      <c r="A6" s="1560"/>
      <c r="B6" s="1561"/>
      <c r="C6" s="540" t="s">
        <v>497</v>
      </c>
      <c r="D6" s="541" t="s">
        <v>1289</v>
      </c>
      <c r="E6" s="540" t="s">
        <v>498</v>
      </c>
      <c r="F6" s="541" t="s">
        <v>1314</v>
      </c>
    </row>
    <row r="7" spans="1:6" ht="15" customHeight="1">
      <c r="A7" s="1560"/>
      <c r="B7" s="1561"/>
      <c r="C7" s="540" t="s">
        <v>499</v>
      </c>
      <c r="D7" s="541" t="s">
        <v>1290</v>
      </c>
      <c r="E7" s="540" t="s">
        <v>500</v>
      </c>
      <c r="F7" s="541" t="s">
        <v>1315</v>
      </c>
    </row>
    <row r="8" spans="1:6" ht="60">
      <c r="A8" s="1560"/>
      <c r="B8" s="1561"/>
      <c r="C8" s="540" t="s">
        <v>501</v>
      </c>
      <c r="D8" s="541" t="s">
        <v>1291</v>
      </c>
      <c r="E8" s="540" t="s">
        <v>502</v>
      </c>
      <c r="F8" s="541" t="s">
        <v>1316</v>
      </c>
    </row>
    <row r="9" spans="1:6">
      <c r="A9" s="1560"/>
      <c r="B9" s="1561"/>
      <c r="C9" s="540" t="s">
        <v>503</v>
      </c>
      <c r="D9" s="541" t="s">
        <v>1292</v>
      </c>
      <c r="E9" s="540" t="s">
        <v>504</v>
      </c>
      <c r="F9" s="541" t="s">
        <v>1317</v>
      </c>
    </row>
    <row r="10" spans="1:6" ht="30">
      <c r="A10" s="1560"/>
      <c r="B10" s="1561"/>
      <c r="C10" s="540" t="s">
        <v>505</v>
      </c>
      <c r="D10" s="541" t="s">
        <v>1293</v>
      </c>
      <c r="E10" s="540" t="s">
        <v>506</v>
      </c>
      <c r="F10" s="541" t="s">
        <v>1318</v>
      </c>
    </row>
    <row r="11" spans="1:6" ht="30">
      <c r="A11" s="1560"/>
      <c r="B11" s="1561"/>
      <c r="C11" s="540" t="s">
        <v>507</v>
      </c>
      <c r="D11" s="541" t="s">
        <v>1294</v>
      </c>
      <c r="E11" s="540" t="s">
        <v>508</v>
      </c>
      <c r="F11" s="541" t="s">
        <v>1319</v>
      </c>
    </row>
    <row r="12" spans="1:6" ht="45">
      <c r="A12" s="1560"/>
      <c r="B12" s="1561"/>
      <c r="C12" s="540" t="s">
        <v>509</v>
      </c>
      <c r="D12" s="541" t="s">
        <v>1295</v>
      </c>
      <c r="E12" s="540" t="s">
        <v>510</v>
      </c>
      <c r="F12" s="541" t="s">
        <v>1320</v>
      </c>
    </row>
    <row r="13" spans="1:6">
      <c r="A13" s="1560"/>
      <c r="B13" s="1561"/>
      <c r="C13" s="540" t="s">
        <v>511</v>
      </c>
      <c r="D13" s="541" t="s">
        <v>1296</v>
      </c>
      <c r="E13" s="540" t="s">
        <v>512</v>
      </c>
      <c r="F13" s="541" t="s">
        <v>1321</v>
      </c>
    </row>
    <row r="14" spans="1:6" ht="16.5" customHeight="1">
      <c r="A14" s="1560"/>
      <c r="B14" s="1561"/>
      <c r="C14" s="540" t="s">
        <v>513</v>
      </c>
      <c r="D14" s="541" t="s">
        <v>1297</v>
      </c>
      <c r="E14" s="540" t="s">
        <v>514</v>
      </c>
      <c r="F14" s="541" t="s">
        <v>1322</v>
      </c>
    </row>
    <row r="15" spans="1:6" ht="16.5" customHeight="1">
      <c r="A15" s="1560"/>
      <c r="B15" s="1561"/>
      <c r="C15" s="540" t="s">
        <v>515</v>
      </c>
      <c r="D15" s="541" t="s">
        <v>1298</v>
      </c>
      <c r="E15" s="540" t="s">
        <v>516</v>
      </c>
      <c r="F15" s="849"/>
    </row>
    <row r="16" spans="1:6" ht="16.5" customHeight="1">
      <c r="A16" s="1560"/>
      <c r="B16" s="1561"/>
      <c r="C16" s="540" t="s">
        <v>1304</v>
      </c>
      <c r="D16" s="849" t="s">
        <v>1300</v>
      </c>
      <c r="E16" s="540" t="s">
        <v>1309</v>
      </c>
      <c r="F16" s="849"/>
    </row>
    <row r="17" spans="1:7" ht="16.5" customHeight="1">
      <c r="A17" s="1560"/>
      <c r="B17" s="1561"/>
      <c r="C17" s="540" t="s">
        <v>1305</v>
      </c>
      <c r="D17" s="849" t="s">
        <v>1299</v>
      </c>
      <c r="E17" s="540" t="s">
        <v>1310</v>
      </c>
      <c r="F17" s="849"/>
    </row>
    <row r="18" spans="1:7" ht="16.5" customHeight="1">
      <c r="A18" s="1560"/>
      <c r="B18" s="1561"/>
      <c r="C18" s="540" t="s">
        <v>1306</v>
      </c>
      <c r="D18" s="849" t="s">
        <v>1302</v>
      </c>
      <c r="E18" s="540" t="s">
        <v>1311</v>
      </c>
      <c r="F18" s="849"/>
    </row>
    <row r="19" spans="1:7" ht="16.5" customHeight="1">
      <c r="A19" s="1560"/>
      <c r="B19" s="1561"/>
      <c r="C19" s="540" t="s">
        <v>1307</v>
      </c>
      <c r="D19" s="849" t="s">
        <v>1303</v>
      </c>
      <c r="E19" s="540" t="s">
        <v>1312</v>
      </c>
      <c r="F19" s="849"/>
    </row>
    <row r="20" spans="1:7" ht="15.75" customHeight="1">
      <c r="A20" s="1560"/>
      <c r="B20" s="1561"/>
      <c r="C20" s="540" t="s">
        <v>1308</v>
      </c>
      <c r="D20" s="850" t="s">
        <v>1301</v>
      </c>
      <c r="E20" s="540" t="s">
        <v>1313</v>
      </c>
      <c r="F20" s="541"/>
    </row>
    <row r="21" spans="1:7" ht="15.75">
      <c r="A21" s="1554" t="s">
        <v>517</v>
      </c>
      <c r="B21" s="1554"/>
      <c r="C21" s="1555" t="s">
        <v>518</v>
      </c>
      <c r="D21" s="1555"/>
      <c r="E21" s="1556" t="s">
        <v>519</v>
      </c>
      <c r="F21" s="1556"/>
    </row>
    <row r="22" spans="1:7" ht="45">
      <c r="A22" s="540" t="s">
        <v>520</v>
      </c>
      <c r="B22" s="541" t="s">
        <v>1323</v>
      </c>
      <c r="C22" s="1546" t="s">
        <v>521</v>
      </c>
      <c r="D22" s="1548" t="s">
        <v>1347</v>
      </c>
      <c r="E22" s="1546" t="s">
        <v>522</v>
      </c>
      <c r="F22" s="1547" t="s">
        <v>1355</v>
      </c>
      <c r="G22" s="535" t="s">
        <v>1354</v>
      </c>
    </row>
    <row r="23" spans="1:7" ht="31.5" customHeight="1">
      <c r="A23" s="540" t="s">
        <v>523</v>
      </c>
      <c r="B23" s="541" t="s">
        <v>1324</v>
      </c>
      <c r="C23" s="1546"/>
      <c r="D23" s="1549"/>
      <c r="E23" s="1546"/>
      <c r="F23" s="1547"/>
    </row>
    <row r="24" spans="1:7" ht="30">
      <c r="A24" s="540" t="s">
        <v>524</v>
      </c>
      <c r="B24" s="541" t="s">
        <v>1325</v>
      </c>
      <c r="C24" s="1546" t="s">
        <v>525</v>
      </c>
      <c r="D24" s="1547" t="s">
        <v>1339</v>
      </c>
      <c r="E24" s="1546" t="s">
        <v>526</v>
      </c>
      <c r="F24" s="1547" t="s">
        <v>1356</v>
      </c>
    </row>
    <row r="25" spans="1:7" ht="49.5" customHeight="1">
      <c r="A25" s="540" t="s">
        <v>527</v>
      </c>
      <c r="B25" s="541" t="s">
        <v>1326</v>
      </c>
      <c r="C25" s="1546"/>
      <c r="D25" s="1547"/>
      <c r="E25" s="1546"/>
      <c r="F25" s="1547"/>
    </row>
    <row r="26" spans="1:7" ht="40.5" customHeight="1">
      <c r="A26" s="540" t="s">
        <v>528</v>
      </c>
      <c r="B26" s="541" t="s">
        <v>1327</v>
      </c>
      <c r="C26" s="1546" t="s">
        <v>529</v>
      </c>
      <c r="D26" s="1547" t="s">
        <v>1340</v>
      </c>
      <c r="E26" s="1546" t="s">
        <v>530</v>
      </c>
      <c r="F26" s="1547" t="s">
        <v>1357</v>
      </c>
    </row>
    <row r="27" spans="1:7">
      <c r="A27" s="540" t="s">
        <v>531</v>
      </c>
      <c r="B27" s="541" t="s">
        <v>1328</v>
      </c>
      <c r="C27" s="1546"/>
      <c r="D27" s="1547"/>
      <c r="E27" s="1546"/>
      <c r="F27" s="1547"/>
    </row>
    <row r="28" spans="1:7" ht="30">
      <c r="A28" s="540" t="s">
        <v>532</v>
      </c>
      <c r="B28" s="541" t="s">
        <v>1329</v>
      </c>
      <c r="C28" s="1546" t="s">
        <v>533</v>
      </c>
      <c r="D28" s="1547" t="s">
        <v>1341</v>
      </c>
      <c r="E28" s="1546" t="s">
        <v>534</v>
      </c>
      <c r="F28" s="1547" t="s">
        <v>1358</v>
      </c>
    </row>
    <row r="29" spans="1:7">
      <c r="A29" s="540" t="s">
        <v>535</v>
      </c>
      <c r="B29" s="541"/>
      <c r="C29" s="1546"/>
      <c r="D29" s="1547"/>
      <c r="E29" s="1546"/>
      <c r="F29" s="1547"/>
    </row>
    <row r="30" spans="1:7">
      <c r="A30" s="540" t="s">
        <v>536</v>
      </c>
      <c r="B30" s="541"/>
      <c r="C30" s="1546" t="s">
        <v>537</v>
      </c>
      <c r="D30" s="1547" t="s">
        <v>1342</v>
      </c>
      <c r="E30" s="1546" t="s">
        <v>538</v>
      </c>
      <c r="F30" s="1547" t="s">
        <v>1359</v>
      </c>
    </row>
    <row r="31" spans="1:7" ht="33" customHeight="1">
      <c r="A31" s="540" t="s">
        <v>539</v>
      </c>
      <c r="B31" s="541"/>
      <c r="C31" s="1546"/>
      <c r="D31" s="1547"/>
      <c r="E31" s="1546"/>
      <c r="F31" s="1547"/>
    </row>
    <row r="32" spans="1:7" ht="15.75">
      <c r="A32" s="1550" t="s">
        <v>540</v>
      </c>
      <c r="B32" s="1551"/>
      <c r="C32" s="1552" t="s">
        <v>541</v>
      </c>
      <c r="D32" s="1552"/>
      <c r="E32" s="1553" t="s">
        <v>542</v>
      </c>
      <c r="F32" s="1553"/>
    </row>
    <row r="33" spans="1:6" ht="57" customHeight="1">
      <c r="A33" s="542" t="s">
        <v>543</v>
      </c>
      <c r="B33" s="541" t="s">
        <v>1330</v>
      </c>
      <c r="C33" s="543" t="s">
        <v>544</v>
      </c>
      <c r="D33" s="622" t="s">
        <v>1351</v>
      </c>
      <c r="E33" s="543" t="s">
        <v>545</v>
      </c>
      <c r="F33" s="738" t="s">
        <v>1353</v>
      </c>
    </row>
    <row r="34" spans="1:6">
      <c r="A34" s="542" t="s">
        <v>546</v>
      </c>
      <c r="B34" s="541" t="s">
        <v>1331</v>
      </c>
      <c r="C34" s="1546" t="s">
        <v>547</v>
      </c>
      <c r="D34" s="1547" t="s">
        <v>1348</v>
      </c>
      <c r="E34" s="1546" t="s">
        <v>548</v>
      </c>
      <c r="F34" s="1548" t="s">
        <v>1343</v>
      </c>
    </row>
    <row r="35" spans="1:6" ht="29.25" customHeight="1">
      <c r="A35" s="542" t="s">
        <v>549</v>
      </c>
      <c r="B35" s="541" t="s">
        <v>1332</v>
      </c>
      <c r="C35" s="1546"/>
      <c r="D35" s="1547"/>
      <c r="E35" s="1546"/>
      <c r="F35" s="1549"/>
    </row>
    <row r="36" spans="1:6">
      <c r="A36" s="542" t="s">
        <v>550</v>
      </c>
      <c r="B36" s="541" t="s">
        <v>1333</v>
      </c>
      <c r="C36" s="1546" t="s">
        <v>551</v>
      </c>
      <c r="D36" s="1547" t="s">
        <v>1349</v>
      </c>
      <c r="E36" s="1546" t="s">
        <v>552</v>
      </c>
      <c r="F36" s="1548" t="s">
        <v>1344</v>
      </c>
    </row>
    <row r="37" spans="1:6" ht="42.75" customHeight="1">
      <c r="A37" s="542" t="s">
        <v>553</v>
      </c>
      <c r="B37" s="541" t="s">
        <v>1334</v>
      </c>
      <c r="C37" s="1546"/>
      <c r="D37" s="1547"/>
      <c r="E37" s="1546"/>
      <c r="F37" s="1549"/>
    </row>
    <row r="38" spans="1:6">
      <c r="A38" s="542" t="s">
        <v>554</v>
      </c>
      <c r="B38" s="541" t="s">
        <v>1335</v>
      </c>
      <c r="C38" s="1546" t="s">
        <v>555</v>
      </c>
      <c r="D38" s="1547" t="s">
        <v>1350</v>
      </c>
      <c r="E38" s="1546" t="s">
        <v>556</v>
      </c>
      <c r="F38" s="1548" t="s">
        <v>1345</v>
      </c>
    </row>
    <row r="39" spans="1:6" ht="59.25" customHeight="1">
      <c r="A39" s="542" t="s">
        <v>557</v>
      </c>
      <c r="B39" s="541" t="s">
        <v>1336</v>
      </c>
      <c r="C39" s="1546"/>
      <c r="D39" s="1547"/>
      <c r="E39" s="1546"/>
      <c r="F39" s="1549"/>
    </row>
    <row r="40" spans="1:6" ht="60">
      <c r="A40" s="542" t="s">
        <v>558</v>
      </c>
      <c r="B40" s="541" t="s">
        <v>1337</v>
      </c>
      <c r="C40" s="1546" t="s">
        <v>559</v>
      </c>
      <c r="D40" s="1547" t="s">
        <v>1352</v>
      </c>
      <c r="E40" s="1546" t="s">
        <v>560</v>
      </c>
      <c r="F40" s="1548" t="s">
        <v>1346</v>
      </c>
    </row>
    <row r="41" spans="1:6" ht="30" customHeight="1">
      <c r="A41" s="542" t="s">
        <v>561</v>
      </c>
      <c r="B41" s="541" t="s">
        <v>1338</v>
      </c>
      <c r="C41" s="1546"/>
      <c r="D41" s="1547"/>
      <c r="E41" s="1546"/>
      <c r="F41" s="1549"/>
    </row>
    <row r="42" spans="1:6">
      <c r="A42" s="542" t="s">
        <v>562</v>
      </c>
      <c r="B42" s="541"/>
      <c r="C42" s="543" t="s">
        <v>563</v>
      </c>
      <c r="D42" s="544"/>
      <c r="E42" s="543" t="s">
        <v>564</v>
      </c>
      <c r="F42" s="738"/>
    </row>
    <row r="44" spans="1:6" ht="35.25" customHeight="1">
      <c r="A44" s="1545" t="s">
        <v>565</v>
      </c>
      <c r="B44" s="1545"/>
      <c r="C44" s="1545"/>
      <c r="D44" s="1545"/>
      <c r="E44" s="1545"/>
      <c r="F44" s="1545"/>
    </row>
    <row r="46" spans="1:6" ht="78.75">
      <c r="B46" s="545" t="s">
        <v>650</v>
      </c>
      <c r="D46" s="546" t="s">
        <v>651</v>
      </c>
    </row>
    <row r="48" spans="1:6" ht="33" customHeight="1">
      <c r="A48" s="1545" t="s">
        <v>566</v>
      </c>
      <c r="B48" s="1545"/>
      <c r="C48" s="1545"/>
      <c r="D48" s="1545"/>
      <c r="E48" s="1545"/>
      <c r="F48" s="1545"/>
    </row>
    <row r="50" spans="2:4" ht="114.75" customHeight="1">
      <c r="B50" s="547" t="s">
        <v>652</v>
      </c>
      <c r="D50" s="547" t="s">
        <v>653</v>
      </c>
    </row>
  </sheetData>
  <sheetProtection algorithmName="SHA-512" hashValue="vkNNflFPeJO4sYndbxtDgmbPyO9+5f2ZnoRTmPuFBI+R4BQQ7C7x6mVe4BMO1MEChWhxtX7PaBsovAZP7ykXGQ==" saltValue="w1347v428NM2kjXyE8aIow==" spinCount="100000" sheet="1" objects="1" scenarios="1"/>
  <mergeCells count="49">
    <mergeCell ref="A21:B21"/>
    <mergeCell ref="C21:D21"/>
    <mergeCell ref="E21:F21"/>
    <mergeCell ref="A1:E1"/>
    <mergeCell ref="A3:F3"/>
    <mergeCell ref="A5:B20"/>
    <mergeCell ref="C5:D5"/>
    <mergeCell ref="E5:F5"/>
    <mergeCell ref="C22:C23"/>
    <mergeCell ref="D22:D23"/>
    <mergeCell ref="E22:E23"/>
    <mergeCell ref="F22:F23"/>
    <mergeCell ref="C24:C25"/>
    <mergeCell ref="D24:D25"/>
    <mergeCell ref="E24:E25"/>
    <mergeCell ref="F24:F25"/>
    <mergeCell ref="C26:C27"/>
    <mergeCell ref="D26:D27"/>
    <mergeCell ref="E26:E27"/>
    <mergeCell ref="F26:F27"/>
    <mergeCell ref="E34:E35"/>
    <mergeCell ref="F34:F35"/>
    <mergeCell ref="C28:C29"/>
    <mergeCell ref="D28:D29"/>
    <mergeCell ref="E28:E29"/>
    <mergeCell ref="F28:F29"/>
    <mergeCell ref="C30:C31"/>
    <mergeCell ref="D30:D31"/>
    <mergeCell ref="E30:E31"/>
    <mergeCell ref="F30:F31"/>
    <mergeCell ref="C36:C37"/>
    <mergeCell ref="D36:D37"/>
    <mergeCell ref="E36:E37"/>
    <mergeCell ref="F36:F37"/>
    <mergeCell ref="A32:B32"/>
    <mergeCell ref="C32:D32"/>
    <mergeCell ref="E32:F32"/>
    <mergeCell ref="C34:C35"/>
    <mergeCell ref="D34:D35"/>
    <mergeCell ref="A48:F48"/>
    <mergeCell ref="C38:C39"/>
    <mergeCell ref="D38:D39"/>
    <mergeCell ref="E38:E39"/>
    <mergeCell ref="F38:F39"/>
    <mergeCell ref="C40:C41"/>
    <mergeCell ref="D40:D41"/>
    <mergeCell ref="E40:E41"/>
    <mergeCell ref="F40:F41"/>
    <mergeCell ref="A44:F44"/>
  </mergeCells>
  <printOptions horizontalCentered="1" verticalCentered="1"/>
  <pageMargins left="0.70866141732283472" right="0.70866141732283472" top="0.74803149606299213" bottom="1.1023622047244095" header="0.31496062992125984" footer="0.31496062992125984"/>
  <pageSetup paperSize="9" scale="88"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tabColor theme="4"/>
  </sheetPr>
  <dimension ref="A1:I32"/>
  <sheetViews>
    <sheetView topLeftCell="A18" zoomScale="115" zoomScaleNormal="115" zoomScaleSheetLayoutView="100" workbookViewId="0">
      <selection activeCell="I6" sqref="I6:I17"/>
    </sheetView>
  </sheetViews>
  <sheetFormatPr baseColWidth="10" defaultRowHeight="12.75"/>
  <cols>
    <col min="1" max="1" width="8.7109375" style="36" customWidth="1"/>
    <col min="2" max="2" width="23.140625" style="36" customWidth="1"/>
    <col min="3" max="3" width="8" style="36" customWidth="1"/>
    <col min="4" max="4" width="10.28515625" style="36" customWidth="1"/>
    <col min="5" max="5" width="9.140625" style="36" customWidth="1"/>
    <col min="6" max="6" width="9.5703125" style="36" customWidth="1"/>
    <col min="7" max="7" width="17" style="36" customWidth="1"/>
    <col min="8" max="8" width="39.28515625" style="36" customWidth="1"/>
    <col min="9" max="9" width="17.7109375" style="36" customWidth="1"/>
    <col min="10" max="16384" width="11.42578125" style="36"/>
  </cols>
  <sheetData>
    <row r="1" spans="1:9" s="535" customFormat="1" ht="36" customHeight="1" thickBot="1">
      <c r="A1" s="1571" t="s">
        <v>594</v>
      </c>
      <c r="B1" s="1572"/>
      <c r="C1" s="1572"/>
      <c r="D1" s="1572"/>
      <c r="E1" s="1572"/>
      <c r="F1" s="1572"/>
      <c r="G1" s="1572"/>
      <c r="H1" s="1573"/>
      <c r="I1" s="130" t="s">
        <v>83</v>
      </c>
    </row>
    <row r="2" spans="1:9" ht="20.100000000000001" customHeight="1">
      <c r="A2" s="1576" t="s">
        <v>1196</v>
      </c>
      <c r="B2" s="1577"/>
      <c r="C2" s="1577"/>
      <c r="D2" s="1577"/>
      <c r="E2" s="1577"/>
      <c r="F2" s="1577"/>
      <c r="G2" s="1577"/>
    </row>
    <row r="3" spans="1:9" ht="20.100000000000001" customHeight="1">
      <c r="A3" s="406"/>
      <c r="B3" s="433"/>
      <c r="C3" s="33"/>
      <c r="D3" s="433"/>
      <c r="E3" s="33"/>
      <c r="F3" s="33"/>
      <c r="G3" s="33"/>
      <c r="H3" s="433"/>
      <c r="I3" s="33"/>
    </row>
    <row r="4" spans="1:9" ht="24" customHeight="1">
      <c r="A4" s="1570" t="s">
        <v>18</v>
      </c>
      <c r="B4" s="1570" t="s">
        <v>473</v>
      </c>
      <c r="C4" s="548" t="s">
        <v>118</v>
      </c>
      <c r="D4" s="548" t="s">
        <v>119</v>
      </c>
      <c r="E4" s="548" t="s">
        <v>120</v>
      </c>
      <c r="F4" s="548" t="s">
        <v>474</v>
      </c>
      <c r="G4" s="1570" t="s">
        <v>475</v>
      </c>
      <c r="H4" s="1570" t="s">
        <v>476</v>
      </c>
      <c r="I4" s="1570" t="s">
        <v>477</v>
      </c>
    </row>
    <row r="5" spans="1:9" ht="46.5" customHeight="1">
      <c r="A5" s="1570"/>
      <c r="B5" s="1570"/>
      <c r="C5" s="549" t="s">
        <v>478</v>
      </c>
      <c r="D5" s="549" t="s">
        <v>479</v>
      </c>
      <c r="E5" s="549" t="s">
        <v>480</v>
      </c>
      <c r="F5" s="549" t="s">
        <v>481</v>
      </c>
      <c r="G5" s="1570"/>
      <c r="H5" s="1570"/>
      <c r="I5" s="1570"/>
    </row>
    <row r="6" spans="1:9" ht="31.5" customHeight="1">
      <c r="A6" s="407">
        <v>1</v>
      </c>
      <c r="B6" s="778" t="s">
        <v>1173</v>
      </c>
      <c r="C6" s="778">
        <v>2</v>
      </c>
      <c r="D6" s="778">
        <v>1</v>
      </c>
      <c r="E6" s="778">
        <v>1</v>
      </c>
      <c r="F6" s="778">
        <v>1</v>
      </c>
      <c r="G6" s="824" t="s">
        <v>1267</v>
      </c>
      <c r="H6" s="778" t="s">
        <v>1172</v>
      </c>
      <c r="I6" s="824" t="s">
        <v>19</v>
      </c>
    </row>
    <row r="7" spans="1:9" s="748" customFormat="1" ht="31.5" customHeight="1">
      <c r="A7" s="780">
        <v>2</v>
      </c>
      <c r="B7" s="781" t="s">
        <v>1174</v>
      </c>
      <c r="C7" s="782">
        <v>2</v>
      </c>
      <c r="D7" s="782">
        <v>1</v>
      </c>
      <c r="E7" s="782">
        <v>1</v>
      </c>
      <c r="F7" s="782">
        <v>1</v>
      </c>
      <c r="G7" s="782" t="s">
        <v>1267</v>
      </c>
      <c r="H7" s="781" t="s">
        <v>1175</v>
      </c>
      <c r="I7" s="782" t="s">
        <v>19</v>
      </c>
    </row>
    <row r="8" spans="1:9" s="748" customFormat="1" ht="41.25" customHeight="1">
      <c r="A8" s="780">
        <v>3</v>
      </c>
      <c r="B8" s="781" t="s">
        <v>1180</v>
      </c>
      <c r="C8" s="782">
        <v>2</v>
      </c>
      <c r="D8" s="782">
        <v>1</v>
      </c>
      <c r="E8" s="782">
        <v>1</v>
      </c>
      <c r="F8" s="782">
        <v>1</v>
      </c>
      <c r="G8" s="782" t="s">
        <v>1268</v>
      </c>
      <c r="H8" s="781" t="s">
        <v>1176</v>
      </c>
      <c r="I8" s="782" t="s">
        <v>19</v>
      </c>
    </row>
    <row r="9" spans="1:9" ht="30.75" customHeight="1">
      <c r="A9" s="407">
        <v>4</v>
      </c>
      <c r="B9" s="778" t="s">
        <v>1181</v>
      </c>
      <c r="C9" s="778">
        <v>2</v>
      </c>
      <c r="D9" s="778">
        <v>1</v>
      </c>
      <c r="E9" s="778">
        <v>1</v>
      </c>
      <c r="F9" s="778">
        <v>1</v>
      </c>
      <c r="G9" s="824" t="s">
        <v>1267</v>
      </c>
      <c r="H9" s="778" t="s">
        <v>1177</v>
      </c>
      <c r="I9" s="824" t="s">
        <v>19</v>
      </c>
    </row>
    <row r="10" spans="1:9" ht="91.5" customHeight="1">
      <c r="A10" s="407">
        <v>5</v>
      </c>
      <c r="B10" s="778" t="s">
        <v>1179</v>
      </c>
      <c r="C10" s="778">
        <v>1</v>
      </c>
      <c r="D10" s="778">
        <v>1</v>
      </c>
      <c r="E10" s="778">
        <v>-1</v>
      </c>
      <c r="F10" s="778">
        <v>1</v>
      </c>
      <c r="G10" s="824" t="s">
        <v>1269</v>
      </c>
      <c r="H10" s="778" t="s">
        <v>1178</v>
      </c>
      <c r="I10" s="824" t="s">
        <v>188</v>
      </c>
    </row>
    <row r="11" spans="1:9" ht="107.25" customHeight="1">
      <c r="A11" s="407">
        <v>6</v>
      </c>
      <c r="B11" s="778" t="s">
        <v>1182</v>
      </c>
      <c r="C11" s="408">
        <v>1</v>
      </c>
      <c r="D11" s="408">
        <v>1</v>
      </c>
      <c r="E11" s="408">
        <v>0</v>
      </c>
      <c r="F11" s="408">
        <v>1</v>
      </c>
      <c r="G11" s="824" t="s">
        <v>1270</v>
      </c>
      <c r="H11" s="778" t="s">
        <v>1183</v>
      </c>
      <c r="I11" s="824" t="s">
        <v>186</v>
      </c>
    </row>
    <row r="12" spans="1:9" ht="42.75" customHeight="1">
      <c r="A12" s="407">
        <v>7</v>
      </c>
      <c r="B12" s="778" t="s">
        <v>1184</v>
      </c>
      <c r="C12" s="408">
        <v>1</v>
      </c>
      <c r="D12" s="408">
        <v>1</v>
      </c>
      <c r="E12" s="408">
        <v>-1</v>
      </c>
      <c r="F12" s="408">
        <v>1</v>
      </c>
      <c r="G12" s="824" t="s">
        <v>1271</v>
      </c>
      <c r="H12" s="778" t="s">
        <v>1185</v>
      </c>
      <c r="I12" s="824" t="s">
        <v>188</v>
      </c>
    </row>
    <row r="13" spans="1:9" ht="91.5" customHeight="1">
      <c r="A13" s="407">
        <v>8</v>
      </c>
      <c r="B13" s="778" t="s">
        <v>1186</v>
      </c>
      <c r="C13" s="408">
        <v>1</v>
      </c>
      <c r="D13" s="408">
        <v>1</v>
      </c>
      <c r="E13" s="778">
        <v>-1</v>
      </c>
      <c r="F13" s="408">
        <v>1</v>
      </c>
      <c r="G13" s="824" t="s">
        <v>1271</v>
      </c>
      <c r="H13" s="778" t="s">
        <v>1187</v>
      </c>
      <c r="I13" s="824" t="s">
        <v>188</v>
      </c>
    </row>
    <row r="14" spans="1:9" ht="27.75" customHeight="1">
      <c r="A14" s="407">
        <v>9</v>
      </c>
      <c r="B14" s="778" t="s">
        <v>1189</v>
      </c>
      <c r="C14" s="408">
        <v>1</v>
      </c>
      <c r="D14" s="408">
        <v>1</v>
      </c>
      <c r="E14" s="778">
        <v>-1</v>
      </c>
      <c r="F14" s="408">
        <v>1</v>
      </c>
      <c r="G14" s="824" t="s">
        <v>1271</v>
      </c>
      <c r="H14" s="778" t="s">
        <v>1188</v>
      </c>
      <c r="I14" s="824" t="s">
        <v>19</v>
      </c>
    </row>
    <row r="15" spans="1:9" ht="138.75" customHeight="1">
      <c r="A15" s="407">
        <v>10</v>
      </c>
      <c r="B15" s="779" t="s">
        <v>1190</v>
      </c>
      <c r="C15" s="408">
        <v>1</v>
      </c>
      <c r="D15" s="408">
        <v>1</v>
      </c>
      <c r="E15" s="778">
        <v>-1</v>
      </c>
      <c r="F15" s="408">
        <v>1</v>
      </c>
      <c r="G15" s="825" t="s">
        <v>1270</v>
      </c>
      <c r="H15" s="779" t="s">
        <v>1191</v>
      </c>
      <c r="I15" s="825" t="s">
        <v>19</v>
      </c>
    </row>
    <row r="16" spans="1:9" ht="125.25" customHeight="1">
      <c r="A16" s="407">
        <v>11</v>
      </c>
      <c r="B16" s="778" t="s">
        <v>1192</v>
      </c>
      <c r="C16" s="408">
        <v>2</v>
      </c>
      <c r="D16" s="408">
        <v>1</v>
      </c>
      <c r="E16" s="408">
        <v>0</v>
      </c>
      <c r="F16" s="408">
        <v>1</v>
      </c>
      <c r="G16" s="825" t="s">
        <v>1269</v>
      </c>
      <c r="H16" s="779" t="s">
        <v>1193</v>
      </c>
      <c r="I16" s="825" t="s">
        <v>19</v>
      </c>
    </row>
    <row r="17" spans="1:9" ht="96" customHeight="1">
      <c r="A17" s="407">
        <v>12</v>
      </c>
      <c r="B17" s="778" t="s">
        <v>1194</v>
      </c>
      <c r="C17" s="408">
        <v>2</v>
      </c>
      <c r="D17" s="408">
        <v>1</v>
      </c>
      <c r="E17" s="408">
        <v>0</v>
      </c>
      <c r="F17" s="408">
        <v>1</v>
      </c>
      <c r="G17" s="824" t="s">
        <v>1271</v>
      </c>
      <c r="H17" s="778" t="s">
        <v>1195</v>
      </c>
      <c r="I17" s="824" t="s">
        <v>19</v>
      </c>
    </row>
    <row r="18" spans="1:9" ht="18" customHeight="1">
      <c r="A18" s="550"/>
      <c r="B18" s="550"/>
      <c r="C18" s="550"/>
    </row>
    <row r="20" spans="1:9" ht="31.5" customHeight="1">
      <c r="A20" s="1575" t="s">
        <v>654</v>
      </c>
      <c r="B20" s="1575"/>
      <c r="C20" s="1575" t="s">
        <v>655</v>
      </c>
      <c r="D20" s="1575"/>
      <c r="E20" s="1575" t="s">
        <v>482</v>
      </c>
      <c r="F20" s="1575"/>
      <c r="G20" s="1575" t="s">
        <v>483</v>
      </c>
      <c r="H20" s="1575"/>
    </row>
    <row r="21" spans="1:9" ht="32.25" thickBot="1">
      <c r="A21" s="409" t="s">
        <v>484</v>
      </c>
      <c r="B21" s="410">
        <v>2</v>
      </c>
      <c r="C21" s="410" t="s">
        <v>485</v>
      </c>
      <c r="D21" s="410">
        <v>1</v>
      </c>
      <c r="E21" s="411" t="s">
        <v>9</v>
      </c>
      <c r="F21" s="410">
        <v>1</v>
      </c>
      <c r="G21" s="410" t="s">
        <v>486</v>
      </c>
      <c r="H21" s="412">
        <v>1</v>
      </c>
    </row>
    <row r="22" spans="1:9" ht="48" thickBot="1">
      <c r="A22" s="409" t="s">
        <v>487</v>
      </c>
      <c r="B22" s="410">
        <v>1</v>
      </c>
      <c r="C22" s="410" t="s">
        <v>488</v>
      </c>
      <c r="D22" s="410">
        <v>0</v>
      </c>
      <c r="E22" s="411" t="s">
        <v>0</v>
      </c>
      <c r="F22" s="410">
        <v>0</v>
      </c>
      <c r="G22" s="410" t="s">
        <v>489</v>
      </c>
      <c r="H22" s="412">
        <v>-1</v>
      </c>
    </row>
    <row r="23" spans="1:9" ht="32.25" thickBot="1">
      <c r="A23" s="409" t="s">
        <v>490</v>
      </c>
      <c r="B23" s="410">
        <v>-1</v>
      </c>
      <c r="C23" s="410" t="s">
        <v>491</v>
      </c>
      <c r="D23" s="410">
        <v>-1</v>
      </c>
      <c r="E23" s="411" t="s">
        <v>1</v>
      </c>
      <c r="F23" s="410">
        <v>-1</v>
      </c>
      <c r="G23" s="410"/>
      <c r="H23" s="412"/>
    </row>
    <row r="24" spans="1:9" ht="15.75">
      <c r="A24" s="413" t="s">
        <v>492</v>
      </c>
      <c r="B24" s="414">
        <v>0</v>
      </c>
      <c r="C24" s="1568"/>
      <c r="D24" s="1569"/>
      <c r="E24" s="551"/>
      <c r="F24" s="551"/>
      <c r="G24" s="551"/>
      <c r="H24" s="552"/>
    </row>
    <row r="25" spans="1:9" ht="16.5" thickBot="1">
      <c r="A25" s="1578"/>
      <c r="B25" s="1579"/>
      <c r="C25" s="1574"/>
      <c r="D25" s="1574"/>
      <c r="E25" s="553"/>
      <c r="F25" s="553"/>
      <c r="G25" s="553"/>
      <c r="H25" s="554"/>
    </row>
    <row r="26" spans="1:9" ht="15.75">
      <c r="A26" s="1563"/>
      <c r="B26" s="1563"/>
      <c r="C26" s="1564"/>
      <c r="D26" s="1564"/>
    </row>
    <row r="27" spans="1:9" ht="13.5" thickBot="1"/>
    <row r="28" spans="1:9" ht="114" customHeight="1" thickBot="1">
      <c r="A28" s="1565" t="s">
        <v>493</v>
      </c>
      <c r="B28" s="1566"/>
      <c r="C28" s="1567"/>
    </row>
    <row r="32" spans="1:9">
      <c r="D32" s="621"/>
    </row>
  </sheetData>
  <sheetProtection algorithmName="SHA-512" hashValue="0x8hRIyAVtPsdErn18Wqy8JPihsHY/WVT1l9tEATxzw3LureXhT408VeNPeufbTqiNWhQejvfZdW94QZBQD0dg==" saltValue="CiBArXgv5Envs/FdhhW7iQ==" spinCount="100000" sheet="1" objects="1" scenarios="1"/>
  <mergeCells count="17">
    <mergeCell ref="A1:H1"/>
    <mergeCell ref="C25:D25"/>
    <mergeCell ref="H4:H5"/>
    <mergeCell ref="A20:B20"/>
    <mergeCell ref="C20:D20"/>
    <mergeCell ref="A4:A5"/>
    <mergeCell ref="B4:B5"/>
    <mergeCell ref="A2:G2"/>
    <mergeCell ref="E20:F20"/>
    <mergeCell ref="G20:H20"/>
    <mergeCell ref="G4:G5"/>
    <mergeCell ref="A25:B25"/>
    <mergeCell ref="A26:B26"/>
    <mergeCell ref="C26:D26"/>
    <mergeCell ref="A28:C28"/>
    <mergeCell ref="C24:D24"/>
    <mergeCell ref="I4:I5"/>
  </mergeCells>
  <printOptions horizontalCentered="1"/>
  <pageMargins left="0.43307086614173229" right="0.35433070866141736" top="0.98425196850393704" bottom="0.98425196850393704" header="0" footer="0"/>
  <pageSetup scale="64" orientation="landscape" r:id="rId1"/>
  <headerFooter alignWithMargins="0">
    <oddFooter>&amp;L&amp;P de &amp;N&amp;CInstrumentos de Planificación, SEGEPLAN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tabColor theme="4" tint="0.79998168889431442"/>
  </sheetPr>
  <dimension ref="A1:T76"/>
  <sheetViews>
    <sheetView zoomScale="85" zoomScaleNormal="85" zoomScaleSheetLayoutView="90" workbookViewId="0">
      <selection activeCell="O86" sqref="O86"/>
    </sheetView>
  </sheetViews>
  <sheetFormatPr baseColWidth="10" defaultRowHeight="12.75"/>
  <cols>
    <col min="1" max="1" width="13.7109375" style="12" customWidth="1"/>
    <col min="2" max="2" width="18.140625" style="12" customWidth="1"/>
    <col min="3" max="3" width="21.42578125" style="12" customWidth="1"/>
    <col min="4" max="6" width="3" style="12" bestFit="1" customWidth="1"/>
    <col min="7" max="8" width="14.7109375" style="12" customWidth="1"/>
    <col min="9" max="9" width="61" style="12" customWidth="1"/>
    <col min="10" max="10" width="12.28515625" style="12" customWidth="1"/>
    <col min="11" max="11" width="10.28515625" style="12" customWidth="1"/>
    <col min="12" max="12" width="16.5703125" style="12" customWidth="1"/>
    <col min="13" max="13" width="9.7109375" style="12" customWidth="1"/>
    <col min="14" max="14" width="19.42578125" style="12" bestFit="1" customWidth="1"/>
    <col min="15" max="15" width="10" style="12" customWidth="1"/>
    <col min="16" max="16" width="16.7109375" style="12" bestFit="1" customWidth="1"/>
    <col min="17" max="17" width="9.7109375" style="12" customWidth="1"/>
    <col min="18" max="18" width="19.42578125" style="12" bestFit="1" customWidth="1"/>
    <col min="19" max="19" width="10" style="12" customWidth="1"/>
    <col min="20" max="20" width="19.42578125" style="12" bestFit="1" customWidth="1"/>
    <col min="21" max="16384" width="11.42578125" style="12"/>
  </cols>
  <sheetData>
    <row r="1" spans="1:20" ht="34.5" customHeight="1" thickBot="1">
      <c r="A1" s="1571" t="s">
        <v>375</v>
      </c>
      <c r="B1" s="1580"/>
      <c r="C1" s="1580"/>
      <c r="D1" s="1580"/>
      <c r="E1" s="1580"/>
      <c r="F1" s="1580"/>
      <c r="G1" s="1580"/>
      <c r="H1" s="1580"/>
      <c r="I1" s="1580"/>
      <c r="J1" s="1580"/>
      <c r="K1" s="1580"/>
      <c r="L1" s="1580"/>
      <c r="M1" s="1580"/>
      <c r="N1" s="1580"/>
      <c r="O1" s="1580"/>
      <c r="P1" s="1580"/>
      <c r="Q1" s="1580"/>
      <c r="R1" s="1580"/>
      <c r="S1" s="1580"/>
      <c r="T1" s="142" t="s">
        <v>379</v>
      </c>
    </row>
    <row r="2" spans="1:20" ht="13.5" thickBot="1"/>
    <row r="3" spans="1:20" ht="15.75" customHeight="1" thickBot="1">
      <c r="A3" s="1586" t="s">
        <v>332</v>
      </c>
      <c r="B3" s="1587"/>
      <c r="C3" s="1590" t="s">
        <v>91</v>
      </c>
      <c r="D3" s="1591"/>
      <c r="E3" s="1591"/>
      <c r="F3" s="1592"/>
      <c r="G3" s="1608" t="s">
        <v>366</v>
      </c>
      <c r="H3" s="1609"/>
      <c r="I3" s="1610"/>
      <c r="J3" s="1597" t="s">
        <v>11</v>
      </c>
      <c r="K3" s="1618" t="s">
        <v>95</v>
      </c>
      <c r="L3" s="1619"/>
      <c r="M3" s="1619"/>
      <c r="N3" s="1619"/>
      <c r="O3" s="1619"/>
      <c r="P3" s="1619"/>
      <c r="Q3" s="1619"/>
      <c r="R3" s="1619"/>
      <c r="S3" s="1619"/>
      <c r="T3" s="1620"/>
    </row>
    <row r="4" spans="1:20" ht="15.75" customHeight="1">
      <c r="A4" s="1588"/>
      <c r="B4" s="1589"/>
      <c r="C4" s="1589" t="s">
        <v>340</v>
      </c>
      <c r="D4" s="1594" t="s">
        <v>365</v>
      </c>
      <c r="E4" s="1595"/>
      <c r="F4" s="1596"/>
      <c r="G4" s="1611"/>
      <c r="H4" s="1612"/>
      <c r="I4" s="1613"/>
      <c r="J4" s="1598"/>
      <c r="K4" s="1600">
        <v>2019</v>
      </c>
      <c r="L4" s="1601"/>
      <c r="M4" s="1600">
        <v>2020</v>
      </c>
      <c r="N4" s="1601"/>
      <c r="O4" s="1600">
        <v>2021</v>
      </c>
      <c r="P4" s="1601"/>
      <c r="Q4" s="1600">
        <v>2022</v>
      </c>
      <c r="R4" s="1601"/>
      <c r="S4" s="1600">
        <v>2023</v>
      </c>
      <c r="T4" s="1601"/>
    </row>
    <row r="5" spans="1:20" ht="57.75" customHeight="1" thickBot="1">
      <c r="A5" s="555" t="s">
        <v>333</v>
      </c>
      <c r="B5" s="556" t="s">
        <v>229</v>
      </c>
      <c r="C5" s="1593"/>
      <c r="D5" s="557" t="s">
        <v>324</v>
      </c>
      <c r="E5" s="557" t="s">
        <v>338</v>
      </c>
      <c r="F5" s="558" t="s">
        <v>339</v>
      </c>
      <c r="G5" s="1614"/>
      <c r="H5" s="1615"/>
      <c r="I5" s="1616"/>
      <c r="J5" s="1599"/>
      <c r="K5" s="559" t="s">
        <v>96</v>
      </c>
      <c r="L5" s="560" t="s">
        <v>369</v>
      </c>
      <c r="M5" s="559" t="s">
        <v>96</v>
      </c>
      <c r="N5" s="560" t="s">
        <v>369</v>
      </c>
      <c r="O5" s="559" t="s">
        <v>96</v>
      </c>
      <c r="P5" s="560" t="s">
        <v>369</v>
      </c>
      <c r="Q5" s="559" t="s">
        <v>96</v>
      </c>
      <c r="R5" s="560" t="s">
        <v>369</v>
      </c>
      <c r="S5" s="559" t="s">
        <v>96</v>
      </c>
      <c r="T5" s="560" t="s">
        <v>369</v>
      </c>
    </row>
    <row r="6" spans="1:20" ht="30">
      <c r="A6" s="150"/>
      <c r="B6" s="151"/>
      <c r="C6" s="151"/>
      <c r="D6" s="151"/>
      <c r="E6" s="151"/>
      <c r="F6" s="152"/>
      <c r="G6" s="158" t="s">
        <v>370</v>
      </c>
      <c r="H6" s="932"/>
      <c r="I6" s="159" t="s">
        <v>1380</v>
      </c>
      <c r="J6" s="170"/>
      <c r="K6" s="161"/>
      <c r="L6" s="162">
        <v>110672817</v>
      </c>
      <c r="M6" s="161"/>
      <c r="N6" s="162">
        <v>116199971</v>
      </c>
      <c r="O6" s="174"/>
      <c r="P6" s="162">
        <v>122026982</v>
      </c>
      <c r="Q6" s="161"/>
      <c r="R6" s="162">
        <v>133381310</v>
      </c>
      <c r="S6" s="174"/>
      <c r="T6" s="162">
        <v>144735523</v>
      </c>
    </row>
    <row r="7" spans="1:20" ht="27.75" customHeight="1">
      <c r="A7" s="153"/>
      <c r="B7" s="133"/>
      <c r="C7" s="133"/>
      <c r="D7" s="133"/>
      <c r="E7" s="133"/>
      <c r="F7" s="154"/>
      <c r="G7" s="1584"/>
      <c r="H7" s="926" t="s">
        <v>1438</v>
      </c>
      <c r="I7" s="912" t="s">
        <v>1437</v>
      </c>
      <c r="J7" s="171" t="s">
        <v>1134</v>
      </c>
      <c r="K7" s="913">
        <v>30492</v>
      </c>
      <c r="L7" s="936">
        <v>8384868</v>
      </c>
      <c r="M7" s="163">
        <v>32017</v>
      </c>
      <c r="N7" s="936">
        <v>8804230</v>
      </c>
      <c r="O7" s="175">
        <v>33617</v>
      </c>
      <c r="P7" s="936">
        <v>9244167</v>
      </c>
      <c r="Q7" s="163">
        <v>36742</v>
      </c>
      <c r="R7" s="936">
        <v>10103530</v>
      </c>
      <c r="S7" s="175">
        <v>39867</v>
      </c>
      <c r="T7" s="936">
        <v>10962855</v>
      </c>
    </row>
    <row r="8" spans="1:20" ht="27.75" customHeight="1">
      <c r="A8" s="153"/>
      <c r="B8" s="133"/>
      <c r="C8" s="133"/>
      <c r="D8" s="133"/>
      <c r="E8" s="133"/>
      <c r="F8" s="154"/>
      <c r="G8" s="1585"/>
      <c r="H8" s="926" t="s">
        <v>1439</v>
      </c>
      <c r="I8" s="912" t="s">
        <v>1432</v>
      </c>
      <c r="J8" s="171" t="s">
        <v>1134</v>
      </c>
      <c r="K8" s="913">
        <v>2044</v>
      </c>
      <c r="L8" s="936">
        <v>25805211</v>
      </c>
      <c r="M8" s="163">
        <v>2146</v>
      </c>
      <c r="N8" s="936">
        <v>27092968</v>
      </c>
      <c r="O8" s="175">
        <v>2254</v>
      </c>
      <c r="P8" s="936">
        <v>28456415</v>
      </c>
      <c r="Q8" s="163">
        <v>2464</v>
      </c>
      <c r="R8" s="936">
        <v>31107639</v>
      </c>
      <c r="S8" s="175">
        <v>2674</v>
      </c>
      <c r="T8" s="936">
        <v>33758860</v>
      </c>
    </row>
    <row r="9" spans="1:20" ht="27.75" customHeight="1">
      <c r="A9" s="153"/>
      <c r="B9" s="133"/>
      <c r="C9" s="133"/>
      <c r="D9" s="133"/>
      <c r="E9" s="133"/>
      <c r="F9" s="154"/>
      <c r="G9" s="1585"/>
      <c r="H9" s="926" t="s">
        <v>1440</v>
      </c>
      <c r="I9" s="912" t="s">
        <v>1433</v>
      </c>
      <c r="J9" s="171" t="s">
        <v>1134</v>
      </c>
      <c r="K9" s="913">
        <v>9493</v>
      </c>
      <c r="L9" s="936">
        <v>10233376</v>
      </c>
      <c r="M9" s="163">
        <v>9968</v>
      </c>
      <c r="N9" s="936">
        <v>10745408</v>
      </c>
      <c r="O9" s="175">
        <v>10466</v>
      </c>
      <c r="P9" s="936">
        <v>11282243</v>
      </c>
      <c r="Q9" s="163">
        <v>11439</v>
      </c>
      <c r="R9" s="936">
        <v>12331147</v>
      </c>
      <c r="S9" s="175">
        <v>12412</v>
      </c>
      <c r="T9" s="936">
        <v>13380029</v>
      </c>
    </row>
    <row r="10" spans="1:20" ht="27.75" customHeight="1">
      <c r="A10" s="153"/>
      <c r="B10" s="133"/>
      <c r="C10" s="133"/>
      <c r="D10" s="133"/>
      <c r="E10" s="133"/>
      <c r="F10" s="154"/>
      <c r="G10" s="1617"/>
      <c r="H10" s="926" t="s">
        <v>1441</v>
      </c>
      <c r="I10" s="912" t="s">
        <v>1434</v>
      </c>
      <c r="J10" s="171" t="s">
        <v>1134</v>
      </c>
      <c r="K10" s="913">
        <v>741</v>
      </c>
      <c r="L10" s="936">
        <v>66249362</v>
      </c>
      <c r="M10" s="163">
        <v>778</v>
      </c>
      <c r="N10" s="936">
        <v>69557365</v>
      </c>
      <c r="O10" s="175">
        <v>817</v>
      </c>
      <c r="P10" s="936">
        <v>73044157</v>
      </c>
      <c r="Q10" s="163">
        <v>893</v>
      </c>
      <c r="R10" s="936">
        <v>79838994</v>
      </c>
      <c r="S10" s="175">
        <v>969</v>
      </c>
      <c r="T10" s="936">
        <v>86633779</v>
      </c>
    </row>
    <row r="11" spans="1:20" ht="27.75" customHeight="1">
      <c r="A11" s="153"/>
      <c r="B11" s="133"/>
      <c r="C11" s="133"/>
      <c r="D11" s="133"/>
      <c r="E11" s="133"/>
      <c r="F11" s="154"/>
      <c r="G11" s="158" t="s">
        <v>371</v>
      </c>
      <c r="H11" s="932"/>
      <c r="I11" s="915" t="s">
        <v>1435</v>
      </c>
      <c r="J11" s="172"/>
      <c r="K11" s="934"/>
      <c r="L11" s="166">
        <v>195157387</v>
      </c>
      <c r="M11" s="165"/>
      <c r="N11" s="166">
        <v>204912538</v>
      </c>
      <c r="O11" s="176"/>
      <c r="P11" s="166">
        <v>215167867</v>
      </c>
      <c r="Q11" s="165"/>
      <c r="R11" s="166">
        <v>235178374</v>
      </c>
      <c r="S11" s="176"/>
      <c r="T11" s="166">
        <v>255188890</v>
      </c>
    </row>
    <row r="12" spans="1:20" ht="27.75" customHeight="1">
      <c r="A12" s="153"/>
      <c r="B12" s="133"/>
      <c r="C12" s="133"/>
      <c r="D12" s="133"/>
      <c r="E12" s="133"/>
      <c r="F12" s="154"/>
      <c r="G12" s="1584"/>
      <c r="H12" s="926" t="s">
        <v>1442</v>
      </c>
      <c r="I12" s="912" t="s">
        <v>1381</v>
      </c>
      <c r="J12" s="171" t="s">
        <v>1134</v>
      </c>
      <c r="K12" s="913">
        <v>59968</v>
      </c>
      <c r="L12" s="936">
        <v>18393930</v>
      </c>
      <c r="M12" s="163">
        <v>62966</v>
      </c>
      <c r="N12" s="936">
        <v>19313485</v>
      </c>
      <c r="O12" s="175">
        <v>66115</v>
      </c>
      <c r="P12" s="936">
        <v>20279405</v>
      </c>
      <c r="Q12" s="163">
        <v>72262</v>
      </c>
      <c r="R12" s="936">
        <v>22164876</v>
      </c>
      <c r="S12" s="175">
        <v>78409</v>
      </c>
      <c r="T12" s="936">
        <v>24050347</v>
      </c>
    </row>
    <row r="13" spans="1:20" ht="27.75" customHeight="1">
      <c r="A13" s="153"/>
      <c r="B13" s="133"/>
      <c r="C13" s="133"/>
      <c r="D13" s="133"/>
      <c r="E13" s="133"/>
      <c r="F13" s="154"/>
      <c r="G13" s="1585"/>
      <c r="H13" s="926" t="s">
        <v>1443</v>
      </c>
      <c r="I13" s="912" t="s">
        <v>1382</v>
      </c>
      <c r="J13" s="171" t="s">
        <v>1134</v>
      </c>
      <c r="K13" s="913">
        <v>14512</v>
      </c>
      <c r="L13" s="936">
        <v>8826923</v>
      </c>
      <c r="M13" s="163">
        <v>15238</v>
      </c>
      <c r="N13" s="936">
        <v>9268505</v>
      </c>
      <c r="O13" s="175">
        <v>15999</v>
      </c>
      <c r="P13" s="936">
        <v>9731383</v>
      </c>
      <c r="Q13" s="163">
        <v>17486</v>
      </c>
      <c r="R13" s="936">
        <v>10635862</v>
      </c>
      <c r="S13" s="175">
        <v>18973</v>
      </c>
      <c r="T13" s="936">
        <v>11540328</v>
      </c>
    </row>
    <row r="14" spans="1:20" ht="27.75" customHeight="1">
      <c r="A14" s="153"/>
      <c r="B14" s="133"/>
      <c r="C14" s="133"/>
      <c r="D14" s="133"/>
      <c r="E14" s="133"/>
      <c r="F14" s="154"/>
      <c r="G14" s="1585"/>
      <c r="H14" s="926" t="s">
        <v>1444</v>
      </c>
      <c r="I14" s="912" t="s">
        <v>1383</v>
      </c>
      <c r="J14" s="171" t="s">
        <v>1134</v>
      </c>
      <c r="K14" s="913">
        <v>32687</v>
      </c>
      <c r="L14" s="936">
        <v>55542310</v>
      </c>
      <c r="M14" s="163">
        <v>34321</v>
      </c>
      <c r="N14" s="936">
        <v>58318850</v>
      </c>
      <c r="O14" s="175">
        <v>36037</v>
      </c>
      <c r="P14" s="936">
        <v>61234668</v>
      </c>
      <c r="Q14" s="163">
        <v>39387</v>
      </c>
      <c r="R14" s="936">
        <v>66927050</v>
      </c>
      <c r="S14" s="175">
        <v>42737</v>
      </c>
      <c r="T14" s="936">
        <v>72619439</v>
      </c>
    </row>
    <row r="15" spans="1:20" ht="27.75" customHeight="1">
      <c r="A15" s="153"/>
      <c r="B15" s="133"/>
      <c r="C15" s="133"/>
      <c r="D15" s="133"/>
      <c r="E15" s="133"/>
      <c r="F15" s="154"/>
      <c r="G15" s="1617"/>
      <c r="H15" s="926" t="s">
        <v>1445</v>
      </c>
      <c r="I15" s="912" t="s">
        <v>1384</v>
      </c>
      <c r="J15" s="171" t="s">
        <v>1134</v>
      </c>
      <c r="K15" s="913">
        <v>4982</v>
      </c>
      <c r="L15" s="936">
        <v>112394224</v>
      </c>
      <c r="M15" s="163">
        <v>5231</v>
      </c>
      <c r="N15" s="936">
        <v>118011698</v>
      </c>
      <c r="O15" s="175">
        <v>5493</v>
      </c>
      <c r="P15" s="936">
        <v>123922411</v>
      </c>
      <c r="Q15" s="163">
        <v>6004</v>
      </c>
      <c r="R15" s="936">
        <v>135450586</v>
      </c>
      <c r="S15" s="175">
        <v>6515</v>
      </c>
      <c r="T15" s="936">
        <v>146978776</v>
      </c>
    </row>
    <row r="16" spans="1:20" s="924" customFormat="1" ht="33.75" customHeight="1">
      <c r="A16" s="916"/>
      <c r="B16" s="917"/>
      <c r="C16" s="917"/>
      <c r="D16" s="917"/>
      <c r="E16" s="917"/>
      <c r="F16" s="918"/>
      <c r="G16" s="919" t="s">
        <v>372</v>
      </c>
      <c r="H16" s="933"/>
      <c r="I16" s="915" t="s">
        <v>1436</v>
      </c>
      <c r="J16" s="920"/>
      <c r="K16" s="935"/>
      <c r="L16" s="922">
        <v>88832593</v>
      </c>
      <c r="M16" s="921"/>
      <c r="N16" s="922">
        <v>93302932</v>
      </c>
      <c r="O16" s="923"/>
      <c r="P16" s="922">
        <v>97965457</v>
      </c>
      <c r="Q16" s="921"/>
      <c r="R16" s="922">
        <v>107098347</v>
      </c>
      <c r="S16" s="923"/>
      <c r="T16" s="922">
        <v>116231158</v>
      </c>
    </row>
    <row r="17" spans="1:20" s="924" customFormat="1" ht="30">
      <c r="A17" s="916"/>
      <c r="B17" s="917"/>
      <c r="C17" s="917"/>
      <c r="D17" s="917"/>
      <c r="E17" s="917"/>
      <c r="F17" s="918"/>
      <c r="G17" s="1581"/>
      <c r="H17" s="926" t="s">
        <v>1446</v>
      </c>
      <c r="I17" s="912" t="s">
        <v>1388</v>
      </c>
      <c r="J17" s="171" t="s">
        <v>1134</v>
      </c>
      <c r="K17" s="913">
        <v>11180</v>
      </c>
      <c r="L17" s="936">
        <v>5446923</v>
      </c>
      <c r="M17" s="163">
        <v>11739</v>
      </c>
      <c r="N17" s="936">
        <v>5719273</v>
      </c>
      <c r="O17" s="175">
        <v>12326</v>
      </c>
      <c r="P17" s="936">
        <v>6005267</v>
      </c>
      <c r="Q17" s="163">
        <v>13472</v>
      </c>
      <c r="R17" s="936">
        <v>6563604</v>
      </c>
      <c r="S17" s="175">
        <v>14618</v>
      </c>
      <c r="T17" s="936">
        <v>7121922</v>
      </c>
    </row>
    <row r="18" spans="1:20" s="924" customFormat="1" ht="30">
      <c r="A18" s="916"/>
      <c r="B18" s="917"/>
      <c r="C18" s="917"/>
      <c r="D18" s="917"/>
      <c r="E18" s="917"/>
      <c r="F18" s="918"/>
      <c r="G18" s="1582"/>
      <c r="H18" s="926" t="s">
        <v>1447</v>
      </c>
      <c r="I18" s="912" t="s">
        <v>1385</v>
      </c>
      <c r="J18" s="171" t="s">
        <v>1134</v>
      </c>
      <c r="K18" s="913">
        <v>3884</v>
      </c>
      <c r="L18" s="936">
        <v>15435302</v>
      </c>
      <c r="M18" s="163">
        <v>4078</v>
      </c>
      <c r="N18" s="936">
        <v>16206269</v>
      </c>
      <c r="O18" s="175">
        <v>4282</v>
      </c>
      <c r="P18" s="936">
        <v>17016973</v>
      </c>
      <c r="Q18" s="163">
        <v>4680</v>
      </c>
      <c r="R18" s="936">
        <v>18598656</v>
      </c>
      <c r="S18" s="175">
        <v>5078</v>
      </c>
      <c r="T18" s="936">
        <v>20180334</v>
      </c>
    </row>
    <row r="19" spans="1:20" s="924" customFormat="1" ht="34.5" customHeight="1">
      <c r="A19" s="916"/>
      <c r="B19" s="917"/>
      <c r="C19" s="917"/>
      <c r="D19" s="917"/>
      <c r="E19" s="917"/>
      <c r="F19" s="918"/>
      <c r="G19" s="1582"/>
      <c r="H19" s="926" t="s">
        <v>1448</v>
      </c>
      <c r="I19" s="912" t="s">
        <v>1386</v>
      </c>
      <c r="J19" s="171" t="s">
        <v>1134</v>
      </c>
      <c r="K19" s="913">
        <v>7354</v>
      </c>
      <c r="L19" s="936">
        <v>6979077</v>
      </c>
      <c r="M19" s="163">
        <v>7721</v>
      </c>
      <c r="N19" s="936">
        <v>7327368</v>
      </c>
      <c r="O19" s="175">
        <v>8107</v>
      </c>
      <c r="P19" s="936">
        <v>7693688</v>
      </c>
      <c r="Q19" s="163">
        <v>8860</v>
      </c>
      <c r="R19" s="936">
        <v>8408296</v>
      </c>
      <c r="S19" s="175">
        <v>9613</v>
      </c>
      <c r="T19" s="936">
        <v>9122906</v>
      </c>
    </row>
    <row r="20" spans="1:20" s="924" customFormat="1" ht="33.75" customHeight="1">
      <c r="A20" s="916"/>
      <c r="B20" s="917"/>
      <c r="C20" s="917"/>
      <c r="D20" s="917"/>
      <c r="E20" s="917"/>
      <c r="F20" s="918"/>
      <c r="G20" s="1583"/>
      <c r="H20" s="926" t="s">
        <v>1449</v>
      </c>
      <c r="I20" s="912" t="s">
        <v>1387</v>
      </c>
      <c r="J20" s="171" t="s">
        <v>1134</v>
      </c>
      <c r="K20" s="913">
        <v>1010</v>
      </c>
      <c r="L20" s="936">
        <v>60971291</v>
      </c>
      <c r="M20" s="163">
        <v>1061</v>
      </c>
      <c r="N20" s="936">
        <v>64050022</v>
      </c>
      <c r="O20" s="175">
        <v>1114</v>
      </c>
      <c r="P20" s="936">
        <v>67249529</v>
      </c>
      <c r="Q20" s="163">
        <v>1218</v>
      </c>
      <c r="R20" s="936">
        <v>73527791</v>
      </c>
      <c r="S20" s="175">
        <v>1322</v>
      </c>
      <c r="T20" s="936">
        <v>79805996</v>
      </c>
    </row>
    <row r="21" spans="1:20" ht="33" customHeight="1">
      <c r="A21" s="153"/>
      <c r="B21" s="133"/>
      <c r="C21" s="133"/>
      <c r="D21" s="133"/>
      <c r="E21" s="133"/>
      <c r="F21" s="154"/>
      <c r="G21" s="158" t="s">
        <v>373</v>
      </c>
      <c r="H21" s="932"/>
      <c r="I21" s="915" t="s">
        <v>1389</v>
      </c>
      <c r="J21" s="172"/>
      <c r="K21" s="934"/>
      <c r="L21" s="166">
        <v>230000</v>
      </c>
      <c r="M21" s="165"/>
      <c r="N21" s="166">
        <v>241411</v>
      </c>
      <c r="O21" s="176"/>
      <c r="P21" s="166">
        <v>253702</v>
      </c>
      <c r="Q21" s="165"/>
      <c r="R21" s="166">
        <v>277405</v>
      </c>
      <c r="S21" s="176"/>
      <c r="T21" s="166">
        <v>301107</v>
      </c>
    </row>
    <row r="22" spans="1:20" ht="33" customHeight="1">
      <c r="A22" s="153"/>
      <c r="B22" s="133"/>
      <c r="C22" s="133"/>
      <c r="D22" s="133"/>
      <c r="E22" s="133"/>
      <c r="F22" s="154"/>
      <c r="G22" s="1584"/>
      <c r="H22" s="926" t="s">
        <v>1450</v>
      </c>
      <c r="I22" s="912" t="s">
        <v>970</v>
      </c>
      <c r="J22" s="171" t="s">
        <v>1134</v>
      </c>
      <c r="K22" s="913">
        <v>786</v>
      </c>
      <c r="L22" s="936">
        <v>205000</v>
      </c>
      <c r="M22" s="163">
        <v>825</v>
      </c>
      <c r="N22" s="936">
        <v>215171</v>
      </c>
      <c r="O22" s="175">
        <v>867</v>
      </c>
      <c r="P22" s="936">
        <v>226126</v>
      </c>
      <c r="Q22" s="163">
        <v>948</v>
      </c>
      <c r="R22" s="936">
        <v>247252</v>
      </c>
      <c r="S22" s="175">
        <v>1029</v>
      </c>
      <c r="T22" s="936">
        <v>268378</v>
      </c>
    </row>
    <row r="23" spans="1:20" ht="33" customHeight="1">
      <c r="A23" s="153"/>
      <c r="B23" s="133"/>
      <c r="C23" s="133"/>
      <c r="D23" s="133"/>
      <c r="E23" s="133"/>
      <c r="F23" s="154"/>
      <c r="G23" s="1585"/>
      <c r="H23" s="926" t="s">
        <v>1451</v>
      </c>
      <c r="I23" s="912" t="s">
        <v>971</v>
      </c>
      <c r="J23" s="171" t="s">
        <v>1134</v>
      </c>
      <c r="K23" s="913">
        <v>786</v>
      </c>
      <c r="L23" s="936">
        <v>25000</v>
      </c>
      <c r="M23" s="163">
        <v>825</v>
      </c>
      <c r="N23" s="936">
        <v>26240</v>
      </c>
      <c r="O23" s="175">
        <v>867</v>
      </c>
      <c r="P23" s="936">
        <v>27576</v>
      </c>
      <c r="Q23" s="163">
        <v>948</v>
      </c>
      <c r="R23" s="936">
        <v>30153</v>
      </c>
      <c r="S23" s="175">
        <v>1029</v>
      </c>
      <c r="T23" s="936">
        <v>32729</v>
      </c>
    </row>
    <row r="24" spans="1:20" ht="30">
      <c r="A24" s="153"/>
      <c r="B24" s="133"/>
      <c r="C24" s="133"/>
      <c r="D24" s="133"/>
      <c r="E24" s="133"/>
      <c r="F24" s="154"/>
      <c r="G24" s="158" t="s">
        <v>374</v>
      </c>
      <c r="H24" s="932"/>
      <c r="I24" s="915" t="s">
        <v>1390</v>
      </c>
      <c r="J24" s="172"/>
      <c r="K24" s="934"/>
      <c r="L24" s="166">
        <v>211725</v>
      </c>
      <c r="M24" s="165"/>
      <c r="N24" s="166">
        <v>222183</v>
      </c>
      <c r="O24" s="176"/>
      <c r="P24" s="166">
        <v>233330</v>
      </c>
      <c r="Q24" s="165"/>
      <c r="R24" s="166">
        <v>254936</v>
      </c>
      <c r="S24" s="176"/>
      <c r="T24" s="166">
        <v>276538</v>
      </c>
    </row>
    <row r="25" spans="1:20" ht="30">
      <c r="A25" s="153"/>
      <c r="B25" s="133"/>
      <c r="C25" s="133"/>
      <c r="D25" s="133"/>
      <c r="E25" s="133"/>
      <c r="F25" s="154"/>
      <c r="G25" s="1584"/>
      <c r="H25" s="926" t="s">
        <v>1452</v>
      </c>
      <c r="I25" s="912" t="s">
        <v>1391</v>
      </c>
      <c r="J25" s="171" t="s">
        <v>1134</v>
      </c>
      <c r="K25" s="913">
        <v>786</v>
      </c>
      <c r="L25" s="936">
        <v>6625</v>
      </c>
      <c r="M25" s="163">
        <v>825</v>
      </c>
      <c r="N25" s="936">
        <v>6954</v>
      </c>
      <c r="O25" s="175">
        <v>867</v>
      </c>
      <c r="P25" s="936">
        <v>7308</v>
      </c>
      <c r="Q25" s="163">
        <v>948</v>
      </c>
      <c r="R25" s="936">
        <v>7991</v>
      </c>
      <c r="S25" s="175">
        <v>1029</v>
      </c>
      <c r="T25" s="936">
        <v>8674</v>
      </c>
    </row>
    <row r="26" spans="1:20" ht="30">
      <c r="A26" s="153"/>
      <c r="B26" s="133"/>
      <c r="C26" s="133"/>
      <c r="D26" s="133"/>
      <c r="E26" s="133"/>
      <c r="F26" s="154"/>
      <c r="G26" s="1585"/>
      <c r="H26" s="926" t="s">
        <v>1453</v>
      </c>
      <c r="I26" s="912" t="s">
        <v>1392</v>
      </c>
      <c r="J26" s="171" t="s">
        <v>1134</v>
      </c>
      <c r="K26" s="913">
        <v>786</v>
      </c>
      <c r="L26" s="936">
        <v>109500</v>
      </c>
      <c r="M26" s="163">
        <v>825</v>
      </c>
      <c r="N26" s="936">
        <v>114934</v>
      </c>
      <c r="O26" s="175">
        <v>867</v>
      </c>
      <c r="P26" s="936">
        <v>120784</v>
      </c>
      <c r="Q26" s="163">
        <v>948</v>
      </c>
      <c r="R26" s="936">
        <v>132069</v>
      </c>
      <c r="S26" s="175">
        <v>1029</v>
      </c>
      <c r="T26" s="936">
        <v>143352</v>
      </c>
    </row>
    <row r="27" spans="1:20" ht="45">
      <c r="A27" s="153"/>
      <c r="B27" s="133"/>
      <c r="C27" s="133"/>
      <c r="D27" s="133"/>
      <c r="E27" s="133"/>
      <c r="F27" s="154"/>
      <c r="G27" s="1585"/>
      <c r="H27" s="926" t="s">
        <v>1454</v>
      </c>
      <c r="I27" s="912" t="s">
        <v>1393</v>
      </c>
      <c r="J27" s="171" t="s">
        <v>1134</v>
      </c>
      <c r="K27" s="913">
        <v>786</v>
      </c>
      <c r="L27" s="936">
        <v>1600</v>
      </c>
      <c r="M27" s="163">
        <v>825</v>
      </c>
      <c r="N27" s="936">
        <v>1680</v>
      </c>
      <c r="O27" s="175">
        <v>867</v>
      </c>
      <c r="P27" s="936">
        <v>1765</v>
      </c>
      <c r="Q27" s="163">
        <v>948</v>
      </c>
      <c r="R27" s="936">
        <v>1930</v>
      </c>
      <c r="S27" s="175">
        <v>1029</v>
      </c>
      <c r="T27" s="936">
        <v>2094</v>
      </c>
    </row>
    <row r="28" spans="1:20" ht="45">
      <c r="A28" s="153"/>
      <c r="B28" s="133"/>
      <c r="C28" s="133"/>
      <c r="D28" s="133"/>
      <c r="E28" s="133"/>
      <c r="F28" s="154"/>
      <c r="G28" s="1617"/>
      <c r="H28" s="926" t="s">
        <v>1455</v>
      </c>
      <c r="I28" s="912" t="s">
        <v>1394</v>
      </c>
      <c r="J28" s="171" t="s">
        <v>1134</v>
      </c>
      <c r="K28" s="913">
        <v>387</v>
      </c>
      <c r="L28" s="936">
        <v>94000</v>
      </c>
      <c r="M28" s="163">
        <v>406</v>
      </c>
      <c r="N28" s="936">
        <v>98615</v>
      </c>
      <c r="O28" s="175">
        <v>426</v>
      </c>
      <c r="P28" s="936">
        <v>103473</v>
      </c>
      <c r="Q28" s="163">
        <v>465</v>
      </c>
      <c r="R28" s="936">
        <v>112946</v>
      </c>
      <c r="S28" s="175">
        <v>504</v>
      </c>
      <c r="T28" s="936">
        <v>122418</v>
      </c>
    </row>
    <row r="29" spans="1:20" ht="15">
      <c r="A29" s="153"/>
      <c r="B29" s="133"/>
      <c r="C29" s="133"/>
      <c r="D29" s="133"/>
      <c r="E29" s="133"/>
      <c r="F29" s="154"/>
      <c r="G29" s="158" t="s">
        <v>377</v>
      </c>
      <c r="H29" s="932"/>
      <c r="I29" s="915" t="s">
        <v>972</v>
      </c>
      <c r="J29" s="172" t="s">
        <v>1134</v>
      </c>
      <c r="K29" s="934"/>
      <c r="L29" s="166">
        <v>11515</v>
      </c>
      <c r="M29" s="165"/>
      <c r="N29" s="166">
        <v>12095</v>
      </c>
      <c r="O29" s="176"/>
      <c r="P29" s="166">
        <v>12688</v>
      </c>
      <c r="Q29" s="165"/>
      <c r="R29" s="166">
        <v>13859</v>
      </c>
      <c r="S29" s="176"/>
      <c r="T29" s="166">
        <v>15033</v>
      </c>
    </row>
    <row r="30" spans="1:20" ht="15">
      <c r="A30" s="153"/>
      <c r="B30" s="133"/>
      <c r="C30" s="133"/>
      <c r="D30" s="133"/>
      <c r="E30" s="133"/>
      <c r="F30" s="154"/>
      <c r="G30" s="1602"/>
      <c r="H30" s="926" t="s">
        <v>1456</v>
      </c>
      <c r="I30" s="912" t="s">
        <v>1395</v>
      </c>
      <c r="J30" s="171" t="s">
        <v>1134</v>
      </c>
      <c r="K30" s="913">
        <v>253</v>
      </c>
      <c r="L30" s="936">
        <v>6000</v>
      </c>
      <c r="M30" s="163">
        <v>266</v>
      </c>
      <c r="N30" s="936">
        <v>6309</v>
      </c>
      <c r="O30" s="175">
        <v>279</v>
      </c>
      <c r="P30" s="936">
        <v>6617</v>
      </c>
      <c r="Q30" s="163">
        <v>305</v>
      </c>
      <c r="R30" s="936">
        <v>7233</v>
      </c>
      <c r="S30" s="175">
        <v>331</v>
      </c>
      <c r="T30" s="936">
        <v>7850</v>
      </c>
    </row>
    <row r="31" spans="1:20" ht="15">
      <c r="A31" s="153"/>
      <c r="B31" s="133"/>
      <c r="C31" s="133"/>
      <c r="D31" s="133"/>
      <c r="E31" s="133"/>
      <c r="F31" s="154"/>
      <c r="G31" s="1604"/>
      <c r="H31" s="926" t="s">
        <v>1457</v>
      </c>
      <c r="I31" s="912" t="s">
        <v>1396</v>
      </c>
      <c r="J31" s="171" t="s">
        <v>1134</v>
      </c>
      <c r="K31" s="913">
        <v>387</v>
      </c>
      <c r="L31" s="936">
        <v>5515</v>
      </c>
      <c r="M31" s="163">
        <v>406</v>
      </c>
      <c r="N31" s="936">
        <v>5786</v>
      </c>
      <c r="O31" s="175">
        <v>426</v>
      </c>
      <c r="P31" s="936">
        <v>6071</v>
      </c>
      <c r="Q31" s="163">
        <v>465</v>
      </c>
      <c r="R31" s="936">
        <v>6626</v>
      </c>
      <c r="S31" s="175">
        <v>504</v>
      </c>
      <c r="T31" s="936">
        <v>7183</v>
      </c>
    </row>
    <row r="32" spans="1:20" ht="33.75">
      <c r="A32" s="153"/>
      <c r="B32" s="133"/>
      <c r="C32" s="133"/>
      <c r="D32" s="133"/>
      <c r="E32" s="133"/>
      <c r="F32" s="154"/>
      <c r="G32" s="158" t="s">
        <v>381</v>
      </c>
      <c r="H32" s="932"/>
      <c r="I32" s="915" t="s">
        <v>1397</v>
      </c>
      <c r="J32" s="172" t="s">
        <v>1134</v>
      </c>
      <c r="K32" s="934"/>
      <c r="L32" s="166">
        <v>1286540</v>
      </c>
      <c r="M32" s="165"/>
      <c r="N32" s="166">
        <v>1352330</v>
      </c>
      <c r="O32" s="176"/>
      <c r="P32" s="166">
        <v>1418115</v>
      </c>
      <c r="Q32" s="165"/>
      <c r="R32" s="166">
        <v>1549699</v>
      </c>
      <c r="S32" s="176"/>
      <c r="T32" s="166">
        <v>1681273</v>
      </c>
    </row>
    <row r="33" spans="1:20" ht="30">
      <c r="A33" s="153"/>
      <c r="B33" s="133"/>
      <c r="C33" s="133"/>
      <c r="D33" s="133"/>
      <c r="E33" s="133"/>
      <c r="F33" s="154"/>
      <c r="G33" s="927"/>
      <c r="H33" s="926" t="s">
        <v>1458</v>
      </c>
      <c r="I33" s="912" t="s">
        <v>1398</v>
      </c>
      <c r="J33" s="171" t="s">
        <v>1134</v>
      </c>
      <c r="K33" s="913">
        <v>176</v>
      </c>
      <c r="L33" s="936">
        <v>1286540</v>
      </c>
      <c r="M33" s="163">
        <v>185</v>
      </c>
      <c r="N33" s="936">
        <v>1352330</v>
      </c>
      <c r="O33" s="175">
        <v>194</v>
      </c>
      <c r="P33" s="936">
        <v>1418115</v>
      </c>
      <c r="Q33" s="163">
        <v>212</v>
      </c>
      <c r="R33" s="936">
        <v>1549699</v>
      </c>
      <c r="S33" s="175">
        <v>230</v>
      </c>
      <c r="T33" s="936">
        <v>1681273</v>
      </c>
    </row>
    <row r="34" spans="1:20" ht="33.75">
      <c r="A34" s="153"/>
      <c r="B34" s="133"/>
      <c r="C34" s="133"/>
      <c r="D34" s="133"/>
      <c r="E34" s="133"/>
      <c r="F34" s="154"/>
      <c r="G34" s="158" t="s">
        <v>1418</v>
      </c>
      <c r="H34" s="932"/>
      <c r="I34" s="915" t="s">
        <v>1399</v>
      </c>
      <c r="J34" s="172" t="s">
        <v>1134</v>
      </c>
      <c r="K34" s="934"/>
      <c r="L34" s="166">
        <v>3287270</v>
      </c>
      <c r="M34" s="165"/>
      <c r="N34" s="166">
        <v>3443804</v>
      </c>
      <c r="O34" s="176"/>
      <c r="P34" s="166">
        <v>3631653</v>
      </c>
      <c r="Q34" s="165"/>
      <c r="R34" s="166">
        <v>3976031</v>
      </c>
      <c r="S34" s="176"/>
      <c r="T34" s="166">
        <v>4320410</v>
      </c>
    </row>
    <row r="35" spans="1:20" ht="30">
      <c r="A35" s="153"/>
      <c r="B35" s="133"/>
      <c r="C35" s="133"/>
      <c r="D35" s="133"/>
      <c r="E35" s="133"/>
      <c r="F35" s="154"/>
      <c r="G35" s="927"/>
      <c r="H35" s="926" t="s">
        <v>1459</v>
      </c>
      <c r="I35" s="912" t="s">
        <v>1400</v>
      </c>
      <c r="J35" s="171" t="s">
        <v>1134</v>
      </c>
      <c r="K35" s="913">
        <v>105</v>
      </c>
      <c r="L35" s="936">
        <v>3287270</v>
      </c>
      <c r="M35" s="163">
        <v>110</v>
      </c>
      <c r="N35" s="936">
        <v>3443804</v>
      </c>
      <c r="O35" s="175">
        <v>116</v>
      </c>
      <c r="P35" s="936">
        <v>3631653</v>
      </c>
      <c r="Q35" s="163">
        <v>127</v>
      </c>
      <c r="R35" s="936">
        <v>3976031</v>
      </c>
      <c r="S35" s="175">
        <v>138</v>
      </c>
      <c r="T35" s="936">
        <v>4320410</v>
      </c>
    </row>
    <row r="36" spans="1:20" ht="33.75">
      <c r="A36" s="153"/>
      <c r="B36" s="133"/>
      <c r="C36" s="133"/>
      <c r="D36" s="133"/>
      <c r="E36" s="133"/>
      <c r="F36" s="154"/>
      <c r="G36" s="158" t="s">
        <v>1419</v>
      </c>
      <c r="H36" s="932"/>
      <c r="I36" s="915" t="s">
        <v>1401</v>
      </c>
      <c r="J36" s="172" t="s">
        <v>1134</v>
      </c>
      <c r="K36" s="934"/>
      <c r="L36" s="166">
        <v>528850</v>
      </c>
      <c r="M36" s="165"/>
      <c r="N36" s="166">
        <v>559069</v>
      </c>
      <c r="O36" s="176"/>
      <c r="P36" s="166">
        <v>581735</v>
      </c>
      <c r="Q36" s="165"/>
      <c r="R36" s="166">
        <v>634620</v>
      </c>
      <c r="S36" s="176"/>
      <c r="T36" s="166">
        <v>687505</v>
      </c>
    </row>
    <row r="37" spans="1:20" ht="30">
      <c r="A37" s="153"/>
      <c r="B37" s="133"/>
      <c r="C37" s="133"/>
      <c r="D37" s="133"/>
      <c r="E37" s="133"/>
      <c r="F37" s="154"/>
      <c r="G37" s="927"/>
      <c r="H37" s="926" t="s">
        <v>1460</v>
      </c>
      <c r="I37" s="912" t="s">
        <v>975</v>
      </c>
      <c r="J37" s="171" t="s">
        <v>1134</v>
      </c>
      <c r="K37" s="913">
        <v>70</v>
      </c>
      <c r="L37" s="936">
        <v>528850</v>
      </c>
      <c r="M37" s="163">
        <v>74</v>
      </c>
      <c r="N37" s="936">
        <v>559069</v>
      </c>
      <c r="O37" s="175">
        <v>77</v>
      </c>
      <c r="P37" s="936">
        <v>581735</v>
      </c>
      <c r="Q37" s="163">
        <v>84</v>
      </c>
      <c r="R37" s="936">
        <v>634620</v>
      </c>
      <c r="S37" s="175">
        <v>91</v>
      </c>
      <c r="T37" s="936">
        <v>687505</v>
      </c>
    </row>
    <row r="38" spans="1:20" ht="15">
      <c r="A38" s="153"/>
      <c r="B38" s="133"/>
      <c r="C38" s="133"/>
      <c r="D38" s="133"/>
      <c r="E38" s="133"/>
      <c r="F38" s="154"/>
      <c r="G38" s="158" t="s">
        <v>1420</v>
      </c>
      <c r="H38" s="932"/>
      <c r="I38" s="915" t="s">
        <v>1402</v>
      </c>
      <c r="J38" s="172" t="s">
        <v>1134</v>
      </c>
      <c r="K38" s="934"/>
      <c r="L38" s="166">
        <v>14731589</v>
      </c>
      <c r="M38" s="165"/>
      <c r="N38" s="166">
        <v>15462545</v>
      </c>
      <c r="O38" s="176"/>
      <c r="P38" s="166">
        <v>16249728</v>
      </c>
      <c r="Q38" s="165"/>
      <c r="R38" s="166">
        <v>17767874</v>
      </c>
      <c r="S38" s="176"/>
      <c r="T38" s="166">
        <v>19286012</v>
      </c>
    </row>
    <row r="39" spans="1:20" ht="15">
      <c r="A39" s="153"/>
      <c r="B39" s="133"/>
      <c r="C39" s="133"/>
      <c r="D39" s="133"/>
      <c r="E39" s="133"/>
      <c r="F39" s="154"/>
      <c r="G39" s="927"/>
      <c r="H39" s="926" t="s">
        <v>1461</v>
      </c>
      <c r="I39" s="912" t="s">
        <v>1403</v>
      </c>
      <c r="J39" s="171" t="s">
        <v>1134</v>
      </c>
      <c r="K39" s="913">
        <v>786</v>
      </c>
      <c r="L39" s="936">
        <v>14731589</v>
      </c>
      <c r="M39" s="163">
        <v>825</v>
      </c>
      <c r="N39" s="936">
        <v>15462545</v>
      </c>
      <c r="O39" s="175">
        <v>867</v>
      </c>
      <c r="P39" s="936">
        <v>16249728</v>
      </c>
      <c r="Q39" s="163">
        <v>948</v>
      </c>
      <c r="R39" s="936">
        <v>17767874</v>
      </c>
      <c r="S39" s="175">
        <v>1029</v>
      </c>
      <c r="T39" s="936">
        <v>19286012</v>
      </c>
    </row>
    <row r="40" spans="1:20" ht="33.75">
      <c r="A40" s="153"/>
      <c r="B40" s="133"/>
      <c r="C40" s="133"/>
      <c r="D40" s="133"/>
      <c r="E40" s="133"/>
      <c r="F40" s="154"/>
      <c r="G40" s="158" t="s">
        <v>1421</v>
      </c>
      <c r="H40" s="932"/>
      <c r="I40" s="915" t="s">
        <v>1404</v>
      </c>
      <c r="J40" s="172" t="s">
        <v>1134</v>
      </c>
      <c r="K40" s="934"/>
      <c r="L40" s="166">
        <v>12483150</v>
      </c>
      <c r="M40" s="165"/>
      <c r="N40" s="166">
        <v>13102538</v>
      </c>
      <c r="O40" s="176"/>
      <c r="P40" s="166">
        <v>13769578</v>
      </c>
      <c r="Q40" s="165"/>
      <c r="R40" s="166">
        <v>15056008</v>
      </c>
      <c r="S40" s="176"/>
      <c r="T40" s="166">
        <v>16342438</v>
      </c>
    </row>
    <row r="41" spans="1:20" ht="30">
      <c r="A41" s="153"/>
      <c r="B41" s="133"/>
      <c r="C41" s="133"/>
      <c r="D41" s="133"/>
      <c r="E41" s="133"/>
      <c r="F41" s="154"/>
      <c r="G41" s="1602"/>
      <c r="H41" s="926" t="s">
        <v>1405</v>
      </c>
      <c r="I41" s="912" t="s">
        <v>976</v>
      </c>
      <c r="J41" s="171" t="s">
        <v>1134</v>
      </c>
      <c r="K41" s="913">
        <v>786</v>
      </c>
      <c r="L41" s="936">
        <v>5833200</v>
      </c>
      <c r="M41" s="163">
        <v>825</v>
      </c>
      <c r="N41" s="936">
        <v>6122632</v>
      </c>
      <c r="O41" s="175">
        <v>867</v>
      </c>
      <c r="P41" s="936">
        <v>6434329</v>
      </c>
      <c r="Q41" s="163">
        <v>948</v>
      </c>
      <c r="R41" s="936">
        <v>7035463</v>
      </c>
      <c r="S41" s="175">
        <v>1029</v>
      </c>
      <c r="T41" s="936">
        <v>7636591</v>
      </c>
    </row>
    <row r="42" spans="1:20" ht="15">
      <c r="A42" s="153"/>
      <c r="B42" s="133"/>
      <c r="C42" s="133"/>
      <c r="D42" s="133"/>
      <c r="E42" s="133"/>
      <c r="F42" s="154"/>
      <c r="G42" s="1603"/>
      <c r="H42" s="926" t="s">
        <v>1462</v>
      </c>
      <c r="I42" s="912" t="s">
        <v>1406</v>
      </c>
      <c r="J42" s="171" t="s">
        <v>1134</v>
      </c>
      <c r="K42" s="913">
        <v>786</v>
      </c>
      <c r="L42" s="936">
        <v>3814800</v>
      </c>
      <c r="M42" s="163">
        <v>825</v>
      </c>
      <c r="N42" s="936">
        <v>4004083</v>
      </c>
      <c r="O42" s="175">
        <v>867</v>
      </c>
      <c r="P42" s="936">
        <v>4207926</v>
      </c>
      <c r="Q42" s="163">
        <v>948</v>
      </c>
      <c r="R42" s="936">
        <v>4601056</v>
      </c>
      <c r="S42" s="175">
        <v>1029</v>
      </c>
      <c r="T42" s="936">
        <v>4994183</v>
      </c>
    </row>
    <row r="43" spans="1:20" ht="30">
      <c r="A43" s="153"/>
      <c r="B43" s="133"/>
      <c r="C43" s="133"/>
      <c r="D43" s="133"/>
      <c r="E43" s="133"/>
      <c r="F43" s="154"/>
      <c r="G43" s="1603"/>
      <c r="H43" s="926" t="s">
        <v>1463</v>
      </c>
      <c r="I43" s="912" t="s">
        <v>1407</v>
      </c>
      <c r="J43" s="171" t="s">
        <v>1134</v>
      </c>
      <c r="K43" s="913">
        <v>786</v>
      </c>
      <c r="L43" s="936">
        <v>2416500</v>
      </c>
      <c r="M43" s="163">
        <v>825</v>
      </c>
      <c r="N43" s="936">
        <v>2536402</v>
      </c>
      <c r="O43" s="175">
        <v>867</v>
      </c>
      <c r="P43" s="936">
        <v>2665529</v>
      </c>
      <c r="Q43" s="163">
        <v>948</v>
      </c>
      <c r="R43" s="936">
        <v>2914553</v>
      </c>
      <c r="S43" s="175">
        <v>1029</v>
      </c>
      <c r="T43" s="936">
        <v>3163585</v>
      </c>
    </row>
    <row r="44" spans="1:20" ht="45">
      <c r="A44" s="153"/>
      <c r="B44" s="133"/>
      <c r="C44" s="133"/>
      <c r="D44" s="133"/>
      <c r="E44" s="133"/>
      <c r="F44" s="154"/>
      <c r="G44" s="1604"/>
      <c r="H44" s="926" t="s">
        <v>1464</v>
      </c>
      <c r="I44" s="912" t="s">
        <v>1408</v>
      </c>
      <c r="J44" s="171" t="s">
        <v>1134</v>
      </c>
      <c r="K44" s="913">
        <v>786</v>
      </c>
      <c r="L44" s="936">
        <v>418650</v>
      </c>
      <c r="M44" s="163">
        <v>825</v>
      </c>
      <c r="N44" s="936">
        <v>439421</v>
      </c>
      <c r="O44" s="175">
        <v>867</v>
      </c>
      <c r="P44" s="936">
        <v>461794</v>
      </c>
      <c r="Q44" s="163">
        <v>948</v>
      </c>
      <c r="R44" s="936">
        <v>504936</v>
      </c>
      <c r="S44" s="175">
        <v>1029</v>
      </c>
      <c r="T44" s="936">
        <v>548079</v>
      </c>
    </row>
    <row r="45" spans="1:20" ht="15">
      <c r="A45" s="153"/>
      <c r="B45" s="133"/>
      <c r="C45" s="133"/>
      <c r="D45" s="133"/>
      <c r="E45" s="133"/>
      <c r="F45" s="154"/>
      <c r="G45" s="158" t="s">
        <v>1422</v>
      </c>
      <c r="H45" s="932"/>
      <c r="I45" s="915" t="s">
        <v>1409</v>
      </c>
      <c r="J45" s="172" t="s">
        <v>1134</v>
      </c>
      <c r="K45" s="934"/>
      <c r="L45" s="166">
        <v>17836400</v>
      </c>
      <c r="M45" s="165"/>
      <c r="N45" s="166">
        <v>18737609</v>
      </c>
      <c r="O45" s="176"/>
      <c r="P45" s="166">
        <v>19656603</v>
      </c>
      <c r="Q45" s="165"/>
      <c r="R45" s="166">
        <v>21476802</v>
      </c>
      <c r="S45" s="176"/>
      <c r="T45" s="166">
        <v>23297007</v>
      </c>
    </row>
    <row r="46" spans="1:20" ht="30">
      <c r="A46" s="153"/>
      <c r="B46" s="133"/>
      <c r="C46" s="133"/>
      <c r="D46" s="133"/>
      <c r="E46" s="133"/>
      <c r="F46" s="154"/>
      <c r="G46" s="1602"/>
      <c r="H46" s="926" t="s">
        <v>1465</v>
      </c>
      <c r="I46" s="912" t="s">
        <v>1410</v>
      </c>
      <c r="J46" s="171" t="s">
        <v>1134</v>
      </c>
      <c r="K46" s="913">
        <v>786</v>
      </c>
      <c r="L46" s="936">
        <v>522500</v>
      </c>
      <c r="M46" s="163">
        <v>825</v>
      </c>
      <c r="N46" s="936">
        <v>548426</v>
      </c>
      <c r="O46" s="175">
        <v>867</v>
      </c>
      <c r="P46" s="936">
        <v>576346</v>
      </c>
      <c r="Q46" s="163">
        <v>948</v>
      </c>
      <c r="R46" s="936">
        <v>630191</v>
      </c>
      <c r="S46" s="175">
        <v>1029</v>
      </c>
      <c r="T46" s="936">
        <v>684037</v>
      </c>
    </row>
    <row r="47" spans="1:20" ht="15">
      <c r="A47" s="153"/>
      <c r="B47" s="133"/>
      <c r="C47" s="133"/>
      <c r="D47" s="133"/>
      <c r="E47" s="133"/>
      <c r="F47" s="154"/>
      <c r="G47" s="1603"/>
      <c r="H47" s="926" t="s">
        <v>1466</v>
      </c>
      <c r="I47" s="912" t="s">
        <v>1411</v>
      </c>
      <c r="J47" s="171" t="s">
        <v>1134</v>
      </c>
      <c r="K47" s="913">
        <v>118</v>
      </c>
      <c r="L47" s="936">
        <v>13176475</v>
      </c>
      <c r="M47" s="163">
        <v>124</v>
      </c>
      <c r="N47" s="936">
        <v>13846466</v>
      </c>
      <c r="O47" s="175">
        <v>130</v>
      </c>
      <c r="P47" s="936">
        <v>14516456</v>
      </c>
      <c r="Q47" s="163">
        <v>142</v>
      </c>
      <c r="R47" s="936">
        <v>15856435</v>
      </c>
      <c r="S47" s="175">
        <v>154</v>
      </c>
      <c r="T47" s="936">
        <v>17196417</v>
      </c>
    </row>
    <row r="48" spans="1:20" ht="15">
      <c r="A48" s="153"/>
      <c r="B48" s="133"/>
      <c r="C48" s="133"/>
      <c r="D48" s="133"/>
      <c r="E48" s="133"/>
      <c r="F48" s="154"/>
      <c r="G48" s="1604"/>
      <c r="H48" s="926" t="s">
        <v>1412</v>
      </c>
      <c r="I48" s="912" t="s">
        <v>977</v>
      </c>
      <c r="J48" s="171" t="s">
        <v>1134</v>
      </c>
      <c r="K48" s="913">
        <v>786</v>
      </c>
      <c r="L48" s="936">
        <v>4137425</v>
      </c>
      <c r="M48" s="163">
        <v>825</v>
      </c>
      <c r="N48" s="936">
        <v>4342717</v>
      </c>
      <c r="O48" s="175">
        <v>867</v>
      </c>
      <c r="P48" s="936">
        <v>4563801</v>
      </c>
      <c r="Q48" s="163">
        <v>948</v>
      </c>
      <c r="R48" s="936">
        <v>4990176</v>
      </c>
      <c r="S48" s="175">
        <v>1029</v>
      </c>
      <c r="T48" s="936">
        <v>5416553</v>
      </c>
    </row>
    <row r="49" spans="1:20" ht="15">
      <c r="A49" s="153"/>
      <c r="B49" s="133"/>
      <c r="C49" s="133"/>
      <c r="D49" s="133"/>
      <c r="E49" s="133"/>
      <c r="F49" s="154"/>
      <c r="G49" s="158" t="s">
        <v>1423</v>
      </c>
      <c r="H49" s="932"/>
      <c r="I49" s="915" t="s">
        <v>1413</v>
      </c>
      <c r="J49" s="172" t="s">
        <v>1134</v>
      </c>
      <c r="K49" s="934"/>
      <c r="L49" s="166">
        <v>223200</v>
      </c>
      <c r="M49" s="165"/>
      <c r="N49" s="166">
        <v>234361</v>
      </c>
      <c r="O49" s="176"/>
      <c r="P49" s="166">
        <v>246099</v>
      </c>
      <c r="Q49" s="165"/>
      <c r="R49" s="166">
        <v>268998</v>
      </c>
      <c r="S49" s="176"/>
      <c r="T49" s="166">
        <v>291901</v>
      </c>
    </row>
    <row r="50" spans="1:20" ht="45">
      <c r="A50" s="153"/>
      <c r="B50" s="133"/>
      <c r="C50" s="133"/>
      <c r="D50" s="133"/>
      <c r="E50" s="133"/>
      <c r="F50" s="154"/>
      <c r="G50" s="929"/>
      <c r="H50" s="926" t="s">
        <v>1415</v>
      </c>
      <c r="I50" s="912" t="s">
        <v>1414</v>
      </c>
      <c r="J50" s="171" t="s">
        <v>1134</v>
      </c>
      <c r="K50" s="913">
        <v>3080</v>
      </c>
      <c r="L50" s="936">
        <v>32700</v>
      </c>
      <c r="M50" s="163">
        <v>3234</v>
      </c>
      <c r="N50" s="936">
        <v>34335</v>
      </c>
      <c r="O50" s="175">
        <v>3396</v>
      </c>
      <c r="P50" s="936">
        <v>36056</v>
      </c>
      <c r="Q50" s="163">
        <v>3712</v>
      </c>
      <c r="R50" s="936">
        <v>39409</v>
      </c>
      <c r="S50" s="175">
        <v>4028</v>
      </c>
      <c r="T50" s="936">
        <v>42766</v>
      </c>
    </row>
    <row r="51" spans="1:20" ht="30">
      <c r="A51" s="153"/>
      <c r="B51" s="133"/>
      <c r="C51" s="133"/>
      <c r="D51" s="133"/>
      <c r="E51" s="133"/>
      <c r="F51" s="154"/>
      <c r="G51" s="929"/>
      <c r="H51" s="926" t="s">
        <v>1467</v>
      </c>
      <c r="I51" s="912" t="s">
        <v>1416</v>
      </c>
      <c r="J51" s="171" t="s">
        <v>1134</v>
      </c>
      <c r="K51" s="913">
        <v>3080</v>
      </c>
      <c r="L51" s="936">
        <v>161600</v>
      </c>
      <c r="M51" s="163">
        <v>3234</v>
      </c>
      <c r="N51" s="936">
        <v>169680</v>
      </c>
      <c r="O51" s="175">
        <v>3396</v>
      </c>
      <c r="P51" s="936">
        <v>178179</v>
      </c>
      <c r="Q51" s="163">
        <v>3712</v>
      </c>
      <c r="R51" s="936">
        <v>194759</v>
      </c>
      <c r="S51" s="175">
        <v>4028</v>
      </c>
      <c r="T51" s="936">
        <v>211340</v>
      </c>
    </row>
    <row r="52" spans="1:20" ht="45">
      <c r="A52" s="153"/>
      <c r="B52" s="133"/>
      <c r="C52" s="133"/>
      <c r="D52" s="133"/>
      <c r="E52" s="133"/>
      <c r="F52" s="154"/>
      <c r="G52" s="929"/>
      <c r="H52" s="926" t="s">
        <v>1468</v>
      </c>
      <c r="I52" s="912" t="s">
        <v>1417</v>
      </c>
      <c r="J52" s="171" t="s">
        <v>1134</v>
      </c>
      <c r="K52" s="913">
        <v>3080</v>
      </c>
      <c r="L52" s="936">
        <v>28900</v>
      </c>
      <c r="M52" s="163">
        <v>3234</v>
      </c>
      <c r="N52" s="936">
        <v>30346</v>
      </c>
      <c r="O52" s="175">
        <v>3396</v>
      </c>
      <c r="P52" s="936">
        <v>31864</v>
      </c>
      <c r="Q52" s="163">
        <v>3712</v>
      </c>
      <c r="R52" s="936">
        <v>34830</v>
      </c>
      <c r="S52" s="175">
        <v>4028</v>
      </c>
      <c r="T52" s="936">
        <v>37795</v>
      </c>
    </row>
    <row r="53" spans="1:20" ht="15">
      <c r="A53" s="153"/>
      <c r="B53" s="133"/>
      <c r="C53" s="133"/>
      <c r="D53" s="133"/>
      <c r="E53" s="133"/>
      <c r="F53" s="154"/>
      <c r="G53" s="158" t="s">
        <v>1424</v>
      </c>
      <c r="H53" s="932"/>
      <c r="I53" s="915" t="s">
        <v>1240</v>
      </c>
      <c r="J53" s="172" t="s">
        <v>1134</v>
      </c>
      <c r="K53" s="914"/>
      <c r="L53" s="166">
        <v>500</v>
      </c>
      <c r="M53" s="165"/>
      <c r="N53" s="166">
        <v>520</v>
      </c>
      <c r="O53" s="176"/>
      <c r="P53" s="166">
        <v>750</v>
      </c>
      <c r="Q53" s="165"/>
      <c r="R53" s="166">
        <v>1000</v>
      </c>
      <c r="S53" s="176"/>
      <c r="T53" s="166">
        <v>1250</v>
      </c>
    </row>
    <row r="54" spans="1:20" ht="45">
      <c r="A54" s="153"/>
      <c r="B54" s="133"/>
      <c r="C54" s="133"/>
      <c r="D54" s="133"/>
      <c r="E54" s="133"/>
      <c r="F54" s="154"/>
      <c r="G54" s="929"/>
      <c r="H54" s="926" t="s">
        <v>1469</v>
      </c>
      <c r="I54" s="912" t="s">
        <v>1426</v>
      </c>
      <c r="J54" s="171" t="s">
        <v>1134</v>
      </c>
      <c r="K54" s="913">
        <v>24</v>
      </c>
      <c r="L54" s="936">
        <v>500</v>
      </c>
      <c r="M54" s="163">
        <v>25</v>
      </c>
      <c r="N54" s="936">
        <v>520</v>
      </c>
      <c r="O54" s="175">
        <v>36</v>
      </c>
      <c r="P54" s="936">
        <v>750</v>
      </c>
      <c r="Q54" s="163">
        <v>48</v>
      </c>
      <c r="R54" s="936">
        <v>1000</v>
      </c>
      <c r="S54" s="175">
        <v>60</v>
      </c>
      <c r="T54" s="936">
        <v>1250</v>
      </c>
    </row>
    <row r="55" spans="1:20" ht="15">
      <c r="A55" s="153"/>
      <c r="B55" s="133"/>
      <c r="C55" s="133"/>
      <c r="D55" s="133"/>
      <c r="E55" s="133"/>
      <c r="F55" s="154"/>
      <c r="G55" s="158" t="s">
        <v>1425</v>
      </c>
      <c r="H55" s="932"/>
      <c r="I55" s="915" t="s">
        <v>1427</v>
      </c>
      <c r="J55" s="172" t="s">
        <v>1134</v>
      </c>
      <c r="K55" s="934"/>
      <c r="L55" s="166">
        <v>804996</v>
      </c>
      <c r="M55" s="165"/>
      <c r="N55" s="166">
        <v>845617</v>
      </c>
      <c r="O55" s="176"/>
      <c r="P55" s="166">
        <v>887372</v>
      </c>
      <c r="Q55" s="165"/>
      <c r="R55" s="166">
        <v>969746</v>
      </c>
      <c r="S55" s="176"/>
      <c r="T55" s="166">
        <v>1052126</v>
      </c>
    </row>
    <row r="56" spans="1:20" ht="30">
      <c r="A56" s="153"/>
      <c r="B56" s="133"/>
      <c r="C56" s="133"/>
      <c r="D56" s="133"/>
      <c r="E56" s="133"/>
      <c r="F56" s="154"/>
      <c r="G56" s="929"/>
      <c r="H56" s="926" t="s">
        <v>1470</v>
      </c>
      <c r="I56" s="912" t="s">
        <v>1428</v>
      </c>
      <c r="J56" s="171" t="s">
        <v>1134</v>
      </c>
      <c r="K56" s="913">
        <v>285</v>
      </c>
      <c r="L56" s="936">
        <v>2500</v>
      </c>
      <c r="M56" s="163">
        <v>299</v>
      </c>
      <c r="N56" s="936">
        <v>2623</v>
      </c>
      <c r="O56" s="175">
        <v>314</v>
      </c>
      <c r="P56" s="936">
        <v>2754</v>
      </c>
      <c r="Q56" s="163">
        <v>343</v>
      </c>
      <c r="R56" s="936">
        <v>3009</v>
      </c>
      <c r="S56" s="175">
        <v>372</v>
      </c>
      <c r="T56" s="936">
        <v>3263</v>
      </c>
    </row>
    <row r="57" spans="1:20" ht="15">
      <c r="A57" s="153"/>
      <c r="B57" s="133"/>
      <c r="C57" s="133"/>
      <c r="D57" s="133"/>
      <c r="E57" s="133"/>
      <c r="F57" s="154"/>
      <c r="G57" s="930"/>
      <c r="H57" s="926" t="s">
        <v>1471</v>
      </c>
      <c r="I57" s="925" t="s">
        <v>1247</v>
      </c>
      <c r="J57" s="911" t="s">
        <v>1134</v>
      </c>
      <c r="K57" s="913">
        <v>786</v>
      </c>
      <c r="L57" s="936">
        <v>58800</v>
      </c>
      <c r="M57" s="163">
        <v>825</v>
      </c>
      <c r="N57" s="936">
        <v>61717</v>
      </c>
      <c r="O57" s="175">
        <v>867</v>
      </c>
      <c r="P57" s="936">
        <v>64859</v>
      </c>
      <c r="Q57" s="163">
        <v>948</v>
      </c>
      <c r="R57" s="936">
        <v>70919</v>
      </c>
      <c r="S57" s="175">
        <v>1029</v>
      </c>
      <c r="T57" s="936">
        <v>76978</v>
      </c>
    </row>
    <row r="58" spans="1:20" ht="30">
      <c r="A58" s="153"/>
      <c r="B58" s="133"/>
      <c r="C58" s="133"/>
      <c r="D58" s="133"/>
      <c r="E58" s="133"/>
      <c r="F58" s="154"/>
      <c r="G58" s="930"/>
      <c r="H58" s="926" t="s">
        <v>1472</v>
      </c>
      <c r="I58" s="925" t="s">
        <v>1429</v>
      </c>
      <c r="J58" s="911" t="s">
        <v>1134</v>
      </c>
      <c r="K58" s="913">
        <v>73</v>
      </c>
      <c r="L58" s="936">
        <v>1563</v>
      </c>
      <c r="M58" s="163">
        <v>77</v>
      </c>
      <c r="N58" s="936">
        <v>1648</v>
      </c>
      <c r="O58" s="175">
        <v>80</v>
      </c>
      <c r="P58" s="936">
        <v>1712</v>
      </c>
      <c r="Q58" s="163">
        <v>87</v>
      </c>
      <c r="R58" s="936">
        <v>1862</v>
      </c>
      <c r="S58" s="175">
        <v>94</v>
      </c>
      <c r="T58" s="936">
        <v>2012</v>
      </c>
    </row>
    <row r="59" spans="1:20" ht="15">
      <c r="A59" s="153"/>
      <c r="B59" s="133"/>
      <c r="C59" s="133"/>
      <c r="D59" s="133"/>
      <c r="E59" s="133"/>
      <c r="F59" s="154"/>
      <c r="G59" s="930"/>
      <c r="H59" s="926" t="s">
        <v>1473</v>
      </c>
      <c r="I59" s="925" t="s">
        <v>1250</v>
      </c>
      <c r="J59" s="911" t="s">
        <v>1134</v>
      </c>
      <c r="K59" s="913">
        <v>73</v>
      </c>
      <c r="L59" s="936">
        <v>56488</v>
      </c>
      <c r="M59" s="163">
        <v>77</v>
      </c>
      <c r="N59" s="936">
        <v>59583</v>
      </c>
      <c r="O59" s="175">
        <v>80</v>
      </c>
      <c r="P59" s="936">
        <v>61905</v>
      </c>
      <c r="Q59" s="163">
        <v>87</v>
      </c>
      <c r="R59" s="936">
        <v>67320</v>
      </c>
      <c r="S59" s="175">
        <v>94</v>
      </c>
      <c r="T59" s="936">
        <v>72737</v>
      </c>
    </row>
    <row r="60" spans="1:20" ht="15">
      <c r="A60" s="153"/>
      <c r="B60" s="133"/>
      <c r="C60" s="133"/>
      <c r="D60" s="133"/>
      <c r="E60" s="133"/>
      <c r="F60" s="154"/>
      <c r="G60" s="930"/>
      <c r="H60" s="926" t="s">
        <v>1474</v>
      </c>
      <c r="I60" s="925" t="s">
        <v>1430</v>
      </c>
      <c r="J60" s="911" t="s">
        <v>1134</v>
      </c>
      <c r="K60" s="913">
        <v>31</v>
      </c>
      <c r="L60" s="936">
        <v>25500</v>
      </c>
      <c r="M60" s="163">
        <v>33</v>
      </c>
      <c r="N60" s="936">
        <v>27146</v>
      </c>
      <c r="O60" s="175">
        <v>34</v>
      </c>
      <c r="P60" s="936">
        <v>27968</v>
      </c>
      <c r="Q60" s="163">
        <v>37</v>
      </c>
      <c r="R60" s="936">
        <v>30434</v>
      </c>
      <c r="S60" s="175">
        <v>40</v>
      </c>
      <c r="T60" s="936">
        <v>32902</v>
      </c>
    </row>
    <row r="61" spans="1:20" ht="30">
      <c r="A61" s="153"/>
      <c r="B61" s="133"/>
      <c r="C61" s="133"/>
      <c r="D61" s="133"/>
      <c r="E61" s="133"/>
      <c r="F61" s="154"/>
      <c r="G61" s="930"/>
      <c r="H61" s="926" t="s">
        <v>1475</v>
      </c>
      <c r="I61" s="925" t="s">
        <v>1431</v>
      </c>
      <c r="J61" s="911" t="s">
        <v>1134</v>
      </c>
      <c r="K61" s="913">
        <v>786</v>
      </c>
      <c r="L61" s="936">
        <v>660145</v>
      </c>
      <c r="M61" s="163">
        <v>825</v>
      </c>
      <c r="N61" s="936">
        <v>692900</v>
      </c>
      <c r="O61" s="175">
        <v>867</v>
      </c>
      <c r="P61" s="936">
        <v>728174</v>
      </c>
      <c r="Q61" s="163">
        <v>948</v>
      </c>
      <c r="R61" s="936">
        <v>796202</v>
      </c>
      <c r="S61" s="175">
        <v>1029</v>
      </c>
      <c r="T61" s="936">
        <v>864234</v>
      </c>
    </row>
    <row r="62" spans="1:20" ht="15">
      <c r="A62" s="153"/>
      <c r="B62" s="133"/>
      <c r="C62" s="133"/>
      <c r="D62" s="133"/>
      <c r="E62" s="133"/>
      <c r="F62" s="154"/>
      <c r="G62" s="158" t="s">
        <v>1477</v>
      </c>
      <c r="H62" s="932"/>
      <c r="I62" s="915" t="s">
        <v>1254</v>
      </c>
      <c r="J62" s="172" t="s">
        <v>1134</v>
      </c>
      <c r="K62" s="934"/>
      <c r="L62" s="166">
        <v>414700</v>
      </c>
      <c r="M62" s="165"/>
      <c r="N62" s="166">
        <v>439582</v>
      </c>
      <c r="O62" s="176"/>
      <c r="P62" s="166">
        <v>456170</v>
      </c>
      <c r="Q62" s="165"/>
      <c r="R62" s="166">
        <v>497640</v>
      </c>
      <c r="S62" s="176"/>
      <c r="T62" s="166">
        <v>539110</v>
      </c>
    </row>
    <row r="63" spans="1:20" ht="15">
      <c r="A63" s="153"/>
      <c r="B63" s="133"/>
      <c r="C63" s="133"/>
      <c r="D63" s="133"/>
      <c r="E63" s="133"/>
      <c r="F63" s="154"/>
      <c r="G63" s="929"/>
      <c r="H63" s="926" t="s">
        <v>1476</v>
      </c>
      <c r="I63" s="912" t="s">
        <v>1254</v>
      </c>
      <c r="J63" s="171" t="s">
        <v>1134</v>
      </c>
      <c r="K63" s="913">
        <v>50</v>
      </c>
      <c r="L63" s="936">
        <v>414700</v>
      </c>
      <c r="M63" s="163">
        <v>53</v>
      </c>
      <c r="N63" s="936">
        <v>439582</v>
      </c>
      <c r="O63" s="175">
        <v>55</v>
      </c>
      <c r="P63" s="936">
        <v>456170</v>
      </c>
      <c r="Q63" s="163">
        <v>60</v>
      </c>
      <c r="R63" s="936">
        <v>497640</v>
      </c>
      <c r="S63" s="175">
        <v>65</v>
      </c>
      <c r="T63" s="936">
        <v>539110</v>
      </c>
    </row>
    <row r="64" spans="1:20" ht="30">
      <c r="A64" s="153"/>
      <c r="B64" s="133"/>
      <c r="C64" s="133"/>
      <c r="D64" s="133"/>
      <c r="E64" s="133"/>
      <c r="F64" s="154"/>
      <c r="G64" s="158" t="s">
        <v>1481</v>
      </c>
      <c r="H64" s="932"/>
      <c r="I64" s="915" t="s">
        <v>1478</v>
      </c>
      <c r="J64" s="172" t="s">
        <v>1134</v>
      </c>
      <c r="K64" s="934"/>
      <c r="L64" s="166">
        <v>1755</v>
      </c>
      <c r="M64" s="165"/>
      <c r="N64" s="166">
        <v>1872</v>
      </c>
      <c r="O64" s="176"/>
      <c r="P64" s="166">
        <v>1989</v>
      </c>
      <c r="Q64" s="165"/>
      <c r="R64" s="166">
        <v>2223</v>
      </c>
      <c r="S64" s="176"/>
      <c r="T64" s="166">
        <v>2457</v>
      </c>
    </row>
    <row r="65" spans="1:20" ht="30">
      <c r="A65" s="153"/>
      <c r="B65" s="133"/>
      <c r="C65" s="133"/>
      <c r="D65" s="133"/>
      <c r="E65" s="133"/>
      <c r="F65" s="154"/>
      <c r="G65" s="929"/>
      <c r="H65" s="926" t="s">
        <v>1480</v>
      </c>
      <c r="I65" s="912" t="s">
        <v>1479</v>
      </c>
      <c r="J65" s="171" t="s">
        <v>1134</v>
      </c>
      <c r="K65" s="913">
        <v>15</v>
      </c>
      <c r="L65" s="936">
        <v>1755</v>
      </c>
      <c r="M65" s="163">
        <v>16</v>
      </c>
      <c r="N65" s="936">
        <v>1872</v>
      </c>
      <c r="O65" s="175">
        <v>17</v>
      </c>
      <c r="P65" s="936">
        <v>1989</v>
      </c>
      <c r="Q65" s="163">
        <v>19</v>
      </c>
      <c r="R65" s="936">
        <v>2223</v>
      </c>
      <c r="S65" s="175">
        <v>21</v>
      </c>
      <c r="T65" s="936">
        <v>2457</v>
      </c>
    </row>
    <row r="66" spans="1:20" ht="30">
      <c r="A66" s="153"/>
      <c r="B66" s="133"/>
      <c r="C66" s="133"/>
      <c r="D66" s="133"/>
      <c r="E66" s="133"/>
      <c r="F66" s="154"/>
      <c r="G66" s="158" t="s">
        <v>1485</v>
      </c>
      <c r="H66" s="932"/>
      <c r="I66" s="915" t="s">
        <v>1482</v>
      </c>
      <c r="J66" s="172" t="s">
        <v>1134</v>
      </c>
      <c r="K66" s="934"/>
      <c r="L66" s="166">
        <v>246350</v>
      </c>
      <c r="M66" s="165"/>
      <c r="N66" s="166">
        <v>262773</v>
      </c>
      <c r="O66" s="176"/>
      <c r="P66" s="166">
        <v>279186</v>
      </c>
      <c r="Q66" s="165"/>
      <c r="R66" s="166">
        <v>312019</v>
      </c>
      <c r="S66" s="176"/>
      <c r="T66" s="166">
        <v>344855</v>
      </c>
    </row>
    <row r="67" spans="1:20" ht="30">
      <c r="A67" s="153"/>
      <c r="B67" s="133"/>
      <c r="C67" s="133"/>
      <c r="D67" s="133"/>
      <c r="E67" s="133"/>
      <c r="F67" s="939"/>
      <c r="G67" s="941"/>
      <c r="H67" s="942" t="s">
        <v>1486</v>
      </c>
      <c r="I67" s="943" t="s">
        <v>1483</v>
      </c>
      <c r="J67" s="940" t="s">
        <v>1134</v>
      </c>
      <c r="K67" s="913">
        <v>15</v>
      </c>
      <c r="L67" s="936">
        <v>245985</v>
      </c>
      <c r="M67" s="163">
        <v>16</v>
      </c>
      <c r="N67" s="936">
        <v>262384</v>
      </c>
      <c r="O67" s="175">
        <v>17</v>
      </c>
      <c r="P67" s="936">
        <v>278783</v>
      </c>
      <c r="Q67" s="163">
        <v>19</v>
      </c>
      <c r="R67" s="936">
        <v>311581</v>
      </c>
      <c r="S67" s="175">
        <v>21</v>
      </c>
      <c r="T67" s="936">
        <v>344379</v>
      </c>
    </row>
    <row r="68" spans="1:20" ht="15">
      <c r="A68" s="153"/>
      <c r="B68" s="133"/>
      <c r="C68" s="133"/>
      <c r="D68" s="133"/>
      <c r="E68" s="133"/>
      <c r="F68" s="939"/>
      <c r="G68" s="941"/>
      <c r="H68" s="942" t="s">
        <v>1487</v>
      </c>
      <c r="I68" s="943" t="s">
        <v>1484</v>
      </c>
      <c r="J68" s="940" t="s">
        <v>1134</v>
      </c>
      <c r="K68" s="913">
        <v>30</v>
      </c>
      <c r="L68" s="936">
        <v>365</v>
      </c>
      <c r="M68" s="163">
        <v>32</v>
      </c>
      <c r="N68" s="936">
        <v>389</v>
      </c>
      <c r="O68" s="175">
        <v>33</v>
      </c>
      <c r="P68" s="936">
        <v>403</v>
      </c>
      <c r="Q68" s="163">
        <v>36</v>
      </c>
      <c r="R68" s="936">
        <v>438</v>
      </c>
      <c r="S68" s="175">
        <v>39</v>
      </c>
      <c r="T68" s="936">
        <v>476</v>
      </c>
    </row>
    <row r="69" spans="1:20" ht="45">
      <c r="A69" s="153"/>
      <c r="B69" s="133"/>
      <c r="C69" s="133"/>
      <c r="D69" s="133"/>
      <c r="E69" s="133"/>
      <c r="F69" s="154"/>
      <c r="G69" s="158" t="s">
        <v>1491</v>
      </c>
      <c r="H69" s="932"/>
      <c r="I69" s="915" t="s">
        <v>1488</v>
      </c>
      <c r="J69" s="172"/>
      <c r="K69" s="934"/>
      <c r="L69" s="166">
        <v>51500</v>
      </c>
      <c r="M69" s="165"/>
      <c r="N69" s="166">
        <v>61800</v>
      </c>
      <c r="O69" s="176"/>
      <c r="P69" s="166">
        <v>72100</v>
      </c>
      <c r="Q69" s="165"/>
      <c r="R69" s="166">
        <v>92700</v>
      </c>
      <c r="S69" s="176"/>
      <c r="T69" s="166">
        <v>113300</v>
      </c>
    </row>
    <row r="70" spans="1:20" ht="44.25" customHeight="1">
      <c r="A70" s="153"/>
      <c r="B70" s="133"/>
      <c r="C70" s="133"/>
      <c r="D70" s="133"/>
      <c r="E70" s="133"/>
      <c r="F70" s="154"/>
      <c r="G70" s="928"/>
      <c r="H70" s="926" t="s">
        <v>1490</v>
      </c>
      <c r="I70" s="912" t="s">
        <v>1489</v>
      </c>
      <c r="J70" s="911" t="s">
        <v>1134</v>
      </c>
      <c r="K70" s="913">
        <v>5</v>
      </c>
      <c r="L70" s="936">
        <v>51500</v>
      </c>
      <c r="M70" s="163">
        <v>6</v>
      </c>
      <c r="N70" s="936">
        <v>61800</v>
      </c>
      <c r="O70" s="175">
        <v>7</v>
      </c>
      <c r="P70" s="936">
        <v>72100</v>
      </c>
      <c r="Q70" s="163">
        <v>9</v>
      </c>
      <c r="R70" s="936">
        <v>92700</v>
      </c>
      <c r="S70" s="175">
        <v>11</v>
      </c>
      <c r="T70" s="936">
        <v>113300</v>
      </c>
    </row>
    <row r="71" spans="1:20" ht="30">
      <c r="A71" s="153"/>
      <c r="B71" s="133"/>
      <c r="C71" s="133"/>
      <c r="D71" s="133"/>
      <c r="E71" s="133"/>
      <c r="F71" s="154"/>
      <c r="G71" s="158" t="s">
        <v>1495</v>
      </c>
      <c r="H71" s="932"/>
      <c r="I71" s="915" t="s">
        <v>1492</v>
      </c>
      <c r="J71" s="172"/>
      <c r="K71" s="934"/>
      <c r="L71" s="166">
        <v>23400</v>
      </c>
      <c r="M71" s="165"/>
      <c r="N71" s="166">
        <v>24571</v>
      </c>
      <c r="O71" s="176"/>
      <c r="P71" s="166">
        <v>25740</v>
      </c>
      <c r="Q71" s="165"/>
      <c r="R71" s="166">
        <v>28080</v>
      </c>
      <c r="S71" s="176"/>
      <c r="T71" s="166">
        <v>30420</v>
      </c>
    </row>
    <row r="72" spans="1:20" ht="44.25" customHeight="1" thickBot="1">
      <c r="A72" s="155"/>
      <c r="B72" s="156"/>
      <c r="C72" s="156"/>
      <c r="D72" s="156"/>
      <c r="E72" s="156"/>
      <c r="F72" s="157"/>
      <c r="G72" s="240"/>
      <c r="H72" s="926" t="s">
        <v>1494</v>
      </c>
      <c r="I72" s="931" t="s">
        <v>1493</v>
      </c>
      <c r="J72" s="173" t="s">
        <v>1134</v>
      </c>
      <c r="K72" s="913">
        <v>40</v>
      </c>
      <c r="L72" s="936">
        <v>23400</v>
      </c>
      <c r="M72" s="163">
        <v>42</v>
      </c>
      <c r="N72" s="936">
        <v>24571</v>
      </c>
      <c r="O72" s="175">
        <v>44</v>
      </c>
      <c r="P72" s="936">
        <v>25740</v>
      </c>
      <c r="Q72" s="163">
        <v>48</v>
      </c>
      <c r="R72" s="936">
        <v>28080</v>
      </c>
      <c r="S72" s="175">
        <v>52</v>
      </c>
      <c r="T72" s="936">
        <v>30420</v>
      </c>
    </row>
    <row r="73" spans="1:20" ht="44.25" customHeight="1" thickBot="1">
      <c r="A73" s="15"/>
      <c r="B73" s="149"/>
      <c r="C73" s="15"/>
      <c r="D73" s="15"/>
      <c r="E73" s="15"/>
      <c r="F73" s="15"/>
      <c r="G73" s="1605" t="s">
        <v>135</v>
      </c>
      <c r="H73" s="1606"/>
      <c r="I73" s="1606"/>
      <c r="J73" s="1606"/>
      <c r="K73" s="1607"/>
      <c r="L73" s="167">
        <v>447036237</v>
      </c>
      <c r="M73" s="168"/>
      <c r="N73" s="167">
        <v>469420121</v>
      </c>
      <c r="O73" s="169"/>
      <c r="P73" s="167">
        <v>492936844</v>
      </c>
      <c r="Q73" s="168"/>
      <c r="R73" s="167">
        <v>538837671</v>
      </c>
      <c r="S73" s="169"/>
      <c r="T73" s="167">
        <v>584738313</v>
      </c>
    </row>
    <row r="74" spans="1:20" ht="44.25" customHeight="1">
      <c r="A74" s="15"/>
      <c r="B74" s="15"/>
      <c r="C74" s="15"/>
      <c r="D74" s="15"/>
      <c r="E74" s="15"/>
      <c r="F74" s="15"/>
    </row>
    <row r="75" spans="1:20" ht="44.25" customHeight="1">
      <c r="A75" s="15"/>
      <c r="B75" s="15"/>
      <c r="C75" s="15"/>
      <c r="D75" s="15"/>
      <c r="E75" s="15"/>
      <c r="F75" s="15"/>
    </row>
    <row r="76" spans="1:20" ht="44.25" customHeight="1">
      <c r="A76" s="15"/>
      <c r="B76" s="15"/>
      <c r="C76" s="15"/>
      <c r="D76" s="15"/>
      <c r="E76" s="15"/>
      <c r="F76" s="15"/>
    </row>
  </sheetData>
  <sheetProtection algorithmName="SHA-512" hashValue="X6154AoFQkHA6/SCStjOMO43Cpyf2P9FrzNSFbY3mxb5/IbdNoJim0vslyktII1NlGGxjLs40hAay6JrwweIuA==" saltValue="OdTUokF6ckJ00wuRuoKWKA==" spinCount="100000" sheet="1" objects="1" scenarios="1"/>
  <autoFilter ref="A5:T73" xr:uid="{00000000-0009-0000-0000-000019000000}">
    <filterColumn colId="6" showButton="0"/>
    <filterColumn colId="7" showButton="0"/>
  </autoFilter>
  <mergeCells count="22">
    <mergeCell ref="G46:G48"/>
    <mergeCell ref="G73:K73"/>
    <mergeCell ref="G3:I5"/>
    <mergeCell ref="G7:G10"/>
    <mergeCell ref="G12:G15"/>
    <mergeCell ref="G30:G31"/>
    <mergeCell ref="K3:T3"/>
    <mergeCell ref="Q4:R4"/>
    <mergeCell ref="G41:G44"/>
    <mergeCell ref="K4:L4"/>
    <mergeCell ref="G25:G28"/>
    <mergeCell ref="A1:S1"/>
    <mergeCell ref="G17:G20"/>
    <mergeCell ref="G22:G23"/>
    <mergeCell ref="A3:B4"/>
    <mergeCell ref="C3:F3"/>
    <mergeCell ref="C4:C5"/>
    <mergeCell ref="D4:F4"/>
    <mergeCell ref="J3:J5"/>
    <mergeCell ref="S4:T4"/>
    <mergeCell ref="M4:N4"/>
    <mergeCell ref="O4:P4"/>
  </mergeCells>
  <pageMargins left="0.19685039370078741" right="0.19685039370078741" top="0.74803149606299213" bottom="0.74803149606299213" header="0.31496062992125984" footer="0.31496062992125984"/>
  <pageSetup scale="8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3">
    <tabColor theme="4" tint="0.79998168889431442"/>
  </sheetPr>
  <dimension ref="A1:AA39"/>
  <sheetViews>
    <sheetView zoomScale="80" zoomScaleNormal="80" zoomScaleSheetLayoutView="80" workbookViewId="0">
      <selection activeCell="E9" sqref="E9"/>
    </sheetView>
  </sheetViews>
  <sheetFormatPr baseColWidth="10" defaultRowHeight="12.75"/>
  <cols>
    <col min="1" max="1" width="31.140625" style="43" customWidth="1"/>
    <col min="2" max="2" width="15.42578125" style="43" customWidth="1"/>
    <col min="3" max="3" width="15.140625" style="43" customWidth="1"/>
    <col min="4" max="4" width="6.42578125" style="43" customWidth="1"/>
    <col min="5" max="5" width="10.7109375" style="43" customWidth="1"/>
    <col min="6" max="6" width="12.28515625" style="43" customWidth="1"/>
    <col min="7" max="8" width="10.28515625" style="43" customWidth="1"/>
    <col min="9" max="9" width="11.42578125" style="43" customWidth="1"/>
    <col min="10" max="11" width="11" style="43" customWidth="1"/>
    <col min="12" max="12" width="12.28515625" style="43" customWidth="1"/>
    <col min="13" max="14" width="11" style="43" customWidth="1"/>
    <col min="15" max="15" width="12.28515625" style="43" customWidth="1"/>
    <col min="16" max="17" width="11" style="43" customWidth="1"/>
    <col min="18" max="18" width="12.28515625" style="43" customWidth="1"/>
    <col min="19" max="19" width="10.7109375" style="43" customWidth="1"/>
    <col min="20" max="20" width="10.85546875" style="43" customWidth="1"/>
    <col min="21" max="21" width="13.7109375" style="43" customWidth="1"/>
    <col min="22" max="22" width="16.42578125" style="43" customWidth="1"/>
    <col min="23" max="24" width="11.42578125" style="52"/>
    <col min="25" max="16384" width="11.42578125" style="43"/>
  </cols>
  <sheetData>
    <row r="1" spans="1:27" s="12" customFormat="1" ht="35.25" customHeight="1" thickBot="1">
      <c r="A1" s="1640" t="s">
        <v>382</v>
      </c>
      <c r="B1" s="1172"/>
      <c r="C1" s="1172"/>
      <c r="D1" s="1172"/>
      <c r="E1" s="1172"/>
      <c r="F1" s="1172"/>
      <c r="G1" s="1172"/>
      <c r="H1" s="1172"/>
      <c r="I1" s="1172"/>
      <c r="J1" s="1172"/>
      <c r="K1" s="1172"/>
      <c r="L1" s="1172"/>
      <c r="M1" s="1172"/>
      <c r="N1" s="1172"/>
      <c r="O1" s="1172"/>
      <c r="P1" s="1172"/>
      <c r="Q1" s="1172"/>
      <c r="R1" s="1172"/>
      <c r="S1" s="1172"/>
      <c r="T1" s="1172"/>
      <c r="U1" s="186" t="s">
        <v>380</v>
      </c>
      <c r="V1" s="121"/>
    </row>
    <row r="2" spans="1:27" ht="15.75">
      <c r="A2" s="561" t="s">
        <v>14</v>
      </c>
      <c r="B2" s="1641"/>
      <c r="C2" s="1641"/>
      <c r="D2" s="1641"/>
      <c r="E2" s="1641"/>
      <c r="F2" s="1641"/>
      <c r="G2" s="1641"/>
      <c r="H2" s="1641"/>
      <c r="I2" s="1641"/>
      <c r="J2" s="1641"/>
      <c r="K2" s="1641"/>
      <c r="L2" s="1641"/>
      <c r="M2" s="1641"/>
      <c r="N2" s="1641"/>
      <c r="O2" s="1641"/>
      <c r="P2" s="1641"/>
      <c r="Q2" s="1641"/>
      <c r="R2" s="1641"/>
      <c r="S2" s="1641"/>
      <c r="T2" s="1641"/>
      <c r="U2" s="1642"/>
      <c r="V2" s="26"/>
      <c r="W2" s="71"/>
      <c r="X2" s="71"/>
      <c r="Y2" s="26"/>
      <c r="Z2" s="26"/>
      <c r="AA2" s="26"/>
    </row>
    <row r="3" spans="1:27" ht="16.5" thickBot="1">
      <c r="A3" s="1643" t="s">
        <v>97</v>
      </c>
      <c r="B3" s="1644"/>
      <c r="C3" s="1644"/>
      <c r="D3" s="1644"/>
      <c r="E3" s="1644"/>
      <c r="F3" s="1644"/>
      <c r="G3" s="1644"/>
      <c r="H3" s="1644"/>
      <c r="I3" s="1644"/>
      <c r="J3" s="1644"/>
      <c r="K3" s="1644"/>
      <c r="L3" s="1644"/>
      <c r="M3" s="1644"/>
      <c r="N3" s="1644"/>
      <c r="O3" s="1644"/>
      <c r="P3" s="1644"/>
      <c r="Q3" s="1644"/>
      <c r="R3" s="1644"/>
      <c r="S3" s="1644"/>
      <c r="T3" s="1644"/>
      <c r="U3" s="1645"/>
      <c r="V3" s="49"/>
    </row>
    <row r="4" spans="1:27" ht="12.75" customHeight="1" thickBot="1">
      <c r="C4" s="180"/>
      <c r="D4" s="180"/>
      <c r="E4" s="180"/>
      <c r="F4" s="180"/>
      <c r="G4" s="180"/>
      <c r="H4" s="180"/>
      <c r="I4" s="180"/>
      <c r="J4" s="180"/>
      <c r="K4" s="180"/>
      <c r="L4" s="180"/>
      <c r="M4" s="180"/>
      <c r="N4" s="180"/>
      <c r="O4" s="180"/>
      <c r="P4" s="180"/>
      <c r="Q4" s="180"/>
      <c r="R4" s="180"/>
      <c r="S4" s="180"/>
      <c r="T4" s="180"/>
      <c r="U4" s="49"/>
      <c r="V4" s="49"/>
    </row>
    <row r="5" spans="1:27" ht="27.75" customHeight="1" thickBot="1">
      <c r="A5" s="1631" t="s">
        <v>383</v>
      </c>
      <c r="B5" s="1632" t="s">
        <v>98</v>
      </c>
      <c r="C5" s="1632" t="s">
        <v>99</v>
      </c>
      <c r="D5" s="1633"/>
      <c r="E5" s="1633"/>
      <c r="F5" s="1633"/>
      <c r="G5" s="1633"/>
      <c r="H5" s="1633"/>
      <c r="I5" s="1633"/>
      <c r="J5" s="1633"/>
      <c r="K5" s="1633"/>
      <c r="L5" s="1633"/>
      <c r="M5" s="1633"/>
      <c r="N5" s="1633"/>
      <c r="O5" s="1633"/>
      <c r="P5" s="1633"/>
      <c r="Q5" s="1633"/>
      <c r="R5" s="1633"/>
      <c r="S5" s="1633"/>
      <c r="T5" s="1633"/>
      <c r="U5" s="1634"/>
      <c r="V5" s="49"/>
    </row>
    <row r="6" spans="1:27" ht="20.100000000000001" customHeight="1" thickBot="1">
      <c r="A6" s="1631"/>
      <c r="B6" s="1632"/>
      <c r="C6" s="1635" t="s">
        <v>100</v>
      </c>
      <c r="D6" s="1621" t="s">
        <v>57</v>
      </c>
      <c r="E6" s="1622"/>
      <c r="F6" s="1623"/>
      <c r="G6" s="1621">
        <v>2019</v>
      </c>
      <c r="H6" s="1622"/>
      <c r="I6" s="1623"/>
      <c r="J6" s="1621">
        <v>2020</v>
      </c>
      <c r="K6" s="1622"/>
      <c r="L6" s="1623"/>
      <c r="M6" s="1621">
        <v>2021</v>
      </c>
      <c r="N6" s="1622"/>
      <c r="O6" s="1623"/>
      <c r="P6" s="1621">
        <v>2022</v>
      </c>
      <c r="Q6" s="1622"/>
      <c r="R6" s="1623"/>
      <c r="S6" s="1621">
        <v>2023</v>
      </c>
      <c r="T6" s="1622"/>
      <c r="U6" s="1638"/>
      <c r="W6" s="43"/>
      <c r="X6" s="43"/>
    </row>
    <row r="7" spans="1:27" ht="24" customHeight="1" thickBot="1">
      <c r="A7" s="1631"/>
      <c r="B7" s="1632"/>
      <c r="C7" s="1636"/>
      <c r="D7" s="1624" t="s">
        <v>15</v>
      </c>
      <c r="E7" s="1625" t="s">
        <v>386</v>
      </c>
      <c r="F7" s="1626"/>
      <c r="G7" s="1624" t="s">
        <v>386</v>
      </c>
      <c r="H7" s="1625"/>
      <c r="I7" s="1626"/>
      <c r="J7" s="1624" t="s">
        <v>386</v>
      </c>
      <c r="K7" s="1625"/>
      <c r="L7" s="1626"/>
      <c r="M7" s="1624" t="s">
        <v>386</v>
      </c>
      <c r="N7" s="1625"/>
      <c r="O7" s="1626"/>
      <c r="P7" s="1624" t="s">
        <v>386</v>
      </c>
      <c r="Q7" s="1625"/>
      <c r="R7" s="1626"/>
      <c r="S7" s="1624" t="s">
        <v>386</v>
      </c>
      <c r="T7" s="1625"/>
      <c r="U7" s="1627"/>
      <c r="W7" s="43"/>
      <c r="X7" s="43"/>
    </row>
    <row r="8" spans="1:27" ht="33.75" customHeight="1" thickBot="1">
      <c r="A8" s="1631"/>
      <c r="B8" s="1632"/>
      <c r="C8" s="1637"/>
      <c r="D8" s="1639"/>
      <c r="E8" s="187" t="s">
        <v>384</v>
      </c>
      <c r="F8" s="182" t="s">
        <v>385</v>
      </c>
      <c r="G8" s="185" t="s">
        <v>384</v>
      </c>
      <c r="H8" s="183" t="s">
        <v>385</v>
      </c>
      <c r="I8" s="189" t="s">
        <v>388</v>
      </c>
      <c r="J8" s="185" t="s">
        <v>384</v>
      </c>
      <c r="K8" s="183" t="s">
        <v>385</v>
      </c>
      <c r="L8" s="189" t="s">
        <v>389</v>
      </c>
      <c r="M8" s="185" t="s">
        <v>384</v>
      </c>
      <c r="N8" s="183" t="s">
        <v>385</v>
      </c>
      <c r="O8" s="189" t="s">
        <v>389</v>
      </c>
      <c r="P8" s="185" t="s">
        <v>384</v>
      </c>
      <c r="Q8" s="183" t="s">
        <v>385</v>
      </c>
      <c r="R8" s="189" t="s">
        <v>389</v>
      </c>
      <c r="S8" s="188" t="s">
        <v>384</v>
      </c>
      <c r="T8" s="183" t="s">
        <v>385</v>
      </c>
      <c r="U8" s="190" t="s">
        <v>389</v>
      </c>
      <c r="W8" s="43"/>
      <c r="X8" s="43"/>
    </row>
    <row r="9" spans="1:27" ht="39.950000000000003" customHeight="1">
      <c r="A9" s="207"/>
      <c r="B9" s="203"/>
      <c r="C9" s="203"/>
      <c r="D9" s="196"/>
      <c r="E9" s="197"/>
      <c r="F9" s="198"/>
      <c r="G9" s="191"/>
      <c r="H9" s="73"/>
      <c r="I9" s="213"/>
      <c r="J9" s="218"/>
      <c r="K9" s="197"/>
      <c r="L9" s="219"/>
      <c r="M9" s="218"/>
      <c r="N9" s="197"/>
      <c r="O9" s="219"/>
      <c r="P9" s="218"/>
      <c r="Q9" s="197"/>
      <c r="R9" s="219"/>
      <c r="S9" s="218"/>
      <c r="T9" s="197"/>
      <c r="U9" s="219"/>
      <c r="W9" s="43"/>
      <c r="X9" s="43"/>
    </row>
    <row r="10" spans="1:27" ht="39.950000000000003" customHeight="1">
      <c r="A10" s="208"/>
      <c r="B10" s="212"/>
      <c r="C10" s="204"/>
      <c r="D10" s="78"/>
      <c r="E10" s="75"/>
      <c r="F10" s="199"/>
      <c r="G10" s="192"/>
      <c r="H10" s="75"/>
      <c r="I10" s="214"/>
      <c r="J10" s="74"/>
      <c r="K10" s="75"/>
      <c r="L10" s="220"/>
      <c r="M10" s="74"/>
      <c r="N10" s="75"/>
      <c r="O10" s="220"/>
      <c r="P10" s="74"/>
      <c r="Q10" s="75"/>
      <c r="R10" s="220"/>
      <c r="S10" s="74"/>
      <c r="T10" s="75"/>
      <c r="U10" s="220"/>
      <c r="W10" s="43"/>
      <c r="X10" s="43"/>
    </row>
    <row r="11" spans="1:27" ht="39.950000000000003" customHeight="1">
      <c r="A11" s="208"/>
      <c r="B11" s="212"/>
      <c r="C11" s="204"/>
      <c r="D11" s="78"/>
      <c r="E11" s="75"/>
      <c r="F11" s="199"/>
      <c r="G11" s="192"/>
      <c r="H11" s="75"/>
      <c r="I11" s="214"/>
      <c r="J11" s="74"/>
      <c r="K11" s="75"/>
      <c r="L11" s="220"/>
      <c r="M11" s="74"/>
      <c r="N11" s="75"/>
      <c r="O11" s="220"/>
      <c r="P11" s="74"/>
      <c r="Q11" s="75"/>
      <c r="R11" s="220"/>
      <c r="S11" s="74"/>
      <c r="T11" s="75"/>
      <c r="U11" s="220"/>
      <c r="W11" s="43"/>
      <c r="X11" s="43"/>
    </row>
    <row r="12" spans="1:27" ht="39.950000000000003" customHeight="1">
      <c r="A12" s="208"/>
      <c r="B12" s="212"/>
      <c r="C12" s="204"/>
      <c r="D12" s="78"/>
      <c r="E12" s="75"/>
      <c r="F12" s="199"/>
      <c r="G12" s="192"/>
      <c r="H12" s="75"/>
      <c r="I12" s="214"/>
      <c r="J12" s="74"/>
      <c r="K12" s="75"/>
      <c r="L12" s="220"/>
      <c r="M12" s="74"/>
      <c r="N12" s="75"/>
      <c r="O12" s="220"/>
      <c r="P12" s="74"/>
      <c r="Q12" s="75"/>
      <c r="R12" s="220"/>
      <c r="S12" s="74"/>
      <c r="T12" s="75"/>
      <c r="U12" s="220"/>
      <c r="W12" s="43"/>
      <c r="X12" s="43"/>
    </row>
    <row r="13" spans="1:27" ht="39.950000000000003" customHeight="1">
      <c r="A13" s="209"/>
      <c r="B13" s="212"/>
      <c r="C13" s="204"/>
      <c r="D13" s="78"/>
      <c r="E13" s="75"/>
      <c r="F13" s="199"/>
      <c r="G13" s="192"/>
      <c r="H13" s="75"/>
      <c r="I13" s="214"/>
      <c r="J13" s="74"/>
      <c r="K13" s="75"/>
      <c r="L13" s="220"/>
      <c r="M13" s="74"/>
      <c r="N13" s="75"/>
      <c r="O13" s="220"/>
      <c r="P13" s="74"/>
      <c r="Q13" s="75"/>
      <c r="R13" s="220"/>
      <c r="S13" s="74"/>
      <c r="T13" s="75"/>
      <c r="U13" s="220"/>
      <c r="W13" s="43"/>
      <c r="X13" s="43"/>
    </row>
    <row r="14" spans="1:27" ht="39.950000000000003" customHeight="1">
      <c r="A14" s="210"/>
      <c r="B14" s="212"/>
      <c r="C14" s="204"/>
      <c r="D14" s="78"/>
      <c r="E14" s="75"/>
      <c r="F14" s="199"/>
      <c r="G14" s="192"/>
      <c r="H14" s="75"/>
      <c r="I14" s="214"/>
      <c r="J14" s="74"/>
      <c r="K14" s="75"/>
      <c r="L14" s="220"/>
      <c r="M14" s="74"/>
      <c r="N14" s="75"/>
      <c r="O14" s="220"/>
      <c r="P14" s="74"/>
      <c r="Q14" s="75"/>
      <c r="R14" s="220"/>
      <c r="S14" s="74"/>
      <c r="T14" s="75"/>
      <c r="U14" s="220"/>
      <c r="W14" s="43"/>
      <c r="X14" s="43"/>
    </row>
    <row r="15" spans="1:27" ht="39.950000000000003" customHeight="1">
      <c r="A15" s="210"/>
      <c r="B15" s="212"/>
      <c r="C15" s="204"/>
      <c r="D15" s="78"/>
      <c r="E15" s="75"/>
      <c r="F15" s="199"/>
      <c r="G15" s="192"/>
      <c r="H15" s="75"/>
      <c r="I15" s="214"/>
      <c r="J15" s="74"/>
      <c r="K15" s="75"/>
      <c r="L15" s="220"/>
      <c r="M15" s="74"/>
      <c r="N15" s="75"/>
      <c r="O15" s="220"/>
      <c r="P15" s="74"/>
      <c r="Q15" s="75"/>
      <c r="R15" s="220"/>
      <c r="S15" s="74"/>
      <c r="T15" s="75"/>
      <c r="U15" s="220"/>
      <c r="W15" s="43"/>
      <c r="X15" s="43"/>
    </row>
    <row r="16" spans="1:27" ht="39.950000000000003" customHeight="1">
      <c r="A16" s="210"/>
      <c r="B16" s="205"/>
      <c r="C16" s="205"/>
      <c r="D16" s="200"/>
      <c r="E16" s="76"/>
      <c r="F16" s="77"/>
      <c r="G16" s="193"/>
      <c r="H16" s="76"/>
      <c r="I16" s="215"/>
      <c r="J16" s="200"/>
      <c r="K16" s="76"/>
      <c r="L16" s="221"/>
      <c r="M16" s="200"/>
      <c r="N16" s="76"/>
      <c r="O16" s="221"/>
      <c r="P16" s="200"/>
      <c r="Q16" s="76"/>
      <c r="R16" s="221"/>
      <c r="S16" s="200"/>
      <c r="T16" s="76"/>
      <c r="U16" s="221"/>
      <c r="W16" s="43"/>
      <c r="X16" s="43"/>
    </row>
    <row r="17" spans="1:24" ht="39.950000000000003" customHeight="1">
      <c r="A17" s="210"/>
      <c r="B17" s="205"/>
      <c r="C17" s="205"/>
      <c r="D17" s="200"/>
      <c r="E17" s="76"/>
      <c r="F17" s="77"/>
      <c r="G17" s="193"/>
      <c r="H17" s="76"/>
      <c r="I17" s="215"/>
      <c r="J17" s="200"/>
      <c r="K17" s="76"/>
      <c r="L17" s="221"/>
      <c r="M17" s="200"/>
      <c r="N17" s="76"/>
      <c r="O17" s="221"/>
      <c r="P17" s="200"/>
      <c r="Q17" s="76"/>
      <c r="R17" s="221"/>
      <c r="S17" s="200"/>
      <c r="T17" s="76"/>
      <c r="U17" s="221"/>
      <c r="W17" s="43"/>
      <c r="X17" s="43"/>
    </row>
    <row r="18" spans="1:24" ht="39.950000000000003" customHeight="1">
      <c r="A18" s="210"/>
      <c r="B18" s="205"/>
      <c r="C18" s="205"/>
      <c r="D18" s="201"/>
      <c r="E18" s="79"/>
      <c r="F18" s="202"/>
      <c r="G18" s="194"/>
      <c r="H18" s="80"/>
      <c r="I18" s="216"/>
      <c r="J18" s="222"/>
      <c r="K18" s="80"/>
      <c r="L18" s="223"/>
      <c r="M18" s="222"/>
      <c r="N18" s="80"/>
      <c r="O18" s="223"/>
      <c r="P18" s="222"/>
      <c r="Q18" s="80"/>
      <c r="R18" s="223"/>
      <c r="S18" s="222"/>
      <c r="T18" s="80"/>
      <c r="U18" s="223"/>
      <c r="W18" s="43"/>
      <c r="X18" s="43"/>
    </row>
    <row r="19" spans="1:24" ht="39.950000000000003" customHeight="1" thickBot="1">
      <c r="A19" s="211"/>
      <c r="B19" s="206"/>
      <c r="C19" s="206"/>
      <c r="D19" s="81"/>
      <c r="E19" s="82"/>
      <c r="F19" s="83"/>
      <c r="G19" s="195"/>
      <c r="H19" s="82"/>
      <c r="I19" s="217"/>
      <c r="J19" s="81"/>
      <c r="K19" s="82"/>
      <c r="L19" s="224"/>
      <c r="M19" s="81"/>
      <c r="N19" s="82"/>
      <c r="O19" s="224"/>
      <c r="P19" s="81"/>
      <c r="Q19" s="82"/>
      <c r="R19" s="224"/>
      <c r="S19" s="81"/>
      <c r="T19" s="82"/>
      <c r="U19" s="224"/>
      <c r="W19" s="43"/>
      <c r="X19" s="43"/>
    </row>
    <row r="20" spans="1:24" ht="60" customHeight="1" thickBot="1">
      <c r="A20" s="72"/>
      <c r="B20" s="72"/>
      <c r="C20" s="72"/>
      <c r="D20" s="72"/>
      <c r="E20" s="72"/>
      <c r="F20" s="72"/>
      <c r="G20" s="72"/>
      <c r="H20" s="72"/>
      <c r="I20" s="184" t="s">
        <v>387</v>
      </c>
      <c r="J20" s="72"/>
      <c r="K20" s="72"/>
      <c r="L20" s="184" t="s">
        <v>387</v>
      </c>
      <c r="M20" s="72"/>
      <c r="N20" s="72"/>
      <c r="O20" s="184" t="s">
        <v>387</v>
      </c>
      <c r="P20" s="72"/>
      <c r="Q20" s="72"/>
      <c r="R20" s="184" t="s">
        <v>387</v>
      </c>
      <c r="S20" s="72"/>
      <c r="T20" s="72"/>
      <c r="U20" s="184" t="s">
        <v>387</v>
      </c>
      <c r="V20" s="49"/>
    </row>
    <row r="21" spans="1:24" ht="22.5" customHeight="1" thickBot="1">
      <c r="A21" s="72"/>
      <c r="B21" s="72"/>
      <c r="C21" s="72"/>
      <c r="D21" s="72"/>
      <c r="E21" s="72"/>
      <c r="F21" s="72"/>
      <c r="G21" s="72"/>
      <c r="H21" s="72"/>
      <c r="I21" s="226"/>
      <c r="J21" s="85"/>
      <c r="K21" s="85"/>
      <c r="L21" s="226"/>
      <c r="M21" s="85"/>
      <c r="N21" s="85"/>
      <c r="O21" s="226"/>
      <c r="P21" s="85"/>
      <c r="Q21" s="85"/>
      <c r="R21" s="226"/>
      <c r="S21" s="85"/>
      <c r="T21" s="85"/>
      <c r="U21" s="226"/>
      <c r="V21" s="49"/>
    </row>
    <row r="22" spans="1:24" ht="16.5" thickBot="1">
      <c r="A22" s="1628" t="s">
        <v>391</v>
      </c>
      <c r="B22" s="1629"/>
      <c r="C22" s="1629"/>
      <c r="D22" s="1629"/>
      <c r="E22" s="1629"/>
      <c r="F22" s="1629"/>
      <c r="G22" s="1629"/>
      <c r="H22" s="1629"/>
      <c r="I22" s="1629"/>
      <c r="J22" s="1629"/>
      <c r="K22" s="1629"/>
      <c r="L22" s="1629"/>
      <c r="M22" s="1629"/>
      <c r="N22" s="1629"/>
      <c r="O22" s="1629"/>
      <c r="P22" s="1629"/>
      <c r="Q22" s="1629"/>
      <c r="R22" s="1629"/>
      <c r="S22" s="1629"/>
      <c r="T22" s="1629"/>
      <c r="U22" s="1630"/>
      <c r="V22" s="49"/>
    </row>
    <row r="23" spans="1:24" ht="12.75" customHeight="1" thickBot="1">
      <c r="A23" s="225"/>
      <c r="B23" s="225"/>
      <c r="C23" s="225"/>
      <c r="D23" s="225"/>
      <c r="E23" s="225"/>
      <c r="F23" s="225"/>
      <c r="G23" s="225"/>
      <c r="H23" s="225"/>
      <c r="I23" s="225"/>
      <c r="J23" s="225"/>
      <c r="K23" s="225"/>
      <c r="L23" s="225"/>
      <c r="M23" s="225"/>
      <c r="N23" s="225"/>
      <c r="O23" s="225"/>
      <c r="P23" s="225"/>
      <c r="Q23" s="225"/>
      <c r="R23" s="225"/>
      <c r="S23" s="148"/>
      <c r="T23" s="84"/>
      <c r="U23" s="49"/>
      <c r="V23" s="49"/>
    </row>
    <row r="24" spans="1:24" ht="27.75" customHeight="1" thickBot="1">
      <c r="A24" s="1631" t="s">
        <v>390</v>
      </c>
      <c r="B24" s="1632" t="s">
        <v>392</v>
      </c>
      <c r="C24" s="1632" t="s">
        <v>101</v>
      </c>
      <c r="D24" s="1633"/>
      <c r="E24" s="1633"/>
      <c r="F24" s="1633"/>
      <c r="G24" s="1633"/>
      <c r="H24" s="1633"/>
      <c r="I24" s="1633"/>
      <c r="J24" s="1633"/>
      <c r="K24" s="1633"/>
      <c r="L24" s="1633"/>
      <c r="M24" s="1633"/>
      <c r="N24" s="1633"/>
      <c r="O24" s="1633"/>
      <c r="P24" s="1633"/>
      <c r="Q24" s="1633"/>
      <c r="R24" s="1633"/>
      <c r="S24" s="1633"/>
      <c r="T24" s="1633"/>
      <c r="U24" s="1634"/>
      <c r="V24" s="49"/>
    </row>
    <row r="25" spans="1:24" ht="20.100000000000001" customHeight="1" thickBot="1">
      <c r="A25" s="1631"/>
      <c r="B25" s="1632"/>
      <c r="C25" s="1635" t="s">
        <v>393</v>
      </c>
      <c r="D25" s="1621" t="s">
        <v>57</v>
      </c>
      <c r="E25" s="1622"/>
      <c r="F25" s="1623"/>
      <c r="G25" s="1621">
        <v>2018</v>
      </c>
      <c r="H25" s="1622"/>
      <c r="I25" s="1623"/>
      <c r="J25" s="1621">
        <v>2019</v>
      </c>
      <c r="K25" s="1622"/>
      <c r="L25" s="1623"/>
      <c r="M25" s="1621">
        <v>2019</v>
      </c>
      <c r="N25" s="1622"/>
      <c r="O25" s="1623"/>
      <c r="P25" s="1621">
        <v>2019</v>
      </c>
      <c r="Q25" s="1622"/>
      <c r="R25" s="1623"/>
      <c r="S25" s="1621">
        <v>2020</v>
      </c>
      <c r="T25" s="1622"/>
      <c r="U25" s="1638"/>
      <c r="W25" s="43"/>
      <c r="X25" s="43"/>
    </row>
    <row r="26" spans="1:24" ht="24" customHeight="1" thickBot="1">
      <c r="A26" s="1631"/>
      <c r="B26" s="1632"/>
      <c r="C26" s="1636"/>
      <c r="D26" s="1624" t="s">
        <v>15</v>
      </c>
      <c r="E26" s="1625" t="s">
        <v>386</v>
      </c>
      <c r="F26" s="1626"/>
      <c r="G26" s="1624" t="s">
        <v>386</v>
      </c>
      <c r="H26" s="1625"/>
      <c r="I26" s="1626"/>
      <c r="J26" s="1624" t="s">
        <v>386</v>
      </c>
      <c r="K26" s="1625"/>
      <c r="L26" s="1626"/>
      <c r="M26" s="1624" t="s">
        <v>386</v>
      </c>
      <c r="N26" s="1625"/>
      <c r="O26" s="1626"/>
      <c r="P26" s="1624" t="s">
        <v>386</v>
      </c>
      <c r="Q26" s="1625"/>
      <c r="R26" s="1626"/>
      <c r="S26" s="1624" t="s">
        <v>386</v>
      </c>
      <c r="T26" s="1625"/>
      <c r="U26" s="1627"/>
      <c r="W26" s="43"/>
      <c r="X26" s="43"/>
    </row>
    <row r="27" spans="1:24" ht="33.75" customHeight="1" thickBot="1">
      <c r="A27" s="1631"/>
      <c r="B27" s="1632"/>
      <c r="C27" s="1637"/>
      <c r="D27" s="1639"/>
      <c r="E27" s="187" t="s">
        <v>384</v>
      </c>
      <c r="F27" s="182" t="s">
        <v>385</v>
      </c>
      <c r="G27" s="185" t="s">
        <v>384</v>
      </c>
      <c r="H27" s="183" t="s">
        <v>385</v>
      </c>
      <c r="I27" s="189" t="s">
        <v>388</v>
      </c>
      <c r="J27" s="185" t="s">
        <v>384</v>
      </c>
      <c r="K27" s="183" t="s">
        <v>385</v>
      </c>
      <c r="L27" s="189" t="s">
        <v>389</v>
      </c>
      <c r="M27" s="185" t="s">
        <v>384</v>
      </c>
      <c r="N27" s="183" t="s">
        <v>385</v>
      </c>
      <c r="O27" s="189" t="s">
        <v>389</v>
      </c>
      <c r="P27" s="185" t="s">
        <v>384</v>
      </c>
      <c r="Q27" s="183" t="s">
        <v>385</v>
      </c>
      <c r="R27" s="189" t="s">
        <v>389</v>
      </c>
      <c r="S27" s="188" t="s">
        <v>384</v>
      </c>
      <c r="T27" s="183" t="s">
        <v>385</v>
      </c>
      <c r="U27" s="190" t="s">
        <v>389</v>
      </c>
      <c r="W27" s="43"/>
      <c r="X27" s="43"/>
    </row>
    <row r="28" spans="1:24" ht="39.950000000000003" customHeight="1">
      <c r="A28" s="207"/>
      <c r="B28" s="203"/>
      <c r="C28" s="203"/>
      <c r="D28" s="620"/>
      <c r="E28" s="197"/>
      <c r="F28" s="198"/>
      <c r="G28" s="191"/>
      <c r="H28" s="73"/>
      <c r="I28" s="213"/>
      <c r="J28" s="218"/>
      <c r="K28" s="197"/>
      <c r="L28" s="219"/>
      <c r="M28" s="218"/>
      <c r="N28" s="197"/>
      <c r="O28" s="219"/>
      <c r="P28" s="218"/>
      <c r="Q28" s="197"/>
      <c r="R28" s="219"/>
      <c r="S28" s="218"/>
      <c r="T28" s="197"/>
      <c r="U28" s="219"/>
      <c r="W28" s="43"/>
      <c r="X28" s="43"/>
    </row>
    <row r="29" spans="1:24" ht="39.950000000000003" customHeight="1">
      <c r="A29" s="208"/>
      <c r="B29" s="212"/>
      <c r="C29" s="204"/>
      <c r="D29" s="78"/>
      <c r="E29" s="75"/>
      <c r="F29" s="199"/>
      <c r="G29" s="192"/>
      <c r="H29" s="75"/>
      <c r="I29" s="214"/>
      <c r="J29" s="74"/>
      <c r="K29" s="75"/>
      <c r="L29" s="220"/>
      <c r="M29" s="74"/>
      <c r="N29" s="75"/>
      <c r="O29" s="220"/>
      <c r="P29" s="74"/>
      <c r="Q29" s="75"/>
      <c r="R29" s="220"/>
      <c r="S29" s="74"/>
      <c r="T29" s="75"/>
      <c r="U29" s="220"/>
      <c r="W29" s="43"/>
      <c r="X29" s="43"/>
    </row>
    <row r="30" spans="1:24" ht="39.950000000000003" customHeight="1">
      <c r="A30" s="208"/>
      <c r="B30" s="212"/>
      <c r="C30" s="204"/>
      <c r="D30" s="78"/>
      <c r="E30" s="75"/>
      <c r="F30" s="199"/>
      <c r="G30" s="192"/>
      <c r="H30" s="75"/>
      <c r="I30" s="214"/>
      <c r="J30" s="74"/>
      <c r="K30" s="75"/>
      <c r="L30" s="220"/>
      <c r="M30" s="74"/>
      <c r="N30" s="75"/>
      <c r="O30" s="220"/>
      <c r="P30" s="74"/>
      <c r="Q30" s="75"/>
      <c r="R30" s="220"/>
      <c r="S30" s="74"/>
      <c r="T30" s="75"/>
      <c r="U30" s="220"/>
      <c r="W30" s="43"/>
      <c r="X30" s="43"/>
    </row>
    <row r="31" spans="1:24" ht="39.950000000000003" customHeight="1">
      <c r="A31" s="208"/>
      <c r="B31" s="212"/>
      <c r="C31" s="204"/>
      <c r="D31" s="78"/>
      <c r="E31" s="75"/>
      <c r="F31" s="199"/>
      <c r="G31" s="192"/>
      <c r="H31" s="75"/>
      <c r="I31" s="214"/>
      <c r="J31" s="74"/>
      <c r="K31" s="75"/>
      <c r="L31" s="220"/>
      <c r="M31" s="74"/>
      <c r="N31" s="75"/>
      <c r="O31" s="220"/>
      <c r="P31" s="74"/>
      <c r="Q31" s="75"/>
      <c r="R31" s="220"/>
      <c r="S31" s="74"/>
      <c r="T31" s="75"/>
      <c r="U31" s="220"/>
      <c r="W31" s="43"/>
      <c r="X31" s="43"/>
    </row>
    <row r="32" spans="1:24" ht="39.950000000000003" customHeight="1">
      <c r="A32" s="209"/>
      <c r="B32" s="212"/>
      <c r="C32" s="204"/>
      <c r="D32" s="78"/>
      <c r="E32" s="75"/>
      <c r="F32" s="199"/>
      <c r="G32" s="192"/>
      <c r="H32" s="75"/>
      <c r="I32" s="214"/>
      <c r="J32" s="74"/>
      <c r="K32" s="75"/>
      <c r="L32" s="220"/>
      <c r="M32" s="74"/>
      <c r="N32" s="75"/>
      <c r="O32" s="220"/>
      <c r="P32" s="74"/>
      <c r="Q32" s="75"/>
      <c r="R32" s="220"/>
      <c r="S32" s="74"/>
      <c r="T32" s="75"/>
      <c r="U32" s="220"/>
      <c r="W32" s="43"/>
      <c r="X32" s="43"/>
    </row>
    <row r="33" spans="1:24" ht="39.950000000000003" customHeight="1">
      <c r="A33" s="210"/>
      <c r="B33" s="212"/>
      <c r="C33" s="204"/>
      <c r="D33" s="78"/>
      <c r="E33" s="75"/>
      <c r="F33" s="199"/>
      <c r="G33" s="192"/>
      <c r="H33" s="75"/>
      <c r="I33" s="214"/>
      <c r="J33" s="74"/>
      <c r="K33" s="75"/>
      <c r="L33" s="220"/>
      <c r="M33" s="74"/>
      <c r="N33" s="75"/>
      <c r="O33" s="220"/>
      <c r="P33" s="74"/>
      <c r="Q33" s="75"/>
      <c r="R33" s="220"/>
      <c r="S33" s="74"/>
      <c r="T33" s="75"/>
      <c r="U33" s="220"/>
      <c r="W33" s="43"/>
      <c r="X33" s="43"/>
    </row>
    <row r="34" spans="1:24" ht="39.950000000000003" customHeight="1">
      <c r="A34" s="210"/>
      <c r="B34" s="212"/>
      <c r="C34" s="204"/>
      <c r="D34" s="78"/>
      <c r="E34" s="75"/>
      <c r="F34" s="199"/>
      <c r="G34" s="192"/>
      <c r="H34" s="75"/>
      <c r="I34" s="214"/>
      <c r="J34" s="74"/>
      <c r="K34" s="75"/>
      <c r="L34" s="220"/>
      <c r="M34" s="74"/>
      <c r="N34" s="75"/>
      <c r="O34" s="220"/>
      <c r="P34" s="74"/>
      <c r="Q34" s="75"/>
      <c r="R34" s="220"/>
      <c r="S34" s="74"/>
      <c r="T34" s="75"/>
      <c r="U34" s="220"/>
      <c r="W34" s="43"/>
      <c r="X34" s="43"/>
    </row>
    <row r="35" spans="1:24" ht="39.950000000000003" customHeight="1">
      <c r="A35" s="210"/>
      <c r="B35" s="205"/>
      <c r="C35" s="205"/>
      <c r="D35" s="200"/>
      <c r="E35" s="76"/>
      <c r="F35" s="77"/>
      <c r="G35" s="193"/>
      <c r="H35" s="76"/>
      <c r="I35" s="215"/>
      <c r="J35" s="200"/>
      <c r="K35" s="76"/>
      <c r="L35" s="221"/>
      <c r="M35" s="200"/>
      <c r="N35" s="76"/>
      <c r="O35" s="221"/>
      <c r="P35" s="200"/>
      <c r="Q35" s="76"/>
      <c r="R35" s="221"/>
      <c r="S35" s="200"/>
      <c r="T35" s="76"/>
      <c r="U35" s="221"/>
      <c r="W35" s="43"/>
      <c r="X35" s="43"/>
    </row>
    <row r="36" spans="1:24" ht="39.950000000000003" customHeight="1">
      <c r="A36" s="210"/>
      <c r="B36" s="205"/>
      <c r="C36" s="205"/>
      <c r="D36" s="200"/>
      <c r="E36" s="76"/>
      <c r="F36" s="77"/>
      <c r="G36" s="193"/>
      <c r="H36" s="76"/>
      <c r="I36" s="215"/>
      <c r="J36" s="200"/>
      <c r="K36" s="76"/>
      <c r="L36" s="221"/>
      <c r="M36" s="200"/>
      <c r="N36" s="76"/>
      <c r="O36" s="221"/>
      <c r="P36" s="200"/>
      <c r="Q36" s="76"/>
      <c r="R36" s="221"/>
      <c r="S36" s="200"/>
      <c r="T36" s="76"/>
      <c r="U36" s="221"/>
      <c r="W36" s="43"/>
      <c r="X36" s="43"/>
    </row>
    <row r="37" spans="1:24" ht="39.950000000000003" customHeight="1">
      <c r="A37" s="210"/>
      <c r="B37" s="205"/>
      <c r="C37" s="205"/>
      <c r="D37" s="201"/>
      <c r="E37" s="79"/>
      <c r="F37" s="202"/>
      <c r="G37" s="194"/>
      <c r="H37" s="80"/>
      <c r="I37" s="216"/>
      <c r="J37" s="222"/>
      <c r="K37" s="80"/>
      <c r="L37" s="223"/>
      <c r="M37" s="222"/>
      <c r="N37" s="80"/>
      <c r="O37" s="223"/>
      <c r="P37" s="222"/>
      <c r="Q37" s="80"/>
      <c r="R37" s="223"/>
      <c r="S37" s="222"/>
      <c r="T37" s="80"/>
      <c r="U37" s="223"/>
      <c r="W37" s="43"/>
      <c r="X37" s="43"/>
    </row>
    <row r="38" spans="1:24" ht="39.950000000000003" customHeight="1" thickBot="1">
      <c r="A38" s="211"/>
      <c r="B38" s="206"/>
      <c r="C38" s="206"/>
      <c r="D38" s="81"/>
      <c r="E38" s="82"/>
      <c r="F38" s="83"/>
      <c r="G38" s="195"/>
      <c r="H38" s="82"/>
      <c r="I38" s="217"/>
      <c r="J38" s="81"/>
      <c r="K38" s="82"/>
      <c r="L38" s="224"/>
      <c r="M38" s="81"/>
      <c r="N38" s="82"/>
      <c r="O38" s="224"/>
      <c r="P38" s="81"/>
      <c r="Q38" s="82"/>
      <c r="R38" s="224"/>
      <c r="S38" s="81"/>
      <c r="T38" s="82"/>
      <c r="U38" s="224"/>
      <c r="W38" s="43"/>
      <c r="X38" s="43"/>
    </row>
    <row r="39" spans="1:24" ht="60" customHeight="1" thickBot="1">
      <c r="A39" s="72"/>
      <c r="B39" s="72"/>
      <c r="C39" s="72"/>
      <c r="D39" s="72"/>
      <c r="E39" s="72"/>
      <c r="F39" s="72"/>
      <c r="G39" s="72"/>
      <c r="H39" s="72"/>
      <c r="I39" s="184" t="s">
        <v>387</v>
      </c>
      <c r="J39" s="72"/>
      <c r="K39" s="72"/>
      <c r="L39" s="184" t="s">
        <v>387</v>
      </c>
      <c r="M39" s="72"/>
      <c r="N39" s="72"/>
      <c r="O39" s="184" t="s">
        <v>387</v>
      </c>
      <c r="P39" s="72"/>
      <c r="Q39" s="72"/>
      <c r="R39" s="184" t="s">
        <v>387</v>
      </c>
      <c r="S39" s="72"/>
      <c r="T39" s="72"/>
      <c r="U39" s="184" t="s">
        <v>387</v>
      </c>
      <c r="V39" s="49"/>
    </row>
  </sheetData>
  <sheetProtection algorithmName="SHA-512" hashValue="HK7ugBXltQZmXAG+MSQXvr+cfw5jNIuY8mz8Zv2cUHRThqoiDwomEHI2VAPgvpD3RD0502isJw/8RIu6cv7uCA==" saltValue="FWVbp5BSi+G1x0Ysrk17uQ==" spinCount="100000" sheet="1" objects="1" scenarios="1"/>
  <mergeCells count="38">
    <mergeCell ref="A1:T1"/>
    <mergeCell ref="A5:A8"/>
    <mergeCell ref="B5:B8"/>
    <mergeCell ref="C6:C8"/>
    <mergeCell ref="D6:F6"/>
    <mergeCell ref="G6:I6"/>
    <mergeCell ref="E7:F7"/>
    <mergeCell ref="D7:D8"/>
    <mergeCell ref="G7:I7"/>
    <mergeCell ref="C5:U5"/>
    <mergeCell ref="B2:U2"/>
    <mergeCell ref="A3:U3"/>
    <mergeCell ref="S6:U6"/>
    <mergeCell ref="S7:U7"/>
    <mergeCell ref="P6:R6"/>
    <mergeCell ref="P7:R7"/>
    <mergeCell ref="S26:U26"/>
    <mergeCell ref="A22:U22"/>
    <mergeCell ref="A24:A27"/>
    <mergeCell ref="B24:B27"/>
    <mergeCell ref="C24:U24"/>
    <mergeCell ref="C25:C27"/>
    <mergeCell ref="D25:F25"/>
    <mergeCell ref="G25:I25"/>
    <mergeCell ref="P25:R25"/>
    <mergeCell ref="S25:U25"/>
    <mergeCell ref="D26:D27"/>
    <mergeCell ref="E26:F26"/>
    <mergeCell ref="G26:I26"/>
    <mergeCell ref="P26:R26"/>
    <mergeCell ref="M6:O6"/>
    <mergeCell ref="M7:O7"/>
    <mergeCell ref="M25:O25"/>
    <mergeCell ref="M26:O26"/>
    <mergeCell ref="J6:L6"/>
    <mergeCell ref="J7:L7"/>
    <mergeCell ref="J25:L25"/>
    <mergeCell ref="J26:L26"/>
  </mergeCells>
  <printOptions horizontalCentered="1"/>
  <pageMargins left="0.19685039370078741" right="0.19685039370078741" top="0.98425196850393704" bottom="0.98425196850393704" header="0" footer="0"/>
  <pageSetup scale="7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4">
    <tabColor theme="4" tint="0.79998168889431442"/>
  </sheetPr>
  <dimension ref="A1:V41"/>
  <sheetViews>
    <sheetView zoomScaleNormal="100" zoomScaleSheetLayoutView="90" workbookViewId="0">
      <selection activeCell="Z13" sqref="Z13"/>
    </sheetView>
  </sheetViews>
  <sheetFormatPr baseColWidth="10" defaultRowHeight="12.75"/>
  <cols>
    <col min="1" max="1" width="13.7109375" style="12" customWidth="1"/>
    <col min="2" max="2" width="8.140625" style="12" customWidth="1"/>
    <col min="3" max="3" width="17.140625" style="12" customWidth="1"/>
    <col min="4" max="6" width="3" style="12" bestFit="1" customWidth="1"/>
    <col min="7" max="7" width="14.7109375" style="12" customWidth="1"/>
    <col min="8" max="13" width="18.42578125" style="12" customWidth="1"/>
    <col min="14" max="14" width="12.28515625" style="12" customWidth="1"/>
    <col min="15" max="15" width="9.28515625" style="12" customWidth="1"/>
    <col min="16" max="16" width="11.5703125" style="12" customWidth="1"/>
    <col min="17" max="17" width="8.85546875" style="12" customWidth="1"/>
    <col min="18" max="18" width="11.5703125" style="12" customWidth="1"/>
    <col min="19" max="19" width="8.7109375" style="12" customWidth="1"/>
    <col min="20" max="20" width="12.28515625" style="12" customWidth="1"/>
    <col min="21" max="21" width="9.28515625" style="12" customWidth="1"/>
    <col min="22" max="16384" width="11.42578125" style="12"/>
  </cols>
  <sheetData>
    <row r="1" spans="1:22" ht="38.25" customHeight="1" thickBot="1">
      <c r="A1" s="1571" t="s">
        <v>397</v>
      </c>
      <c r="B1" s="1580"/>
      <c r="C1" s="1580"/>
      <c r="D1" s="1580"/>
      <c r="E1" s="1580"/>
      <c r="F1" s="1580"/>
      <c r="G1" s="1580"/>
      <c r="H1" s="1580"/>
      <c r="I1" s="1580"/>
      <c r="J1" s="1580"/>
      <c r="K1" s="1580"/>
      <c r="L1" s="1580"/>
      <c r="M1" s="1580"/>
      <c r="N1" s="1580"/>
      <c r="O1" s="1580"/>
      <c r="P1" s="1580"/>
      <c r="Q1" s="1580"/>
      <c r="R1" s="1580"/>
      <c r="S1" s="1580"/>
      <c r="T1" s="1580"/>
      <c r="U1" s="1580"/>
      <c r="V1" s="142" t="s">
        <v>700</v>
      </c>
    </row>
    <row r="2" spans="1:22" ht="13.5" thickBot="1"/>
    <row r="3" spans="1:22" ht="26.25" customHeight="1" thickBot="1">
      <c r="A3" s="1586" t="s">
        <v>332</v>
      </c>
      <c r="B3" s="1587"/>
      <c r="C3" s="1590" t="s">
        <v>91</v>
      </c>
      <c r="D3" s="1591"/>
      <c r="E3" s="1591"/>
      <c r="F3" s="1592"/>
      <c r="G3" s="1608" t="s">
        <v>366</v>
      </c>
      <c r="H3" s="1610"/>
      <c r="I3" s="1608" t="s">
        <v>182</v>
      </c>
      <c r="J3" s="1610"/>
      <c r="K3" s="1608" t="s">
        <v>568</v>
      </c>
      <c r="L3" s="1610"/>
      <c r="M3" s="1610" t="s">
        <v>571</v>
      </c>
      <c r="N3" s="1597" t="s">
        <v>11</v>
      </c>
      <c r="O3" s="1650">
        <v>2019</v>
      </c>
      <c r="P3" s="1651"/>
      <c r="Q3" s="1651"/>
      <c r="R3" s="1651"/>
      <c r="S3" s="1651"/>
      <c r="T3" s="1651"/>
      <c r="U3" s="1652"/>
      <c r="V3" s="1653"/>
    </row>
    <row r="4" spans="1:22" ht="15.75" customHeight="1" thickBot="1">
      <c r="A4" s="1588"/>
      <c r="B4" s="1589"/>
      <c r="C4" s="1589" t="s">
        <v>340</v>
      </c>
      <c r="D4" s="1594" t="s">
        <v>365</v>
      </c>
      <c r="E4" s="1595"/>
      <c r="F4" s="1596"/>
      <c r="G4" s="1611"/>
      <c r="H4" s="1613"/>
      <c r="I4" s="1611"/>
      <c r="J4" s="1613"/>
      <c r="K4" s="1611"/>
      <c r="L4" s="1613"/>
      <c r="M4" s="1613"/>
      <c r="N4" s="1598"/>
      <c r="O4" s="1646" t="s">
        <v>394</v>
      </c>
      <c r="P4" s="1647"/>
      <c r="Q4" s="1647" t="s">
        <v>395</v>
      </c>
      <c r="R4" s="1647"/>
      <c r="S4" s="1657" t="s">
        <v>396</v>
      </c>
      <c r="T4" s="1658"/>
      <c r="U4" s="1648" t="s">
        <v>398</v>
      </c>
      <c r="V4" s="1649"/>
    </row>
    <row r="5" spans="1:22" ht="57.75" customHeight="1" thickBot="1">
      <c r="A5" s="555" t="s">
        <v>333</v>
      </c>
      <c r="B5" s="556" t="s">
        <v>229</v>
      </c>
      <c r="C5" s="1593"/>
      <c r="D5" s="557" t="s">
        <v>324</v>
      </c>
      <c r="E5" s="557" t="s">
        <v>338</v>
      </c>
      <c r="F5" s="558" t="s">
        <v>339</v>
      </c>
      <c r="G5" s="1614"/>
      <c r="H5" s="1616"/>
      <c r="I5" s="562" t="s">
        <v>30</v>
      </c>
      <c r="J5" s="563" t="s">
        <v>567</v>
      </c>
      <c r="K5" s="562" t="s">
        <v>569</v>
      </c>
      <c r="L5" s="562" t="s">
        <v>570</v>
      </c>
      <c r="M5" s="1616"/>
      <c r="N5" s="1599"/>
      <c r="O5" s="232" t="s">
        <v>96</v>
      </c>
      <c r="P5" s="233" t="s">
        <v>369</v>
      </c>
      <c r="Q5" s="233" t="s">
        <v>96</v>
      </c>
      <c r="R5" s="233" t="s">
        <v>369</v>
      </c>
      <c r="S5" s="233" t="s">
        <v>96</v>
      </c>
      <c r="T5" s="234" t="s">
        <v>369</v>
      </c>
      <c r="U5" s="235" t="s">
        <v>96</v>
      </c>
      <c r="V5" s="236" t="s">
        <v>369</v>
      </c>
    </row>
    <row r="6" spans="1:22" ht="15">
      <c r="A6" s="150"/>
      <c r="B6" s="151"/>
      <c r="C6" s="151"/>
      <c r="D6" s="151"/>
      <c r="E6" s="151"/>
      <c r="F6" s="152"/>
      <c r="G6" s="158" t="s">
        <v>370</v>
      </c>
      <c r="H6" s="159"/>
      <c r="I6" s="418"/>
      <c r="J6" s="415"/>
      <c r="K6" s="418"/>
      <c r="L6" s="418"/>
      <c r="M6" s="415"/>
      <c r="N6" s="170"/>
      <c r="O6" s="228"/>
      <c r="P6" s="227">
        <f>SUM(P7:P9)</f>
        <v>0</v>
      </c>
      <c r="Q6" s="228"/>
      <c r="R6" s="227">
        <f>SUM(R7:R9)</f>
        <v>0</v>
      </c>
      <c r="S6" s="158"/>
      <c r="T6" s="227">
        <f>SUM(T7:T9)</f>
        <v>0</v>
      </c>
      <c r="U6" s="158"/>
      <c r="V6" s="227">
        <f>SUM(V7:V9)</f>
        <v>0</v>
      </c>
    </row>
    <row r="7" spans="1:22" ht="15" customHeight="1">
      <c r="A7" s="153"/>
      <c r="B7" s="133"/>
      <c r="C7" s="133"/>
      <c r="D7" s="133"/>
      <c r="E7" s="133"/>
      <c r="F7" s="154"/>
      <c r="G7" s="1584"/>
      <c r="H7" s="160" t="s">
        <v>367</v>
      </c>
      <c r="I7" s="398"/>
      <c r="J7" s="416"/>
      <c r="K7" s="398"/>
      <c r="L7" s="398"/>
      <c r="M7" s="416"/>
      <c r="N7" s="171"/>
      <c r="O7" s="163"/>
      <c r="P7" s="164"/>
      <c r="Q7" s="163"/>
      <c r="R7" s="164"/>
      <c r="S7" s="175"/>
      <c r="T7" s="164"/>
      <c r="U7" s="175"/>
      <c r="V7" s="164">
        <f>P7+R7+T7</f>
        <v>0</v>
      </c>
    </row>
    <row r="8" spans="1:22" ht="15" customHeight="1">
      <c r="A8" s="153"/>
      <c r="B8" s="133"/>
      <c r="C8" s="133"/>
      <c r="D8" s="133"/>
      <c r="E8" s="133"/>
      <c r="F8" s="154"/>
      <c r="G8" s="1585"/>
      <c r="H8" s="160" t="s">
        <v>368</v>
      </c>
      <c r="I8" s="398"/>
      <c r="J8" s="416"/>
      <c r="K8" s="398"/>
      <c r="L8" s="398"/>
      <c r="M8" s="416"/>
      <c r="N8" s="171"/>
      <c r="O8" s="163"/>
      <c r="P8" s="164"/>
      <c r="Q8" s="163"/>
      <c r="R8" s="164"/>
      <c r="S8" s="175"/>
      <c r="T8" s="164"/>
      <c r="U8" s="175"/>
      <c r="V8" s="164">
        <f>P8+R8+T8</f>
        <v>0</v>
      </c>
    </row>
    <row r="9" spans="1:22" ht="15" customHeight="1">
      <c r="A9" s="153"/>
      <c r="B9" s="133"/>
      <c r="C9" s="133"/>
      <c r="D9" s="133"/>
      <c r="E9" s="133"/>
      <c r="F9" s="154"/>
      <c r="G9" s="1617"/>
      <c r="H9" s="160" t="s">
        <v>376</v>
      </c>
      <c r="I9" s="398"/>
      <c r="J9" s="416"/>
      <c r="K9" s="398"/>
      <c r="L9" s="398"/>
      <c r="M9" s="416"/>
      <c r="N9" s="171"/>
      <c r="O9" s="163"/>
      <c r="P9" s="164"/>
      <c r="Q9" s="163"/>
      <c r="R9" s="164"/>
      <c r="S9" s="175"/>
      <c r="T9" s="164"/>
      <c r="U9" s="175"/>
      <c r="V9" s="164">
        <f>P9+R9+T9</f>
        <v>0</v>
      </c>
    </row>
    <row r="10" spans="1:22" ht="15" customHeight="1">
      <c r="A10" s="153"/>
      <c r="B10" s="133"/>
      <c r="C10" s="133"/>
      <c r="D10" s="133"/>
      <c r="E10" s="133"/>
      <c r="F10" s="154"/>
      <c r="G10" s="158" t="s">
        <v>371</v>
      </c>
      <c r="H10" s="159"/>
      <c r="I10" s="417"/>
      <c r="J10" s="415"/>
      <c r="K10" s="417"/>
      <c r="L10" s="417"/>
      <c r="M10" s="415"/>
      <c r="N10" s="172"/>
      <c r="O10" s="165"/>
      <c r="P10" s="166">
        <f>SUM(P11:P13)</f>
        <v>0</v>
      </c>
      <c r="Q10" s="165"/>
      <c r="R10" s="166">
        <f>SUM(R11:R13)</f>
        <v>0</v>
      </c>
      <c r="S10" s="176"/>
      <c r="T10" s="166">
        <f>SUM(T11:T13)</f>
        <v>0</v>
      </c>
      <c r="U10" s="176"/>
      <c r="V10" s="166">
        <f>SUM(V11:V13)</f>
        <v>0</v>
      </c>
    </row>
    <row r="11" spans="1:22" ht="15" customHeight="1">
      <c r="A11" s="153"/>
      <c r="B11" s="133"/>
      <c r="C11" s="133"/>
      <c r="D11" s="133"/>
      <c r="E11" s="133"/>
      <c r="F11" s="154"/>
      <c r="G11" s="1584"/>
      <c r="H11" s="160" t="s">
        <v>367</v>
      </c>
      <c r="I11" s="398"/>
      <c r="J11" s="416"/>
      <c r="K11" s="398"/>
      <c r="L11" s="398"/>
      <c r="M11" s="416"/>
      <c r="N11" s="173"/>
      <c r="O11" s="163"/>
      <c r="P11" s="164"/>
      <c r="Q11" s="163"/>
      <c r="R11" s="164"/>
      <c r="S11" s="175"/>
      <c r="T11" s="164"/>
      <c r="U11" s="175"/>
      <c r="V11" s="164">
        <f>P11+R11+T11</f>
        <v>0</v>
      </c>
    </row>
    <row r="12" spans="1:22" ht="15" customHeight="1">
      <c r="A12" s="153"/>
      <c r="B12" s="133"/>
      <c r="C12" s="133"/>
      <c r="D12" s="133"/>
      <c r="E12" s="133"/>
      <c r="F12" s="154"/>
      <c r="G12" s="1585"/>
      <c r="H12" s="160" t="s">
        <v>368</v>
      </c>
      <c r="I12" s="398"/>
      <c r="J12" s="416"/>
      <c r="K12" s="398"/>
      <c r="L12" s="398"/>
      <c r="M12" s="416"/>
      <c r="N12" s="173"/>
      <c r="O12" s="163"/>
      <c r="P12" s="164"/>
      <c r="Q12" s="163"/>
      <c r="R12" s="164"/>
      <c r="S12" s="175"/>
      <c r="T12" s="164"/>
      <c r="U12" s="175"/>
      <c r="V12" s="164">
        <f>P12+R12+T12</f>
        <v>0</v>
      </c>
    </row>
    <row r="13" spans="1:22" ht="15">
      <c r="A13" s="153"/>
      <c r="B13" s="133"/>
      <c r="C13" s="133"/>
      <c r="D13" s="133"/>
      <c r="E13" s="133"/>
      <c r="F13" s="154"/>
      <c r="G13" s="1617"/>
      <c r="H13" s="160" t="s">
        <v>376</v>
      </c>
      <c r="I13" s="398"/>
      <c r="J13" s="416"/>
      <c r="K13" s="398"/>
      <c r="L13" s="398"/>
      <c r="M13" s="416"/>
      <c r="N13" s="171"/>
      <c r="O13" s="163"/>
      <c r="P13" s="164"/>
      <c r="Q13" s="163"/>
      <c r="R13" s="164"/>
      <c r="S13" s="175"/>
      <c r="T13" s="164"/>
      <c r="U13" s="175"/>
      <c r="V13" s="164">
        <f>P13+R13+T13</f>
        <v>0</v>
      </c>
    </row>
    <row r="14" spans="1:22" ht="15" customHeight="1">
      <c r="A14" s="153"/>
      <c r="B14" s="133"/>
      <c r="C14" s="133"/>
      <c r="D14" s="133"/>
      <c r="E14" s="133"/>
      <c r="F14" s="154"/>
      <c r="G14" s="158" t="s">
        <v>372</v>
      </c>
      <c r="H14" s="159"/>
      <c r="I14" s="417"/>
      <c r="J14" s="415"/>
      <c r="K14" s="417"/>
      <c r="L14" s="417"/>
      <c r="M14" s="415"/>
      <c r="N14" s="172"/>
      <c r="O14" s="165"/>
      <c r="P14" s="166">
        <f>SUM(P15:P17)</f>
        <v>0</v>
      </c>
      <c r="Q14" s="165"/>
      <c r="R14" s="166">
        <f>SUM(R15:R17)</f>
        <v>0</v>
      </c>
      <c r="S14" s="176"/>
      <c r="T14" s="166">
        <f>SUM(T15:T17)</f>
        <v>0</v>
      </c>
      <c r="U14" s="176"/>
      <c r="V14" s="166">
        <f>SUM(V15:V17)</f>
        <v>0</v>
      </c>
    </row>
    <row r="15" spans="1:22" ht="15" customHeight="1">
      <c r="A15" s="153"/>
      <c r="B15" s="133"/>
      <c r="C15" s="133"/>
      <c r="D15" s="133"/>
      <c r="E15" s="133"/>
      <c r="F15" s="154"/>
      <c r="G15" s="1584"/>
      <c r="H15" s="160" t="s">
        <v>367</v>
      </c>
      <c r="I15" s="398"/>
      <c r="J15" s="416"/>
      <c r="K15" s="398"/>
      <c r="L15" s="398"/>
      <c r="M15" s="416"/>
      <c r="N15" s="173"/>
      <c r="O15" s="163"/>
      <c r="P15" s="164"/>
      <c r="Q15" s="163"/>
      <c r="R15" s="164"/>
      <c r="S15" s="175"/>
      <c r="T15" s="164"/>
      <c r="U15" s="175"/>
      <c r="V15" s="164">
        <f>P15+R15+T15</f>
        <v>0</v>
      </c>
    </row>
    <row r="16" spans="1:22" ht="15" customHeight="1">
      <c r="A16" s="153"/>
      <c r="B16" s="133"/>
      <c r="C16" s="133"/>
      <c r="D16" s="133"/>
      <c r="E16" s="133"/>
      <c r="F16" s="154"/>
      <c r="G16" s="1585"/>
      <c r="H16" s="160" t="s">
        <v>368</v>
      </c>
      <c r="I16" s="398"/>
      <c r="J16" s="416"/>
      <c r="K16" s="398"/>
      <c r="L16" s="398"/>
      <c r="M16" s="416"/>
      <c r="N16" s="173"/>
      <c r="O16" s="163"/>
      <c r="P16" s="164"/>
      <c r="Q16" s="163"/>
      <c r="R16" s="164"/>
      <c r="S16" s="175"/>
      <c r="T16" s="164"/>
      <c r="U16" s="175"/>
      <c r="V16" s="164">
        <f>P16+R16+T16</f>
        <v>0</v>
      </c>
    </row>
    <row r="17" spans="1:22" ht="15">
      <c r="A17" s="153"/>
      <c r="B17" s="133"/>
      <c r="C17" s="133"/>
      <c r="D17" s="133"/>
      <c r="E17" s="133"/>
      <c r="F17" s="154"/>
      <c r="G17" s="1617"/>
      <c r="H17" s="160" t="s">
        <v>376</v>
      </c>
      <c r="I17" s="398"/>
      <c r="J17" s="416"/>
      <c r="K17" s="398"/>
      <c r="L17" s="398"/>
      <c r="M17" s="416"/>
      <c r="N17" s="171"/>
      <c r="O17" s="163"/>
      <c r="P17" s="164"/>
      <c r="Q17" s="163"/>
      <c r="R17" s="164"/>
      <c r="S17" s="175"/>
      <c r="T17" s="164"/>
      <c r="U17" s="175"/>
      <c r="V17" s="164">
        <f>P17+R17+T17</f>
        <v>0</v>
      </c>
    </row>
    <row r="18" spans="1:22" ht="15" customHeight="1">
      <c r="A18" s="153"/>
      <c r="B18" s="133"/>
      <c r="C18" s="133"/>
      <c r="D18" s="133"/>
      <c r="E18" s="133"/>
      <c r="F18" s="154"/>
      <c r="G18" s="158" t="s">
        <v>373</v>
      </c>
      <c r="H18" s="159"/>
      <c r="I18" s="417"/>
      <c r="J18" s="415"/>
      <c r="K18" s="417"/>
      <c r="L18" s="417"/>
      <c r="M18" s="415"/>
      <c r="N18" s="172"/>
      <c r="O18" s="165"/>
      <c r="P18" s="166">
        <f>SUM(P19:P21)</f>
        <v>0</v>
      </c>
      <c r="Q18" s="165"/>
      <c r="R18" s="166">
        <f>SUM(R19:R21)</f>
        <v>0</v>
      </c>
      <c r="S18" s="176"/>
      <c r="T18" s="166">
        <f>SUM(T19:T21)</f>
        <v>0</v>
      </c>
      <c r="U18" s="176"/>
      <c r="V18" s="166">
        <f>SUM(V19:V21)</f>
        <v>0</v>
      </c>
    </row>
    <row r="19" spans="1:22" ht="15" customHeight="1">
      <c r="A19" s="153"/>
      <c r="B19" s="133"/>
      <c r="C19" s="133"/>
      <c r="D19" s="133"/>
      <c r="E19" s="133"/>
      <c r="F19" s="154"/>
      <c r="G19" s="1584"/>
      <c r="H19" s="160" t="s">
        <v>367</v>
      </c>
      <c r="I19" s="398"/>
      <c r="J19" s="416"/>
      <c r="K19" s="398"/>
      <c r="L19" s="398"/>
      <c r="M19" s="416"/>
      <c r="N19" s="173"/>
      <c r="O19" s="163"/>
      <c r="P19" s="164"/>
      <c r="Q19" s="163"/>
      <c r="R19" s="164"/>
      <c r="S19" s="175"/>
      <c r="T19" s="164"/>
      <c r="U19" s="175"/>
      <c r="V19" s="164">
        <f>P19+R19+T19</f>
        <v>0</v>
      </c>
    </row>
    <row r="20" spans="1:22" ht="15" customHeight="1">
      <c r="A20" s="153"/>
      <c r="B20" s="133"/>
      <c r="C20" s="133"/>
      <c r="D20" s="133"/>
      <c r="E20" s="133"/>
      <c r="F20" s="154"/>
      <c r="G20" s="1585"/>
      <c r="H20" s="160" t="s">
        <v>368</v>
      </c>
      <c r="I20" s="398"/>
      <c r="J20" s="416"/>
      <c r="K20" s="398"/>
      <c r="L20" s="398"/>
      <c r="M20" s="416"/>
      <c r="N20" s="173"/>
      <c r="O20" s="163"/>
      <c r="P20" s="164"/>
      <c r="Q20" s="163"/>
      <c r="R20" s="164"/>
      <c r="S20" s="175"/>
      <c r="T20" s="164"/>
      <c r="U20" s="175"/>
      <c r="V20" s="164">
        <f>P20+R20+T20</f>
        <v>0</v>
      </c>
    </row>
    <row r="21" spans="1:22" ht="15">
      <c r="A21" s="153"/>
      <c r="B21" s="133"/>
      <c r="C21" s="133"/>
      <c r="D21" s="133"/>
      <c r="E21" s="133"/>
      <c r="F21" s="154"/>
      <c r="G21" s="1617"/>
      <c r="H21" s="160" t="s">
        <v>376</v>
      </c>
      <c r="I21" s="398"/>
      <c r="J21" s="416"/>
      <c r="K21" s="398"/>
      <c r="L21" s="398"/>
      <c r="M21" s="416"/>
      <c r="N21" s="171"/>
      <c r="O21" s="163"/>
      <c r="P21" s="164"/>
      <c r="Q21" s="163"/>
      <c r="R21" s="164"/>
      <c r="S21" s="175"/>
      <c r="T21" s="164"/>
      <c r="U21" s="175"/>
      <c r="V21" s="164">
        <f>P21+R21+T21</f>
        <v>0</v>
      </c>
    </row>
    <row r="22" spans="1:22" ht="15" customHeight="1">
      <c r="A22" s="153"/>
      <c r="B22" s="133"/>
      <c r="C22" s="133"/>
      <c r="D22" s="133"/>
      <c r="E22" s="133"/>
      <c r="F22" s="154"/>
      <c r="G22" s="158" t="s">
        <v>374</v>
      </c>
      <c r="H22" s="159"/>
      <c r="I22" s="417"/>
      <c r="J22" s="415"/>
      <c r="K22" s="417"/>
      <c r="L22" s="417"/>
      <c r="M22" s="415"/>
      <c r="N22" s="172"/>
      <c r="O22" s="165"/>
      <c r="P22" s="166">
        <f>SUM(P23:P25)</f>
        <v>0</v>
      </c>
      <c r="Q22" s="165"/>
      <c r="R22" s="166">
        <f>SUM(R23:R25)</f>
        <v>0</v>
      </c>
      <c r="S22" s="176"/>
      <c r="T22" s="166">
        <f>SUM(T23:T25)</f>
        <v>0</v>
      </c>
      <c r="U22" s="176"/>
      <c r="V22" s="166">
        <f>SUM(V23:V25)</f>
        <v>0</v>
      </c>
    </row>
    <row r="23" spans="1:22" ht="15" customHeight="1">
      <c r="A23" s="153"/>
      <c r="B23" s="133"/>
      <c r="C23" s="133"/>
      <c r="D23" s="133"/>
      <c r="E23" s="133"/>
      <c r="F23" s="154"/>
      <c r="G23" s="1584"/>
      <c r="H23" s="160" t="s">
        <v>367</v>
      </c>
      <c r="I23" s="398"/>
      <c r="J23" s="416"/>
      <c r="K23" s="398"/>
      <c r="L23" s="398"/>
      <c r="M23" s="416"/>
      <c r="N23" s="173"/>
      <c r="O23" s="163"/>
      <c r="P23" s="164"/>
      <c r="Q23" s="163"/>
      <c r="R23" s="164"/>
      <c r="S23" s="175"/>
      <c r="T23" s="164"/>
      <c r="U23" s="175"/>
      <c r="V23" s="164">
        <f>P23+R23+T23</f>
        <v>0</v>
      </c>
    </row>
    <row r="24" spans="1:22" ht="15" customHeight="1">
      <c r="A24" s="153"/>
      <c r="B24" s="133"/>
      <c r="C24" s="133"/>
      <c r="D24" s="133"/>
      <c r="E24" s="133"/>
      <c r="F24" s="154"/>
      <c r="G24" s="1585"/>
      <c r="H24" s="160" t="s">
        <v>368</v>
      </c>
      <c r="I24" s="398"/>
      <c r="J24" s="416"/>
      <c r="K24" s="398"/>
      <c r="L24" s="398"/>
      <c r="M24" s="416"/>
      <c r="N24" s="173"/>
      <c r="O24" s="163"/>
      <c r="P24" s="164"/>
      <c r="Q24" s="163"/>
      <c r="R24" s="164"/>
      <c r="S24" s="175"/>
      <c r="T24" s="164"/>
      <c r="U24" s="175"/>
      <c r="V24" s="164">
        <f>P24+R24+T24</f>
        <v>0</v>
      </c>
    </row>
    <row r="25" spans="1:22" ht="15">
      <c r="A25" s="153"/>
      <c r="B25" s="133"/>
      <c r="C25" s="133"/>
      <c r="D25" s="133"/>
      <c r="E25" s="133"/>
      <c r="F25" s="154"/>
      <c r="G25" s="1617"/>
      <c r="H25" s="160" t="s">
        <v>376</v>
      </c>
      <c r="I25" s="398"/>
      <c r="J25" s="416"/>
      <c r="K25" s="398"/>
      <c r="L25" s="398"/>
      <c r="M25" s="416"/>
      <c r="N25" s="171"/>
      <c r="O25" s="163"/>
      <c r="P25" s="164"/>
      <c r="Q25" s="163"/>
      <c r="R25" s="164"/>
      <c r="S25" s="175"/>
      <c r="T25" s="164"/>
      <c r="U25" s="175"/>
      <c r="V25" s="164">
        <f>P25+R25+T25</f>
        <v>0</v>
      </c>
    </row>
    <row r="26" spans="1:22" ht="15" customHeight="1">
      <c r="A26" s="153"/>
      <c r="B26" s="133"/>
      <c r="C26" s="133"/>
      <c r="D26" s="133"/>
      <c r="E26" s="133"/>
      <c r="F26" s="154"/>
      <c r="G26" s="158" t="s">
        <v>377</v>
      </c>
      <c r="H26" s="159"/>
      <c r="I26" s="417"/>
      <c r="J26" s="415"/>
      <c r="K26" s="417"/>
      <c r="L26" s="417"/>
      <c r="M26" s="415"/>
      <c r="N26" s="172"/>
      <c r="O26" s="165"/>
      <c r="P26" s="166">
        <f>SUM(P27:P29)</f>
        <v>0</v>
      </c>
      <c r="Q26" s="165"/>
      <c r="R26" s="166">
        <f>SUM(R27:R29)</f>
        <v>0</v>
      </c>
      <c r="S26" s="176"/>
      <c r="T26" s="166">
        <f>SUM(T27:T29)</f>
        <v>0</v>
      </c>
      <c r="U26" s="176"/>
      <c r="V26" s="166">
        <f>SUM(V27:V29)</f>
        <v>0</v>
      </c>
    </row>
    <row r="27" spans="1:22" ht="15" customHeight="1">
      <c r="A27" s="153"/>
      <c r="B27" s="133"/>
      <c r="C27" s="133"/>
      <c r="D27" s="133"/>
      <c r="E27" s="133"/>
      <c r="F27" s="154"/>
      <c r="G27" s="1584"/>
      <c r="H27" s="160" t="s">
        <v>367</v>
      </c>
      <c r="I27" s="398"/>
      <c r="J27" s="416"/>
      <c r="K27" s="398"/>
      <c r="L27" s="398"/>
      <c r="M27" s="416"/>
      <c r="N27" s="173"/>
      <c r="O27" s="163"/>
      <c r="P27" s="164"/>
      <c r="Q27" s="163"/>
      <c r="R27" s="164"/>
      <c r="S27" s="175"/>
      <c r="T27" s="164"/>
      <c r="U27" s="175"/>
      <c r="V27" s="164">
        <f>P27+R27+T27</f>
        <v>0</v>
      </c>
    </row>
    <row r="28" spans="1:22" ht="15" customHeight="1">
      <c r="A28" s="153"/>
      <c r="B28" s="133"/>
      <c r="C28" s="133"/>
      <c r="D28" s="133"/>
      <c r="E28" s="133"/>
      <c r="F28" s="154"/>
      <c r="G28" s="1585"/>
      <c r="H28" s="160" t="s">
        <v>368</v>
      </c>
      <c r="I28" s="398"/>
      <c r="J28" s="416"/>
      <c r="K28" s="398"/>
      <c r="L28" s="398"/>
      <c r="M28" s="416"/>
      <c r="N28" s="173"/>
      <c r="O28" s="163"/>
      <c r="P28" s="164"/>
      <c r="Q28" s="163"/>
      <c r="R28" s="164"/>
      <c r="S28" s="175"/>
      <c r="T28" s="164"/>
      <c r="U28" s="175"/>
      <c r="V28" s="164">
        <f>P28+R28+T28</f>
        <v>0</v>
      </c>
    </row>
    <row r="29" spans="1:22" ht="15">
      <c r="A29" s="153"/>
      <c r="B29" s="133"/>
      <c r="C29" s="133"/>
      <c r="D29" s="133"/>
      <c r="E29" s="133"/>
      <c r="F29" s="154"/>
      <c r="G29" s="1617"/>
      <c r="H29" s="160" t="s">
        <v>376</v>
      </c>
      <c r="I29" s="398"/>
      <c r="J29" s="416"/>
      <c r="K29" s="398"/>
      <c r="L29" s="398"/>
      <c r="M29" s="416"/>
      <c r="N29" s="171"/>
      <c r="O29" s="163"/>
      <c r="P29" s="164"/>
      <c r="Q29" s="163"/>
      <c r="R29" s="164"/>
      <c r="S29" s="175"/>
      <c r="T29" s="164"/>
      <c r="U29" s="175"/>
      <c r="V29" s="164">
        <f>P29+R29+T29</f>
        <v>0</v>
      </c>
    </row>
    <row r="30" spans="1:22" ht="15" customHeight="1">
      <c r="A30" s="153"/>
      <c r="B30" s="133"/>
      <c r="C30" s="133"/>
      <c r="D30" s="133"/>
      <c r="E30" s="133"/>
      <c r="F30" s="154"/>
      <c r="G30" s="158" t="s">
        <v>381</v>
      </c>
      <c r="H30" s="159"/>
      <c r="I30" s="417"/>
      <c r="J30" s="415"/>
      <c r="K30" s="417"/>
      <c r="L30" s="417"/>
      <c r="M30" s="415"/>
      <c r="N30" s="172"/>
      <c r="O30" s="165"/>
      <c r="P30" s="166">
        <f>SUM(P31:P33)</f>
        <v>0</v>
      </c>
      <c r="Q30" s="165"/>
      <c r="R30" s="166">
        <f>SUM(R31:R33)</f>
        <v>0</v>
      </c>
      <c r="S30" s="176"/>
      <c r="T30" s="166">
        <f>SUM(T31:T33)</f>
        <v>0</v>
      </c>
      <c r="U30" s="176"/>
      <c r="V30" s="166">
        <f>SUM(V31:V33)</f>
        <v>0</v>
      </c>
    </row>
    <row r="31" spans="1:22" ht="15" customHeight="1">
      <c r="A31" s="153"/>
      <c r="B31" s="133"/>
      <c r="C31" s="133"/>
      <c r="D31" s="133"/>
      <c r="E31" s="133"/>
      <c r="F31" s="154"/>
      <c r="G31" s="1584"/>
      <c r="H31" s="160" t="s">
        <v>367</v>
      </c>
      <c r="I31" s="398"/>
      <c r="J31" s="416"/>
      <c r="K31" s="398"/>
      <c r="L31" s="398"/>
      <c r="M31" s="416"/>
      <c r="N31" s="173"/>
      <c r="O31" s="163"/>
      <c r="P31" s="164"/>
      <c r="Q31" s="163"/>
      <c r="R31" s="164"/>
      <c r="S31" s="175"/>
      <c r="T31" s="164"/>
      <c r="U31" s="175"/>
      <c r="V31" s="164">
        <f>P31+R31+T31</f>
        <v>0</v>
      </c>
    </row>
    <row r="32" spans="1:22" ht="15" customHeight="1">
      <c r="A32" s="153"/>
      <c r="B32" s="133"/>
      <c r="C32" s="133"/>
      <c r="D32" s="133"/>
      <c r="E32" s="133"/>
      <c r="F32" s="154"/>
      <c r="G32" s="1585"/>
      <c r="H32" s="160" t="s">
        <v>368</v>
      </c>
      <c r="I32" s="398"/>
      <c r="J32" s="416"/>
      <c r="K32" s="398"/>
      <c r="L32" s="398"/>
      <c r="M32" s="416"/>
      <c r="N32" s="173"/>
      <c r="O32" s="163"/>
      <c r="P32" s="164"/>
      <c r="Q32" s="163"/>
      <c r="R32" s="164"/>
      <c r="S32" s="175"/>
      <c r="T32" s="164"/>
      <c r="U32" s="175"/>
      <c r="V32" s="164">
        <f>P32+R32+T32</f>
        <v>0</v>
      </c>
    </row>
    <row r="33" spans="1:22" ht="15">
      <c r="A33" s="153"/>
      <c r="B33" s="133"/>
      <c r="C33" s="133"/>
      <c r="D33" s="133"/>
      <c r="E33" s="133"/>
      <c r="F33" s="154"/>
      <c r="G33" s="1617"/>
      <c r="H33" s="160" t="s">
        <v>376</v>
      </c>
      <c r="I33" s="398"/>
      <c r="J33" s="416"/>
      <c r="K33" s="398"/>
      <c r="L33" s="398"/>
      <c r="M33" s="416"/>
      <c r="N33" s="171"/>
      <c r="O33" s="163"/>
      <c r="P33" s="164"/>
      <c r="Q33" s="163"/>
      <c r="R33" s="164"/>
      <c r="S33" s="175"/>
      <c r="T33" s="164"/>
      <c r="U33" s="175"/>
      <c r="V33" s="164">
        <f>P33+R33+T33</f>
        <v>0</v>
      </c>
    </row>
    <row r="34" spans="1:22" ht="15" customHeight="1">
      <c r="A34" s="153"/>
      <c r="B34" s="133"/>
      <c r="C34" s="133"/>
      <c r="D34" s="133"/>
      <c r="E34" s="133"/>
      <c r="F34" s="154"/>
      <c r="G34" s="158" t="s">
        <v>378</v>
      </c>
      <c r="H34" s="159"/>
      <c r="I34" s="417"/>
      <c r="J34" s="415"/>
      <c r="K34" s="417"/>
      <c r="L34" s="417"/>
      <c r="M34" s="415"/>
      <c r="N34" s="172"/>
      <c r="O34" s="165"/>
      <c r="P34" s="166">
        <f>SUM(P35:P37)</f>
        <v>0</v>
      </c>
      <c r="Q34" s="165"/>
      <c r="R34" s="166">
        <f>SUM(R35:R37)</f>
        <v>0</v>
      </c>
      <c r="S34" s="176"/>
      <c r="T34" s="166">
        <f>SUM(T35:T37)</f>
        <v>0</v>
      </c>
      <c r="U34" s="176"/>
      <c r="V34" s="166">
        <f>SUM(V35:V37)</f>
        <v>0</v>
      </c>
    </row>
    <row r="35" spans="1:22" ht="15" customHeight="1">
      <c r="A35" s="153"/>
      <c r="B35" s="133"/>
      <c r="C35" s="133"/>
      <c r="D35" s="133"/>
      <c r="E35" s="133"/>
      <c r="F35" s="154"/>
      <c r="G35" s="1584"/>
      <c r="H35" s="160" t="s">
        <v>367</v>
      </c>
      <c r="I35" s="398"/>
      <c r="J35" s="416"/>
      <c r="K35" s="398"/>
      <c r="L35" s="398"/>
      <c r="M35" s="416"/>
      <c r="N35" s="171"/>
      <c r="O35" s="163"/>
      <c r="P35" s="164"/>
      <c r="Q35" s="163"/>
      <c r="R35" s="164"/>
      <c r="S35" s="175"/>
      <c r="T35" s="164"/>
      <c r="U35" s="175"/>
      <c r="V35" s="164">
        <f>P35+R35+T35</f>
        <v>0</v>
      </c>
    </row>
    <row r="36" spans="1:22" ht="15" customHeight="1">
      <c r="A36" s="153"/>
      <c r="B36" s="133"/>
      <c r="C36" s="133"/>
      <c r="D36" s="133"/>
      <c r="E36" s="133"/>
      <c r="F36" s="154"/>
      <c r="G36" s="1585"/>
      <c r="H36" s="160" t="s">
        <v>368</v>
      </c>
      <c r="I36" s="398"/>
      <c r="J36" s="416"/>
      <c r="K36" s="398"/>
      <c r="L36" s="398"/>
      <c r="M36" s="416"/>
      <c r="N36" s="173"/>
      <c r="O36" s="163"/>
      <c r="P36" s="164"/>
      <c r="Q36" s="163"/>
      <c r="R36" s="164"/>
      <c r="S36" s="175"/>
      <c r="T36" s="164"/>
      <c r="U36" s="175"/>
      <c r="V36" s="164">
        <f>P36+R36+T36</f>
        <v>0</v>
      </c>
    </row>
    <row r="37" spans="1:22" ht="15" customHeight="1" thickBot="1">
      <c r="A37" s="155"/>
      <c r="B37" s="156"/>
      <c r="C37" s="156"/>
      <c r="D37" s="156"/>
      <c r="E37" s="156"/>
      <c r="F37" s="157"/>
      <c r="G37" s="1617"/>
      <c r="H37" s="160" t="s">
        <v>376</v>
      </c>
      <c r="I37" s="399"/>
      <c r="J37" s="416"/>
      <c r="K37" s="399"/>
      <c r="L37" s="399"/>
      <c r="M37" s="416"/>
      <c r="N37" s="173"/>
      <c r="O37" s="177"/>
      <c r="P37" s="178"/>
      <c r="Q37" s="177"/>
      <c r="R37" s="178"/>
      <c r="S37" s="179"/>
      <c r="T37" s="178"/>
      <c r="U37" s="179"/>
      <c r="V37" s="164">
        <f>P37+R37+T37</f>
        <v>0</v>
      </c>
    </row>
    <row r="38" spans="1:22" ht="15" customHeight="1" thickBot="1">
      <c r="A38" s="15"/>
      <c r="B38" s="149"/>
      <c r="C38" s="15"/>
      <c r="D38" s="15"/>
      <c r="E38" s="15"/>
      <c r="F38" s="15"/>
      <c r="G38" s="1654" t="s">
        <v>135</v>
      </c>
      <c r="H38" s="1655"/>
      <c r="I38" s="1655"/>
      <c r="J38" s="1655"/>
      <c r="K38" s="1655"/>
      <c r="L38" s="1655"/>
      <c r="M38" s="1655"/>
      <c r="N38" s="1655"/>
      <c r="O38" s="1656"/>
      <c r="P38" s="167">
        <f>P6+P10+P14+P18+P22+P26+P30+P34</f>
        <v>0</v>
      </c>
      <c r="Q38" s="168"/>
      <c r="R38" s="167">
        <f>R6+R10+R14+R18+R22+R26+R30+R34</f>
        <v>0</v>
      </c>
      <c r="S38" s="169"/>
      <c r="T38" s="167">
        <f>T6+T10+T14+T18+T22+T26+T30+T34</f>
        <v>0</v>
      </c>
      <c r="U38" s="169"/>
      <c r="V38" s="167">
        <f>V6+V10+V14+V18+V22+V26+V30+V34</f>
        <v>0</v>
      </c>
    </row>
    <row r="39" spans="1:22">
      <c r="A39" s="15"/>
      <c r="B39" s="15"/>
      <c r="C39" s="15"/>
      <c r="D39" s="15"/>
      <c r="E39" s="15"/>
      <c r="F39" s="15"/>
    </row>
    <row r="40" spans="1:22">
      <c r="A40" s="15"/>
      <c r="B40" s="15"/>
      <c r="C40" s="15"/>
      <c r="D40" s="15"/>
      <c r="E40" s="15"/>
      <c r="F40" s="15"/>
    </row>
    <row r="41" spans="1:22">
      <c r="A41" s="15"/>
      <c r="B41" s="15"/>
      <c r="C41" s="15"/>
      <c r="D41" s="15"/>
      <c r="E41" s="15"/>
      <c r="F41" s="15"/>
    </row>
  </sheetData>
  <sheetProtection algorithmName="SHA-512" hashValue="C5PW+dotkY9NSKT/crOf9HOk2V752k8C6jAGx7f5SZNLahiexlV7Maj5IIiMTxTajha+/1lEnJYKveds+ndt4g==" saltValue="4OuSrBInmB4uTgvgwVaj+A==" spinCount="100000" sheet="1" objects="1" scenarios="1"/>
  <mergeCells count="24">
    <mergeCell ref="G35:G37"/>
    <mergeCell ref="G38:O38"/>
    <mergeCell ref="S4:T4"/>
    <mergeCell ref="G7:G9"/>
    <mergeCell ref="G11:G13"/>
    <mergeCell ref="G15:G17"/>
    <mergeCell ref="G19:G21"/>
    <mergeCell ref="G23:G25"/>
    <mergeCell ref="A1:U1"/>
    <mergeCell ref="G27:G29"/>
    <mergeCell ref="G31:G33"/>
    <mergeCell ref="A3:B4"/>
    <mergeCell ref="C3:F3"/>
    <mergeCell ref="C4:C5"/>
    <mergeCell ref="D4:F4"/>
    <mergeCell ref="I3:J4"/>
    <mergeCell ref="G3:H5"/>
    <mergeCell ref="N3:N5"/>
    <mergeCell ref="O4:P4"/>
    <mergeCell ref="Q4:R4"/>
    <mergeCell ref="U4:V4"/>
    <mergeCell ref="O3:V3"/>
    <mergeCell ref="K3:L4"/>
    <mergeCell ref="M3:M5"/>
  </mergeCells>
  <pageMargins left="0.19685039370078741" right="0.19685039370078741" top="0.74803149606299213" bottom="0.74803149606299213" header="0.31496062992125984" footer="0.31496062992125984"/>
  <pageSetup scale="7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5">
    <tabColor theme="4" tint="0.79998168889431442"/>
  </sheetPr>
  <dimension ref="A1:AJ93"/>
  <sheetViews>
    <sheetView zoomScale="70" zoomScaleNormal="70" zoomScaleSheetLayoutView="70" workbookViewId="0">
      <selection activeCell="L19" sqref="L19"/>
    </sheetView>
  </sheetViews>
  <sheetFormatPr baseColWidth="10" defaultRowHeight="15.75"/>
  <cols>
    <col min="1" max="1" width="3.7109375" style="8" customWidth="1"/>
    <col min="2" max="2" width="4.42578125" style="8" customWidth="1"/>
    <col min="3" max="3" width="4.5703125" style="8" customWidth="1"/>
    <col min="4" max="5" width="3.5703125" style="8" customWidth="1"/>
    <col min="6" max="6" width="3.7109375" style="8" customWidth="1"/>
    <col min="7" max="7" width="11.140625" style="86" customWidth="1"/>
    <col min="8" max="8" width="18.42578125" style="237" customWidth="1"/>
    <col min="9" max="9" width="52.7109375" style="237" customWidth="1"/>
    <col min="10" max="11" width="11.7109375" style="86" customWidth="1"/>
    <col min="12" max="23" width="17.42578125" style="978" customWidth="1"/>
    <col min="24" max="24" width="24" style="978" bestFit="1" customWidth="1"/>
    <col min="25" max="16384" width="11.42578125" style="86"/>
  </cols>
  <sheetData>
    <row r="1" spans="1:36" ht="22.5" customHeight="1" thickBot="1">
      <c r="A1" s="1374" t="s">
        <v>401</v>
      </c>
      <c r="B1" s="1375"/>
      <c r="C1" s="1375"/>
      <c r="D1" s="1375"/>
      <c r="E1" s="1375"/>
      <c r="F1" s="1375"/>
      <c r="G1" s="1375"/>
      <c r="H1" s="1375"/>
      <c r="I1" s="1375"/>
      <c r="J1" s="1375"/>
      <c r="K1" s="1375"/>
      <c r="L1" s="1375"/>
      <c r="M1" s="1375"/>
      <c r="N1" s="1375"/>
      <c r="O1" s="1375"/>
      <c r="P1" s="1375"/>
      <c r="Q1" s="1375"/>
      <c r="R1" s="1375"/>
      <c r="S1" s="1375"/>
      <c r="T1" s="1375"/>
      <c r="U1" s="1375"/>
      <c r="V1" s="1375"/>
      <c r="W1" s="1376"/>
      <c r="X1" s="964" t="s">
        <v>702</v>
      </c>
      <c r="Y1" s="1659" t="s">
        <v>573</v>
      </c>
      <c r="Z1" s="1660"/>
      <c r="AA1" s="1660"/>
      <c r="AB1" s="1660"/>
      <c r="AC1" s="1660"/>
      <c r="AD1" s="1660"/>
      <c r="AE1" s="1660"/>
      <c r="AF1" s="1660"/>
      <c r="AG1" s="1660"/>
      <c r="AH1" s="1661"/>
      <c r="AI1" s="1662" t="s">
        <v>702</v>
      </c>
      <c r="AJ1" s="1662"/>
    </row>
    <row r="2" spans="1:36" ht="51" customHeight="1">
      <c r="A2" s="1684" t="s">
        <v>2</v>
      </c>
      <c r="B2" s="1675" t="s">
        <v>7</v>
      </c>
      <c r="C2" s="1675" t="s">
        <v>3</v>
      </c>
      <c r="D2" s="1675" t="s">
        <v>4</v>
      </c>
      <c r="E2" s="1675" t="s">
        <v>5</v>
      </c>
      <c r="F2" s="1686" t="s">
        <v>40</v>
      </c>
      <c r="G2" s="946"/>
      <c r="H2" s="1688"/>
      <c r="I2" s="1679" t="s">
        <v>400</v>
      </c>
      <c r="J2" s="937" t="s">
        <v>11</v>
      </c>
      <c r="K2" s="1677"/>
      <c r="L2" s="1681" t="s">
        <v>3626</v>
      </c>
      <c r="M2" s="1682"/>
      <c r="N2" s="1682"/>
      <c r="O2" s="1682"/>
      <c r="P2" s="1682"/>
      <c r="Q2" s="1682"/>
      <c r="R2" s="1682"/>
      <c r="S2" s="1682"/>
      <c r="T2" s="1682"/>
      <c r="U2" s="1682"/>
      <c r="V2" s="1682"/>
      <c r="W2" s="1682"/>
      <c r="X2" s="1683"/>
      <c r="Y2" s="1663" t="s">
        <v>417</v>
      </c>
      <c r="Z2" s="1664" t="s">
        <v>402</v>
      </c>
      <c r="AA2" s="1664" t="s">
        <v>11</v>
      </c>
      <c r="AB2" s="1664" t="s">
        <v>574</v>
      </c>
      <c r="AC2" s="1664" t="s">
        <v>575</v>
      </c>
      <c r="AD2" s="1664" t="s">
        <v>576</v>
      </c>
      <c r="AE2" s="1671" t="s">
        <v>403</v>
      </c>
      <c r="AF2" s="1671" t="s">
        <v>404</v>
      </c>
      <c r="AG2" s="1665" t="s">
        <v>405</v>
      </c>
      <c r="AH2" s="1665"/>
      <c r="AI2" s="1665"/>
      <c r="AJ2" s="1666" t="s">
        <v>577</v>
      </c>
    </row>
    <row r="3" spans="1:36" ht="100.5" customHeight="1" thickBot="1">
      <c r="A3" s="1685"/>
      <c r="B3" s="1676"/>
      <c r="C3" s="1676"/>
      <c r="D3" s="1676"/>
      <c r="E3" s="1676"/>
      <c r="F3" s="1687"/>
      <c r="G3" s="947"/>
      <c r="H3" s="1689"/>
      <c r="I3" s="1680"/>
      <c r="J3" s="938"/>
      <c r="K3" s="1678"/>
      <c r="L3" s="965" t="s">
        <v>102</v>
      </c>
      <c r="M3" s="966" t="s">
        <v>103</v>
      </c>
      <c r="N3" s="966" t="s">
        <v>104</v>
      </c>
      <c r="O3" s="966" t="s">
        <v>105</v>
      </c>
      <c r="P3" s="966" t="s">
        <v>106</v>
      </c>
      <c r="Q3" s="966" t="s">
        <v>107</v>
      </c>
      <c r="R3" s="966" t="s">
        <v>108</v>
      </c>
      <c r="S3" s="966" t="s">
        <v>109</v>
      </c>
      <c r="T3" s="966" t="s">
        <v>110</v>
      </c>
      <c r="U3" s="966" t="s">
        <v>111</v>
      </c>
      <c r="V3" s="966" t="s">
        <v>112</v>
      </c>
      <c r="W3" s="966" t="s">
        <v>113</v>
      </c>
      <c r="X3" s="967" t="s">
        <v>415</v>
      </c>
      <c r="Y3" s="1663"/>
      <c r="Z3" s="1664"/>
      <c r="AA3" s="1664"/>
      <c r="AB3" s="1664"/>
      <c r="AC3" s="1664"/>
      <c r="AD3" s="1664"/>
      <c r="AE3" s="1671"/>
      <c r="AF3" s="1671"/>
      <c r="AG3" s="426" t="s">
        <v>394</v>
      </c>
      <c r="AH3" s="426" t="s">
        <v>395</v>
      </c>
      <c r="AI3" s="426" t="s">
        <v>396</v>
      </c>
      <c r="AJ3" s="1666"/>
    </row>
    <row r="4" spans="1:36" ht="36" customHeight="1" thickBot="1">
      <c r="A4" s="564"/>
      <c r="B4" s="565"/>
      <c r="C4" s="565"/>
      <c r="D4" s="565"/>
      <c r="E4" s="565"/>
      <c r="F4" s="566"/>
      <c r="G4" s="944" t="s">
        <v>416</v>
      </c>
      <c r="H4" s="945"/>
      <c r="I4" s="956"/>
      <c r="J4" s="949"/>
      <c r="K4" s="949" t="s">
        <v>96</v>
      </c>
      <c r="L4" s="968"/>
      <c r="M4" s="969"/>
      <c r="N4" s="969"/>
      <c r="O4" s="969"/>
      <c r="P4" s="969"/>
      <c r="Q4" s="969"/>
      <c r="R4" s="969"/>
      <c r="S4" s="969"/>
      <c r="T4" s="969"/>
      <c r="U4" s="969"/>
      <c r="V4" s="969"/>
      <c r="W4" s="970"/>
      <c r="X4" s="971">
        <f>SUM(L4:W4)</f>
        <v>0</v>
      </c>
      <c r="Y4" s="427"/>
      <c r="Z4" s="427"/>
      <c r="AA4" s="427"/>
      <c r="AB4" s="427"/>
      <c r="AC4" s="427"/>
      <c r="AD4" s="427"/>
      <c r="AE4" s="427"/>
      <c r="AF4" s="427"/>
      <c r="AG4" s="427"/>
      <c r="AH4" s="427"/>
      <c r="AI4" s="427"/>
      <c r="AJ4" s="427"/>
    </row>
    <row r="5" spans="1:36" s="987" customFormat="1" ht="30.75" customHeight="1">
      <c r="A5" s="957"/>
      <c r="B5" s="958"/>
      <c r="C5" s="958"/>
      <c r="D5" s="958"/>
      <c r="E5" s="958"/>
      <c r="F5" s="958"/>
      <c r="G5" s="959" t="s">
        <v>370</v>
      </c>
      <c r="H5" s="959"/>
      <c r="I5" s="960" t="s">
        <v>1380</v>
      </c>
      <c r="J5" s="961"/>
      <c r="K5" s="961" t="s">
        <v>96</v>
      </c>
      <c r="L5" s="972">
        <f t="shared" ref="L5:W5" si="0">L8+L18+L28</f>
        <v>9570794.083333334</v>
      </c>
      <c r="M5" s="972">
        <f t="shared" si="0"/>
        <v>9570794.083333334</v>
      </c>
      <c r="N5" s="972">
        <f t="shared" si="0"/>
        <v>9570794.083333334</v>
      </c>
      <c r="O5" s="972">
        <f t="shared" si="0"/>
        <v>9570794.083333334</v>
      </c>
      <c r="P5" s="972">
        <f t="shared" si="0"/>
        <v>9570794.083333334</v>
      </c>
      <c r="Q5" s="972">
        <f t="shared" si="0"/>
        <v>9570794.083333334</v>
      </c>
      <c r="R5" s="972">
        <f t="shared" si="0"/>
        <v>9570794.083333334</v>
      </c>
      <c r="S5" s="972">
        <f t="shared" si="0"/>
        <v>9570794.083333334</v>
      </c>
      <c r="T5" s="972">
        <f t="shared" si="0"/>
        <v>9570794.083333334</v>
      </c>
      <c r="U5" s="972">
        <f t="shared" si="0"/>
        <v>9570794.083333334</v>
      </c>
      <c r="V5" s="972">
        <f t="shared" si="0"/>
        <v>9570794.083333334</v>
      </c>
      <c r="W5" s="972">
        <f t="shared" si="0"/>
        <v>9570794.083333334</v>
      </c>
      <c r="X5" s="973">
        <f>SUM(L5:W5)</f>
        <v>114849528.99999999</v>
      </c>
      <c r="Y5" s="986"/>
      <c r="Z5" s="986"/>
      <c r="AA5" s="986"/>
      <c r="AB5" s="986"/>
      <c r="AC5" s="986"/>
      <c r="AD5" s="986"/>
      <c r="AE5" s="986"/>
      <c r="AF5" s="986"/>
      <c r="AG5" s="986"/>
      <c r="AH5" s="986"/>
      <c r="AI5" s="986"/>
      <c r="AJ5" s="986"/>
    </row>
    <row r="6" spans="1:36" s="989" customFormat="1" ht="30.75" customHeight="1">
      <c r="A6" s="979"/>
      <c r="B6" s="980"/>
      <c r="C6" s="980"/>
      <c r="D6" s="980"/>
      <c r="E6" s="980"/>
      <c r="F6" s="980"/>
      <c r="G6" s="981"/>
      <c r="H6" s="981"/>
      <c r="I6" s="982"/>
      <c r="J6" s="983"/>
      <c r="K6" s="983" t="s">
        <v>369</v>
      </c>
      <c r="L6" s="988">
        <f>SUM(L7:L10)</f>
        <v>9222734.75</v>
      </c>
      <c r="M6" s="988">
        <f t="shared" ref="M6:W6" si="1">SUM(M7:M10)</f>
        <v>9222734.75</v>
      </c>
      <c r="N6" s="988">
        <f t="shared" si="1"/>
        <v>9222734.75</v>
      </c>
      <c r="O6" s="988">
        <f t="shared" si="1"/>
        <v>9222734.75</v>
      </c>
      <c r="P6" s="988">
        <f t="shared" si="1"/>
        <v>9222734.75</v>
      </c>
      <c r="Q6" s="988">
        <f t="shared" si="1"/>
        <v>9222734.75</v>
      </c>
      <c r="R6" s="988">
        <f t="shared" si="1"/>
        <v>9222734.75</v>
      </c>
      <c r="S6" s="988">
        <f t="shared" si="1"/>
        <v>9222734.75</v>
      </c>
      <c r="T6" s="988">
        <f t="shared" si="1"/>
        <v>9222734.75</v>
      </c>
      <c r="U6" s="988">
        <f t="shared" si="1"/>
        <v>9222734.75</v>
      </c>
      <c r="V6" s="988">
        <f t="shared" si="1"/>
        <v>9222734.75</v>
      </c>
      <c r="W6" s="988">
        <f t="shared" si="1"/>
        <v>9222734.75</v>
      </c>
      <c r="X6" s="984">
        <f t="shared" ref="X6:X69" si="2">SUM(L6:W6)</f>
        <v>110672817</v>
      </c>
      <c r="Y6" s="988"/>
      <c r="Z6" s="988"/>
      <c r="AA6" s="988"/>
      <c r="AB6" s="988"/>
      <c r="AC6" s="988"/>
      <c r="AD6" s="988"/>
      <c r="AE6" s="988"/>
      <c r="AF6" s="988"/>
      <c r="AG6" s="988"/>
      <c r="AH6" s="988"/>
      <c r="AI6" s="988"/>
      <c r="AJ6" s="988"/>
    </row>
    <row r="7" spans="1:36" s="992" customFormat="1" ht="36" customHeight="1">
      <c r="A7" s="238" t="s">
        <v>1574</v>
      </c>
      <c r="B7" s="239" t="s">
        <v>1529</v>
      </c>
      <c r="C7" s="239" t="s">
        <v>3627</v>
      </c>
      <c r="D7" s="239" t="s">
        <v>3628</v>
      </c>
      <c r="E7" s="239" t="s">
        <v>3627</v>
      </c>
      <c r="F7" s="239">
        <v>11</v>
      </c>
      <c r="G7" s="1667"/>
      <c r="H7" s="990" t="s">
        <v>1438</v>
      </c>
      <c r="I7" s="950" t="s">
        <v>1437</v>
      </c>
      <c r="J7" s="948" t="s">
        <v>1134</v>
      </c>
      <c r="K7" s="951" t="s">
        <v>96</v>
      </c>
      <c r="L7" s="974">
        <f>+(VLOOKUP($H$7,'DPSE-22 POM'!$H$7:$L$72,5,0))/12</f>
        <v>698739</v>
      </c>
      <c r="M7" s="974">
        <f>+(VLOOKUP($H$7,'DPSE-22 POM'!$H$7:$L$72,5,0))/12</f>
        <v>698739</v>
      </c>
      <c r="N7" s="974">
        <f>+(VLOOKUP($H$7,'DPSE-22 POM'!$H$7:$L$72,5,0))/12</f>
        <v>698739</v>
      </c>
      <c r="O7" s="974">
        <f>+(VLOOKUP($H$7,'DPSE-22 POM'!$H$7:$L$72,5,0))/12</f>
        <v>698739</v>
      </c>
      <c r="P7" s="974">
        <f>+(VLOOKUP($H$7,'DPSE-22 POM'!$H$7:$L$72,5,0))/12</f>
        <v>698739</v>
      </c>
      <c r="Q7" s="974">
        <f>+(VLOOKUP($H$7,'DPSE-22 POM'!$H$7:$L$72,5,0))/12</f>
        <v>698739</v>
      </c>
      <c r="R7" s="974">
        <f>+(VLOOKUP($H$7,'DPSE-22 POM'!$H$7:$L$72,5,0))/12</f>
        <v>698739</v>
      </c>
      <c r="S7" s="974">
        <f>+(VLOOKUP($H$7,'DPSE-22 POM'!$H$7:$L$72,5,0))/12</f>
        <v>698739</v>
      </c>
      <c r="T7" s="974">
        <f>+(VLOOKUP($H$7,'DPSE-22 POM'!$H$7:$L$72,5,0))/12</f>
        <v>698739</v>
      </c>
      <c r="U7" s="974">
        <f>+(VLOOKUP($H$7,'DPSE-22 POM'!$H$7:$L$72,5,0))/12</f>
        <v>698739</v>
      </c>
      <c r="V7" s="974">
        <f>+(VLOOKUP($H$7,'DPSE-22 POM'!$H$7:$L$72,5,0))/12</f>
        <v>698739</v>
      </c>
      <c r="W7" s="974">
        <f>+(VLOOKUP($H$7,'DPSE-22 POM'!$H$7:$L$72,5,0))/12</f>
        <v>698739</v>
      </c>
      <c r="X7" s="975">
        <f t="shared" si="2"/>
        <v>8384868</v>
      </c>
      <c r="Y7" s="991"/>
      <c r="Z7" s="991"/>
      <c r="AA7" s="991"/>
      <c r="AB7" s="991"/>
      <c r="AC7" s="991"/>
      <c r="AD7" s="991"/>
      <c r="AE7" s="991"/>
      <c r="AF7" s="991"/>
      <c r="AG7" s="991"/>
      <c r="AH7" s="991"/>
      <c r="AI7" s="991"/>
      <c r="AJ7" s="991"/>
    </row>
    <row r="8" spans="1:36" s="992" customFormat="1" ht="30.75" customHeight="1">
      <c r="A8" s="238" t="s">
        <v>1574</v>
      </c>
      <c r="B8" s="239" t="s">
        <v>1529</v>
      </c>
      <c r="C8" s="239" t="s">
        <v>3627</v>
      </c>
      <c r="D8" s="239" t="s">
        <v>3628</v>
      </c>
      <c r="E8" s="239" t="s">
        <v>3627</v>
      </c>
      <c r="F8" s="239">
        <v>12</v>
      </c>
      <c r="G8" s="1667"/>
      <c r="H8" s="990" t="s">
        <v>1439</v>
      </c>
      <c r="I8" s="950" t="s">
        <v>1432</v>
      </c>
      <c r="J8" s="948" t="s">
        <v>1134</v>
      </c>
      <c r="K8" s="951" t="s">
        <v>96</v>
      </c>
      <c r="L8" s="974">
        <f>+(VLOOKUP($H$8,'DPSE-22 POM'!$H$7:$L$72,5,0))/12</f>
        <v>2150434.25</v>
      </c>
      <c r="M8" s="974">
        <f>+(VLOOKUP($H$8,'DPSE-22 POM'!$H$7:$L$72,5,0))/12</f>
        <v>2150434.25</v>
      </c>
      <c r="N8" s="974">
        <f>+(VLOOKUP($H$8,'DPSE-22 POM'!$H$7:$L$72,5,0))/12</f>
        <v>2150434.25</v>
      </c>
      <c r="O8" s="974">
        <f>+(VLOOKUP($H$8,'DPSE-22 POM'!$H$7:$L$72,5,0))/12</f>
        <v>2150434.25</v>
      </c>
      <c r="P8" s="974">
        <f>+(VLOOKUP($H$8,'DPSE-22 POM'!$H$7:$L$72,5,0))/12</f>
        <v>2150434.25</v>
      </c>
      <c r="Q8" s="974">
        <f>+(VLOOKUP($H$8,'DPSE-22 POM'!$H$7:$L$72,5,0))/12</f>
        <v>2150434.25</v>
      </c>
      <c r="R8" s="974">
        <f>+(VLOOKUP($H$8,'DPSE-22 POM'!$H$7:$L$72,5,0))/12</f>
        <v>2150434.25</v>
      </c>
      <c r="S8" s="974">
        <f>+(VLOOKUP($H$8,'DPSE-22 POM'!$H$7:$L$72,5,0))/12</f>
        <v>2150434.25</v>
      </c>
      <c r="T8" s="974">
        <f>+(VLOOKUP($H$8,'DPSE-22 POM'!$H$7:$L$72,5,0))/12</f>
        <v>2150434.25</v>
      </c>
      <c r="U8" s="974">
        <f>+(VLOOKUP($H$8,'DPSE-22 POM'!$H$7:$L$72,5,0))/12</f>
        <v>2150434.25</v>
      </c>
      <c r="V8" s="974">
        <f>+(VLOOKUP($H$8,'DPSE-22 POM'!$H$7:$L$72,5,0))/12</f>
        <v>2150434.25</v>
      </c>
      <c r="W8" s="974">
        <f>+(VLOOKUP($H$8,'DPSE-22 POM'!$H$7:$L$72,5,0))/12</f>
        <v>2150434.25</v>
      </c>
      <c r="X8" s="975">
        <f t="shared" si="2"/>
        <v>25805211</v>
      </c>
      <c r="Y8" s="991"/>
      <c r="Z8" s="991"/>
      <c r="AA8" s="991"/>
      <c r="AB8" s="991"/>
      <c r="AC8" s="991"/>
      <c r="AD8" s="991"/>
      <c r="AE8" s="991"/>
      <c r="AF8" s="991"/>
      <c r="AG8" s="991"/>
      <c r="AH8" s="991"/>
      <c r="AI8" s="991"/>
      <c r="AJ8" s="991"/>
    </row>
    <row r="9" spans="1:36" s="992" customFormat="1" ht="36" customHeight="1">
      <c r="A9" s="238" t="s">
        <v>1574</v>
      </c>
      <c r="B9" s="239" t="s">
        <v>1529</v>
      </c>
      <c r="C9" s="239" t="s">
        <v>3627</v>
      </c>
      <c r="D9" s="239" t="s">
        <v>3628</v>
      </c>
      <c r="E9" s="239" t="s">
        <v>3627</v>
      </c>
      <c r="F9" s="239">
        <v>13</v>
      </c>
      <c r="G9" s="1667"/>
      <c r="H9" s="990" t="s">
        <v>1440</v>
      </c>
      <c r="I9" s="950" t="s">
        <v>1433</v>
      </c>
      <c r="J9" s="948" t="s">
        <v>1134</v>
      </c>
      <c r="K9" s="951" t="s">
        <v>96</v>
      </c>
      <c r="L9" s="974">
        <f>+(VLOOKUP($H$9,'DPSE-22 POM'!$H$7:$L$72,5,0))/12</f>
        <v>852781.33333333337</v>
      </c>
      <c r="M9" s="974">
        <f>+(VLOOKUP($H$9,'DPSE-22 POM'!$H$7:$L$72,5,0))/12</f>
        <v>852781.33333333337</v>
      </c>
      <c r="N9" s="974">
        <f>+(VLOOKUP($H$9,'DPSE-22 POM'!$H$7:$L$72,5,0))/12</f>
        <v>852781.33333333337</v>
      </c>
      <c r="O9" s="974">
        <f>+(VLOOKUP($H$9,'DPSE-22 POM'!$H$7:$L$72,5,0))/12</f>
        <v>852781.33333333337</v>
      </c>
      <c r="P9" s="974">
        <f>+(VLOOKUP($H$9,'DPSE-22 POM'!$H$7:$L$72,5,0))/12</f>
        <v>852781.33333333337</v>
      </c>
      <c r="Q9" s="974">
        <f>+(VLOOKUP($H$9,'DPSE-22 POM'!$H$7:$L$72,5,0))/12</f>
        <v>852781.33333333337</v>
      </c>
      <c r="R9" s="974">
        <f>+(VLOOKUP($H$9,'DPSE-22 POM'!$H$7:$L$72,5,0))/12</f>
        <v>852781.33333333337</v>
      </c>
      <c r="S9" s="974">
        <f>+(VLOOKUP($H$9,'DPSE-22 POM'!$H$7:$L$72,5,0))/12</f>
        <v>852781.33333333337</v>
      </c>
      <c r="T9" s="974">
        <f>+(VLOOKUP($H$9,'DPSE-22 POM'!$H$7:$L$72,5,0))/12</f>
        <v>852781.33333333337</v>
      </c>
      <c r="U9" s="974">
        <f>+(VLOOKUP($H$9,'DPSE-22 POM'!$H$7:$L$72,5,0))/12</f>
        <v>852781.33333333337</v>
      </c>
      <c r="V9" s="974">
        <f>+(VLOOKUP($H$9,'DPSE-22 POM'!$H$7:$L$72,5,0))/12</f>
        <v>852781.33333333337</v>
      </c>
      <c r="W9" s="974">
        <f>+(VLOOKUP($H$9,'DPSE-22 POM'!$H$7:$L$72,5,0))/12</f>
        <v>852781.33333333337</v>
      </c>
      <c r="X9" s="975">
        <f t="shared" si="2"/>
        <v>10233376</v>
      </c>
      <c r="Y9" s="991"/>
      <c r="Z9" s="991"/>
      <c r="AA9" s="991"/>
      <c r="AB9" s="991"/>
      <c r="AC9" s="991"/>
      <c r="AD9" s="991"/>
      <c r="AE9" s="991"/>
      <c r="AF9" s="991"/>
      <c r="AG9" s="991"/>
      <c r="AH9" s="991"/>
      <c r="AI9" s="991"/>
      <c r="AJ9" s="991"/>
    </row>
    <row r="10" spans="1:36" s="992" customFormat="1" ht="30.75" customHeight="1">
      <c r="A10" s="238" t="s">
        <v>1574</v>
      </c>
      <c r="B10" s="239" t="s">
        <v>1529</v>
      </c>
      <c r="C10" s="239" t="s">
        <v>3627</v>
      </c>
      <c r="D10" s="239" t="s">
        <v>3628</v>
      </c>
      <c r="E10" s="239" t="s">
        <v>3627</v>
      </c>
      <c r="F10" s="239">
        <v>14</v>
      </c>
      <c r="G10" s="1667"/>
      <c r="H10" s="990" t="s">
        <v>1441</v>
      </c>
      <c r="I10" s="950" t="s">
        <v>1434</v>
      </c>
      <c r="J10" s="948" t="s">
        <v>1134</v>
      </c>
      <c r="K10" s="951" t="s">
        <v>96</v>
      </c>
      <c r="L10" s="974">
        <f>+(VLOOKUP($H$10,'DPSE-22 POM'!$H$7:$L$72,5,0))/12</f>
        <v>5520780.166666667</v>
      </c>
      <c r="M10" s="974">
        <f>+(VLOOKUP($H$10,'DPSE-22 POM'!$H$7:$L$72,5,0))/12</f>
        <v>5520780.166666667</v>
      </c>
      <c r="N10" s="974">
        <f>+(VLOOKUP($H$10,'DPSE-22 POM'!$H$7:$L$72,5,0))/12</f>
        <v>5520780.166666667</v>
      </c>
      <c r="O10" s="974">
        <f>+(VLOOKUP($H$10,'DPSE-22 POM'!$H$7:$L$72,5,0))/12</f>
        <v>5520780.166666667</v>
      </c>
      <c r="P10" s="974">
        <f>+(VLOOKUP($H$10,'DPSE-22 POM'!$H$7:$L$72,5,0))/12</f>
        <v>5520780.166666667</v>
      </c>
      <c r="Q10" s="974">
        <f>+(VLOOKUP($H$10,'DPSE-22 POM'!$H$7:$L$72,5,0))/12</f>
        <v>5520780.166666667</v>
      </c>
      <c r="R10" s="974">
        <f>+(VLOOKUP($H$10,'DPSE-22 POM'!$H$7:$L$72,5,0))/12</f>
        <v>5520780.166666667</v>
      </c>
      <c r="S10" s="974">
        <f>+(VLOOKUP($H$10,'DPSE-22 POM'!$H$7:$L$72,5,0))/12</f>
        <v>5520780.166666667</v>
      </c>
      <c r="T10" s="974">
        <f>+(VLOOKUP($H$10,'DPSE-22 POM'!$H$7:$L$72,5,0))/12</f>
        <v>5520780.166666667</v>
      </c>
      <c r="U10" s="974">
        <f>+(VLOOKUP($H$10,'DPSE-22 POM'!$H$7:$L$72,5,0))/12</f>
        <v>5520780.166666667</v>
      </c>
      <c r="V10" s="974">
        <f>+(VLOOKUP($H$10,'DPSE-22 POM'!$H$7:$L$72,5,0))/12</f>
        <v>5520780.166666667</v>
      </c>
      <c r="W10" s="974">
        <f>+(VLOOKUP($H$10,'DPSE-22 POM'!$H$7:$L$72,5,0))/12</f>
        <v>5520780.166666667</v>
      </c>
      <c r="X10" s="975">
        <f t="shared" si="2"/>
        <v>66249361.999999993</v>
      </c>
      <c r="Y10" s="991"/>
      <c r="Z10" s="991"/>
      <c r="AA10" s="991"/>
      <c r="AB10" s="991"/>
      <c r="AC10" s="991"/>
      <c r="AD10" s="991"/>
      <c r="AE10" s="991"/>
      <c r="AF10" s="991"/>
      <c r="AG10" s="991"/>
      <c r="AH10" s="991"/>
      <c r="AI10" s="991"/>
      <c r="AJ10" s="991"/>
    </row>
    <row r="11" spans="1:36" s="987" customFormat="1" ht="30.75" customHeight="1">
      <c r="A11" s="962"/>
      <c r="B11" s="963"/>
      <c r="C11" s="963"/>
      <c r="D11" s="963"/>
      <c r="E11" s="963"/>
      <c r="F11" s="963"/>
      <c r="G11" s="961"/>
      <c r="H11" s="993"/>
      <c r="I11" s="960"/>
      <c r="J11" s="959"/>
      <c r="K11" s="961" t="s">
        <v>96</v>
      </c>
      <c r="L11" s="972">
        <f t="shared" ref="L11:W11" si="3">L14+L24+L34</f>
        <v>755703.16666666663</v>
      </c>
      <c r="M11" s="972">
        <f t="shared" si="3"/>
        <v>755703.16666666663</v>
      </c>
      <c r="N11" s="972">
        <f t="shared" si="3"/>
        <v>755703.16666666663</v>
      </c>
      <c r="O11" s="972">
        <f t="shared" si="3"/>
        <v>755703.16666666663</v>
      </c>
      <c r="P11" s="972">
        <f t="shared" si="3"/>
        <v>755703.16666666663</v>
      </c>
      <c r="Q11" s="972">
        <f t="shared" si="3"/>
        <v>755703.16666666663</v>
      </c>
      <c r="R11" s="972">
        <f t="shared" si="3"/>
        <v>755703.16666666663</v>
      </c>
      <c r="S11" s="972">
        <f t="shared" si="3"/>
        <v>755703.16666666663</v>
      </c>
      <c r="T11" s="972">
        <f t="shared" si="3"/>
        <v>755703.16666666663</v>
      </c>
      <c r="U11" s="972">
        <f t="shared" si="3"/>
        <v>755703.16666666663</v>
      </c>
      <c r="V11" s="972">
        <f t="shared" si="3"/>
        <v>755703.16666666663</v>
      </c>
      <c r="W11" s="972">
        <f t="shared" si="3"/>
        <v>755703.16666666663</v>
      </c>
      <c r="X11" s="973">
        <f t="shared" si="2"/>
        <v>9068438.0000000019</v>
      </c>
      <c r="Y11" s="986"/>
      <c r="Z11" s="986"/>
      <c r="AA11" s="986"/>
      <c r="AB11" s="986"/>
      <c r="AC11" s="986"/>
      <c r="AD11" s="986"/>
      <c r="AE11" s="986"/>
      <c r="AF11" s="986"/>
      <c r="AG11" s="986"/>
      <c r="AH11" s="986"/>
      <c r="AI11" s="986"/>
      <c r="AJ11" s="986"/>
    </row>
    <row r="12" spans="1:36" s="989" customFormat="1" ht="30.75" customHeight="1">
      <c r="A12" s="979"/>
      <c r="B12" s="980"/>
      <c r="C12" s="980"/>
      <c r="D12" s="980"/>
      <c r="E12" s="980"/>
      <c r="F12" s="980"/>
      <c r="G12" s="981" t="s">
        <v>371</v>
      </c>
      <c r="H12" s="981"/>
      <c r="I12" s="982" t="s">
        <v>1435</v>
      </c>
      <c r="J12" s="983"/>
      <c r="K12" s="983" t="s">
        <v>369</v>
      </c>
      <c r="L12" s="988">
        <f>+L13+L14+L15+L16</f>
        <v>16263115.583333334</v>
      </c>
      <c r="M12" s="988">
        <f t="shared" ref="M12:W12" si="4">+M13+M14+M15+M16</f>
        <v>16263115.583333334</v>
      </c>
      <c r="N12" s="988">
        <f t="shared" si="4"/>
        <v>16263115.583333334</v>
      </c>
      <c r="O12" s="988">
        <f t="shared" si="4"/>
        <v>16263115.583333334</v>
      </c>
      <c r="P12" s="988">
        <f t="shared" si="4"/>
        <v>16263115.583333334</v>
      </c>
      <c r="Q12" s="988">
        <f t="shared" si="4"/>
        <v>16263115.583333334</v>
      </c>
      <c r="R12" s="988">
        <f t="shared" si="4"/>
        <v>16263115.583333334</v>
      </c>
      <c r="S12" s="988">
        <f t="shared" si="4"/>
        <v>16263115.583333334</v>
      </c>
      <c r="T12" s="988">
        <f t="shared" si="4"/>
        <v>16263115.583333334</v>
      </c>
      <c r="U12" s="988">
        <f t="shared" si="4"/>
        <v>16263115.583333334</v>
      </c>
      <c r="V12" s="988">
        <f t="shared" si="4"/>
        <v>16263115.583333334</v>
      </c>
      <c r="W12" s="988">
        <f t="shared" si="4"/>
        <v>16263115.583333334</v>
      </c>
      <c r="X12" s="984">
        <f t="shared" si="2"/>
        <v>195157387.00000003</v>
      </c>
      <c r="Y12" s="988"/>
      <c r="Z12" s="988"/>
      <c r="AA12" s="988"/>
      <c r="AB12" s="988"/>
      <c r="AC12" s="988"/>
      <c r="AD12" s="988"/>
      <c r="AE12" s="988"/>
      <c r="AF12" s="988"/>
      <c r="AG12" s="988"/>
      <c r="AH12" s="988"/>
      <c r="AI12" s="988"/>
      <c r="AJ12" s="988"/>
    </row>
    <row r="13" spans="1:36" s="992" customFormat="1" ht="30.75" customHeight="1">
      <c r="A13" s="238" t="s">
        <v>1574</v>
      </c>
      <c r="B13" s="239" t="s">
        <v>1529</v>
      </c>
      <c r="C13" s="239" t="s">
        <v>3627</v>
      </c>
      <c r="D13" s="239" t="s">
        <v>3629</v>
      </c>
      <c r="E13" s="239" t="s">
        <v>3627</v>
      </c>
      <c r="F13" s="239">
        <v>7</v>
      </c>
      <c r="G13" s="1667"/>
      <c r="H13" s="990" t="s">
        <v>1442</v>
      </c>
      <c r="I13" s="950" t="s">
        <v>1381</v>
      </c>
      <c r="J13" s="948" t="s">
        <v>1134</v>
      </c>
      <c r="K13" s="951" t="s">
        <v>96</v>
      </c>
      <c r="L13" s="974">
        <f>+(VLOOKUP($H$13,'DPSE-22 POM'!$H$7:$L$72,5,0))/12</f>
        <v>1532827.5</v>
      </c>
      <c r="M13" s="974">
        <f>+(VLOOKUP($H$13,'DPSE-22 POM'!$H$7:$L$72,5,0))/12</f>
        <v>1532827.5</v>
      </c>
      <c r="N13" s="974">
        <f>+(VLOOKUP($H$13,'DPSE-22 POM'!$H$7:$L$72,5,0))/12</f>
        <v>1532827.5</v>
      </c>
      <c r="O13" s="974">
        <f>+(VLOOKUP($H$13,'DPSE-22 POM'!$H$7:$L$72,5,0))/12</f>
        <v>1532827.5</v>
      </c>
      <c r="P13" s="974">
        <f>+(VLOOKUP($H$13,'DPSE-22 POM'!$H$7:$L$72,5,0))/12</f>
        <v>1532827.5</v>
      </c>
      <c r="Q13" s="974">
        <f>+(VLOOKUP($H$13,'DPSE-22 POM'!$H$7:$L$72,5,0))/12</f>
        <v>1532827.5</v>
      </c>
      <c r="R13" s="974">
        <f>+(VLOOKUP($H$13,'DPSE-22 POM'!$H$7:$L$72,5,0))/12</f>
        <v>1532827.5</v>
      </c>
      <c r="S13" s="974">
        <f>+(VLOOKUP($H$13,'DPSE-22 POM'!$H$7:$L$72,5,0))/12</f>
        <v>1532827.5</v>
      </c>
      <c r="T13" s="974">
        <f>+(VLOOKUP($H$13,'DPSE-22 POM'!$H$7:$L$72,5,0))/12</f>
        <v>1532827.5</v>
      </c>
      <c r="U13" s="974">
        <f>+(VLOOKUP($H$13,'DPSE-22 POM'!$H$7:$L$72,5,0))/12</f>
        <v>1532827.5</v>
      </c>
      <c r="V13" s="974">
        <f>+(VLOOKUP($H$13,'DPSE-22 POM'!$H$7:$L$72,5,0))/12</f>
        <v>1532827.5</v>
      </c>
      <c r="W13" s="974">
        <f>+(VLOOKUP($H$13,'DPSE-22 POM'!$H$7:$L$72,5,0))/12</f>
        <v>1532827.5</v>
      </c>
      <c r="X13" s="975">
        <f t="shared" si="2"/>
        <v>18393930</v>
      </c>
      <c r="Y13" s="991"/>
      <c r="Z13" s="991"/>
      <c r="AA13" s="991"/>
      <c r="AB13" s="991"/>
      <c r="AC13" s="991"/>
      <c r="AD13" s="991"/>
      <c r="AE13" s="991"/>
      <c r="AF13" s="991"/>
      <c r="AG13" s="991"/>
      <c r="AH13" s="991"/>
      <c r="AI13" s="991"/>
      <c r="AJ13" s="991"/>
    </row>
    <row r="14" spans="1:36" s="992" customFormat="1" ht="36" customHeight="1">
      <c r="A14" s="238" t="s">
        <v>1574</v>
      </c>
      <c r="B14" s="239" t="s">
        <v>1529</v>
      </c>
      <c r="C14" s="239" t="s">
        <v>3627</v>
      </c>
      <c r="D14" s="239" t="s">
        <v>3629</v>
      </c>
      <c r="E14" s="239" t="s">
        <v>3627</v>
      </c>
      <c r="F14" s="239">
        <v>8</v>
      </c>
      <c r="G14" s="1667"/>
      <c r="H14" s="990" t="s">
        <v>1443</v>
      </c>
      <c r="I14" s="950" t="s">
        <v>1382</v>
      </c>
      <c r="J14" s="948" t="s">
        <v>1134</v>
      </c>
      <c r="K14" s="951" t="s">
        <v>96</v>
      </c>
      <c r="L14" s="974">
        <f>+(VLOOKUP($H$14,'DPSE-22 POM'!$H$7:$L$72,5,0))/12</f>
        <v>735576.91666666663</v>
      </c>
      <c r="M14" s="974">
        <f>+(VLOOKUP($H$14,'DPSE-22 POM'!$H$7:$L$72,5,0))/12</f>
        <v>735576.91666666663</v>
      </c>
      <c r="N14" s="974">
        <f>+(VLOOKUP($H$14,'DPSE-22 POM'!$H$7:$L$72,5,0))/12</f>
        <v>735576.91666666663</v>
      </c>
      <c r="O14" s="974">
        <f>+(VLOOKUP($H$14,'DPSE-22 POM'!$H$7:$L$72,5,0))/12</f>
        <v>735576.91666666663</v>
      </c>
      <c r="P14" s="974">
        <f>+(VLOOKUP($H$14,'DPSE-22 POM'!$H$7:$L$72,5,0))/12</f>
        <v>735576.91666666663</v>
      </c>
      <c r="Q14" s="974">
        <f>+(VLOOKUP($H$14,'DPSE-22 POM'!$H$7:$L$72,5,0))/12</f>
        <v>735576.91666666663</v>
      </c>
      <c r="R14" s="974">
        <f>+(VLOOKUP($H$14,'DPSE-22 POM'!$H$7:$L$72,5,0))/12</f>
        <v>735576.91666666663</v>
      </c>
      <c r="S14" s="974">
        <f>+(VLOOKUP($H$14,'DPSE-22 POM'!$H$7:$L$72,5,0))/12</f>
        <v>735576.91666666663</v>
      </c>
      <c r="T14" s="974">
        <f>+(VLOOKUP($H$14,'DPSE-22 POM'!$H$7:$L$72,5,0))/12</f>
        <v>735576.91666666663</v>
      </c>
      <c r="U14" s="974">
        <f>+(VLOOKUP($H$14,'DPSE-22 POM'!$H$7:$L$72,5,0))/12</f>
        <v>735576.91666666663</v>
      </c>
      <c r="V14" s="974">
        <f>+(VLOOKUP($H$14,'DPSE-22 POM'!$H$7:$L$72,5,0))/12</f>
        <v>735576.91666666663</v>
      </c>
      <c r="W14" s="974">
        <f>+(VLOOKUP($H$14,'DPSE-22 POM'!$H$7:$L$72,5,0))/12</f>
        <v>735576.91666666663</v>
      </c>
      <c r="X14" s="975">
        <f t="shared" si="2"/>
        <v>8826923.0000000019</v>
      </c>
      <c r="Y14" s="991"/>
      <c r="Z14" s="991"/>
      <c r="AA14" s="991"/>
      <c r="AB14" s="991"/>
      <c r="AC14" s="991"/>
      <c r="AD14" s="991"/>
      <c r="AE14" s="991"/>
      <c r="AF14" s="991"/>
      <c r="AG14" s="991"/>
      <c r="AH14" s="991"/>
      <c r="AI14" s="991"/>
      <c r="AJ14" s="991"/>
    </row>
    <row r="15" spans="1:36" s="992" customFormat="1" ht="30.75" customHeight="1">
      <c r="A15" s="238" t="s">
        <v>1574</v>
      </c>
      <c r="B15" s="239" t="s">
        <v>1529</v>
      </c>
      <c r="C15" s="239" t="s">
        <v>3627</v>
      </c>
      <c r="D15" s="239" t="s">
        <v>3629</v>
      </c>
      <c r="E15" s="239" t="s">
        <v>3627</v>
      </c>
      <c r="F15" s="239">
        <v>9</v>
      </c>
      <c r="G15" s="1667"/>
      <c r="H15" s="990" t="s">
        <v>1444</v>
      </c>
      <c r="I15" s="950" t="s">
        <v>1383</v>
      </c>
      <c r="J15" s="948" t="s">
        <v>1134</v>
      </c>
      <c r="K15" s="951" t="s">
        <v>96</v>
      </c>
      <c r="L15" s="974">
        <f>+(VLOOKUP($H$15,'DPSE-22 POM'!$H$7:$L$72,5,0))/12</f>
        <v>4628525.833333333</v>
      </c>
      <c r="M15" s="974">
        <f>+(VLOOKUP($H$15,'DPSE-22 POM'!$H$7:$L$72,5,0))/12</f>
        <v>4628525.833333333</v>
      </c>
      <c r="N15" s="974">
        <f>+(VLOOKUP($H$15,'DPSE-22 POM'!$H$7:$L$72,5,0))/12</f>
        <v>4628525.833333333</v>
      </c>
      <c r="O15" s="974">
        <f>+(VLOOKUP($H$15,'DPSE-22 POM'!$H$7:$L$72,5,0))/12</f>
        <v>4628525.833333333</v>
      </c>
      <c r="P15" s="974">
        <f>+(VLOOKUP($H$15,'DPSE-22 POM'!$H$7:$L$72,5,0))/12</f>
        <v>4628525.833333333</v>
      </c>
      <c r="Q15" s="974">
        <f>+(VLOOKUP($H$15,'DPSE-22 POM'!$H$7:$L$72,5,0))/12</f>
        <v>4628525.833333333</v>
      </c>
      <c r="R15" s="974">
        <f>+(VLOOKUP($H$15,'DPSE-22 POM'!$H$7:$L$72,5,0))/12</f>
        <v>4628525.833333333</v>
      </c>
      <c r="S15" s="974">
        <f>+(VLOOKUP($H$15,'DPSE-22 POM'!$H$7:$L$72,5,0))/12</f>
        <v>4628525.833333333</v>
      </c>
      <c r="T15" s="974">
        <f>+(VLOOKUP($H$15,'DPSE-22 POM'!$H$7:$L$72,5,0))/12</f>
        <v>4628525.833333333</v>
      </c>
      <c r="U15" s="974">
        <f>+(VLOOKUP($H$15,'DPSE-22 POM'!$H$7:$L$72,5,0))/12</f>
        <v>4628525.833333333</v>
      </c>
      <c r="V15" s="974">
        <f>+(VLOOKUP($H$15,'DPSE-22 POM'!$H$7:$L$72,5,0))/12</f>
        <v>4628525.833333333</v>
      </c>
      <c r="W15" s="974">
        <f>+(VLOOKUP($H$15,'DPSE-22 POM'!$H$7:$L$72,5,0))/12</f>
        <v>4628525.833333333</v>
      </c>
      <c r="X15" s="975">
        <f t="shared" si="2"/>
        <v>55542310.000000007</v>
      </c>
      <c r="Y15" s="991"/>
      <c r="Z15" s="991"/>
      <c r="AA15" s="991"/>
      <c r="AB15" s="991"/>
      <c r="AC15" s="991"/>
      <c r="AD15" s="991"/>
      <c r="AE15" s="991"/>
      <c r="AF15" s="991"/>
      <c r="AG15" s="991"/>
      <c r="AH15" s="991"/>
      <c r="AI15" s="991"/>
      <c r="AJ15" s="991"/>
    </row>
    <row r="16" spans="1:36" s="992" customFormat="1" ht="36" customHeight="1">
      <c r="A16" s="238" t="s">
        <v>1574</v>
      </c>
      <c r="B16" s="239" t="s">
        <v>1529</v>
      </c>
      <c r="C16" s="239" t="s">
        <v>3627</v>
      </c>
      <c r="D16" s="239" t="s">
        <v>3629</v>
      </c>
      <c r="E16" s="239" t="s">
        <v>3627</v>
      </c>
      <c r="F16" s="239">
        <v>10</v>
      </c>
      <c r="G16" s="1667"/>
      <c r="H16" s="990" t="s">
        <v>1445</v>
      </c>
      <c r="I16" s="950" t="s">
        <v>1384</v>
      </c>
      <c r="J16" s="948" t="s">
        <v>1134</v>
      </c>
      <c r="K16" s="951" t="s">
        <v>96</v>
      </c>
      <c r="L16" s="974">
        <f>+(VLOOKUP($H$16,'DPSE-22 POM'!$H$7:$L$72,5,0))/12</f>
        <v>9366185.333333334</v>
      </c>
      <c r="M16" s="974">
        <f>+(VLOOKUP($H$16,'DPSE-22 POM'!$H$7:$L$72,5,0))/12</f>
        <v>9366185.333333334</v>
      </c>
      <c r="N16" s="974">
        <f>+(VLOOKUP($H$16,'DPSE-22 POM'!$H$7:$L$72,5,0))/12</f>
        <v>9366185.333333334</v>
      </c>
      <c r="O16" s="974">
        <f>+(VLOOKUP($H$16,'DPSE-22 POM'!$H$7:$L$72,5,0))/12</f>
        <v>9366185.333333334</v>
      </c>
      <c r="P16" s="974">
        <f>+(VLOOKUP($H$16,'DPSE-22 POM'!$H$7:$L$72,5,0))/12</f>
        <v>9366185.333333334</v>
      </c>
      <c r="Q16" s="974">
        <f>+(VLOOKUP($H$16,'DPSE-22 POM'!$H$7:$L$72,5,0))/12</f>
        <v>9366185.333333334</v>
      </c>
      <c r="R16" s="974">
        <f>+(VLOOKUP($H$16,'DPSE-22 POM'!$H$7:$L$72,5,0))/12</f>
        <v>9366185.333333334</v>
      </c>
      <c r="S16" s="974">
        <f>+(VLOOKUP($H$16,'DPSE-22 POM'!$H$7:$L$72,5,0))/12</f>
        <v>9366185.333333334</v>
      </c>
      <c r="T16" s="974">
        <f>+(VLOOKUP($H$16,'DPSE-22 POM'!$H$7:$L$72,5,0))/12</f>
        <v>9366185.333333334</v>
      </c>
      <c r="U16" s="974">
        <f>+(VLOOKUP($H$16,'DPSE-22 POM'!$H$7:$L$72,5,0))/12</f>
        <v>9366185.333333334</v>
      </c>
      <c r="V16" s="974">
        <f>+(VLOOKUP($H$16,'DPSE-22 POM'!$H$7:$L$72,5,0))/12</f>
        <v>9366185.333333334</v>
      </c>
      <c r="W16" s="974">
        <f>+(VLOOKUP($H$16,'DPSE-22 POM'!$H$7:$L$72,5,0))/12</f>
        <v>9366185.333333334</v>
      </c>
      <c r="X16" s="975">
        <f t="shared" si="2"/>
        <v>112394223.99999999</v>
      </c>
      <c r="Y16" s="991"/>
      <c r="Z16" s="991"/>
      <c r="AA16" s="991"/>
      <c r="AB16" s="991"/>
      <c r="AC16" s="991"/>
      <c r="AD16" s="991"/>
      <c r="AE16" s="991"/>
      <c r="AF16" s="991"/>
      <c r="AG16" s="991"/>
      <c r="AH16" s="991"/>
      <c r="AI16" s="991"/>
      <c r="AJ16" s="991"/>
    </row>
    <row r="17" spans="1:36" s="987" customFormat="1" ht="36" customHeight="1">
      <c r="A17" s="962"/>
      <c r="B17" s="963"/>
      <c r="C17" s="963"/>
      <c r="D17" s="963"/>
      <c r="E17" s="963"/>
      <c r="F17" s="963"/>
      <c r="G17" s="961"/>
      <c r="H17" s="993"/>
      <c r="I17" s="960"/>
      <c r="J17" s="959"/>
      <c r="K17" s="961" t="s">
        <v>96</v>
      </c>
      <c r="L17" s="972">
        <f t="shared" ref="L17:W17" si="5">L20+L30+L40</f>
        <v>1383221</v>
      </c>
      <c r="M17" s="972">
        <f t="shared" si="5"/>
        <v>1383221</v>
      </c>
      <c r="N17" s="972">
        <f t="shared" si="5"/>
        <v>1383221</v>
      </c>
      <c r="O17" s="972">
        <f t="shared" si="5"/>
        <v>1383221</v>
      </c>
      <c r="P17" s="972">
        <f t="shared" si="5"/>
        <v>1383221</v>
      </c>
      <c r="Q17" s="972">
        <f t="shared" si="5"/>
        <v>1383221</v>
      </c>
      <c r="R17" s="972">
        <f t="shared" si="5"/>
        <v>1383221</v>
      </c>
      <c r="S17" s="972">
        <f t="shared" si="5"/>
        <v>1383221</v>
      </c>
      <c r="T17" s="972">
        <f t="shared" si="5"/>
        <v>1383221</v>
      </c>
      <c r="U17" s="972">
        <f t="shared" si="5"/>
        <v>1383221</v>
      </c>
      <c r="V17" s="972">
        <f t="shared" si="5"/>
        <v>1383221</v>
      </c>
      <c r="W17" s="972">
        <f t="shared" si="5"/>
        <v>1383221</v>
      </c>
      <c r="X17" s="973">
        <f t="shared" si="2"/>
        <v>16598652</v>
      </c>
      <c r="Y17" s="986"/>
      <c r="Z17" s="986"/>
      <c r="AA17" s="986"/>
      <c r="AB17" s="986"/>
      <c r="AC17" s="986"/>
      <c r="AD17" s="986"/>
      <c r="AE17" s="986"/>
      <c r="AF17" s="986"/>
      <c r="AG17" s="986"/>
      <c r="AH17" s="986"/>
      <c r="AI17" s="986"/>
      <c r="AJ17" s="986"/>
    </row>
    <row r="18" spans="1:36" s="989" customFormat="1" ht="30.75" customHeight="1">
      <c r="A18" s="979"/>
      <c r="B18" s="980"/>
      <c r="C18" s="980"/>
      <c r="D18" s="980"/>
      <c r="E18" s="980"/>
      <c r="F18" s="980"/>
      <c r="G18" s="981" t="s">
        <v>372</v>
      </c>
      <c r="H18" s="981"/>
      <c r="I18" s="982" t="s">
        <v>1436</v>
      </c>
      <c r="J18" s="983"/>
      <c r="K18" s="983" t="s">
        <v>369</v>
      </c>
      <c r="L18" s="988">
        <f>+L19+L20+L21+L22</f>
        <v>7402716.083333334</v>
      </c>
      <c r="M18" s="988">
        <f t="shared" ref="M18:V18" si="6">+M19+M20+M21+M22</f>
        <v>7402716.083333334</v>
      </c>
      <c r="N18" s="988">
        <f t="shared" si="6"/>
        <v>7402716.083333334</v>
      </c>
      <c r="O18" s="988">
        <f t="shared" si="6"/>
        <v>7402716.083333334</v>
      </c>
      <c r="P18" s="988">
        <f t="shared" si="6"/>
        <v>7402716.083333334</v>
      </c>
      <c r="Q18" s="988">
        <f t="shared" si="6"/>
        <v>7402716.083333334</v>
      </c>
      <c r="R18" s="988">
        <f t="shared" si="6"/>
        <v>7402716.083333334</v>
      </c>
      <c r="S18" s="988">
        <f t="shared" si="6"/>
        <v>7402716.083333334</v>
      </c>
      <c r="T18" s="988">
        <f t="shared" si="6"/>
        <v>7402716.083333334</v>
      </c>
      <c r="U18" s="988">
        <f t="shared" si="6"/>
        <v>7402716.083333334</v>
      </c>
      <c r="V18" s="988">
        <f t="shared" si="6"/>
        <v>7402716.083333334</v>
      </c>
      <c r="W18" s="988">
        <f>+W19+W20+W21+W22</f>
        <v>7402716.083333334</v>
      </c>
      <c r="X18" s="984">
        <f t="shared" si="2"/>
        <v>88832593</v>
      </c>
      <c r="Y18" s="988"/>
      <c r="Z18" s="988"/>
      <c r="AA18" s="988"/>
      <c r="AB18" s="988"/>
      <c r="AC18" s="988"/>
      <c r="AD18" s="988"/>
      <c r="AE18" s="988"/>
      <c r="AF18" s="988"/>
      <c r="AG18" s="988"/>
      <c r="AH18" s="988"/>
      <c r="AI18" s="988"/>
      <c r="AJ18" s="988"/>
    </row>
    <row r="19" spans="1:36" s="992" customFormat="1" ht="36" customHeight="1">
      <c r="A19" s="238" t="s">
        <v>1574</v>
      </c>
      <c r="B19" s="239" t="s">
        <v>1529</v>
      </c>
      <c r="C19" s="239" t="s">
        <v>3627</v>
      </c>
      <c r="D19" s="239" t="s">
        <v>3630</v>
      </c>
      <c r="E19" s="239" t="s">
        <v>3627</v>
      </c>
      <c r="F19" s="239">
        <v>7</v>
      </c>
      <c r="G19" s="1668"/>
      <c r="H19" s="990" t="s">
        <v>1446</v>
      </c>
      <c r="I19" s="950" t="s">
        <v>1388</v>
      </c>
      <c r="J19" s="948" t="s">
        <v>1134</v>
      </c>
      <c r="K19" s="951" t="s">
        <v>96</v>
      </c>
      <c r="L19" s="974">
        <f>+(VLOOKUP($H$19,'DPSE-22 POM'!$H$7:$L$72,5,0))/12</f>
        <v>453910.25</v>
      </c>
      <c r="M19" s="974">
        <f>+(VLOOKUP($H$19,'DPSE-22 POM'!$H$7:$L$72,5,0))/12</f>
        <v>453910.25</v>
      </c>
      <c r="N19" s="974">
        <f>+(VLOOKUP($H$19,'DPSE-22 POM'!$H$7:$L$72,5,0))/12</f>
        <v>453910.25</v>
      </c>
      <c r="O19" s="974">
        <f>+(VLOOKUP($H$19,'DPSE-22 POM'!$H$7:$L$72,5,0))/12</f>
        <v>453910.25</v>
      </c>
      <c r="P19" s="974">
        <f>+(VLOOKUP($H$19,'DPSE-22 POM'!$H$7:$L$72,5,0))/12</f>
        <v>453910.25</v>
      </c>
      <c r="Q19" s="974">
        <f>+(VLOOKUP($H$19,'DPSE-22 POM'!$H$7:$L$72,5,0))/12</f>
        <v>453910.25</v>
      </c>
      <c r="R19" s="974">
        <f>+(VLOOKUP($H$19,'DPSE-22 POM'!$H$7:$L$72,5,0))/12</f>
        <v>453910.25</v>
      </c>
      <c r="S19" s="974">
        <f>+(VLOOKUP($H$19,'DPSE-22 POM'!$H$7:$L$72,5,0))/12</f>
        <v>453910.25</v>
      </c>
      <c r="T19" s="974">
        <f>+(VLOOKUP($H$19,'DPSE-22 POM'!$H$7:$L$72,5,0))/12</f>
        <v>453910.25</v>
      </c>
      <c r="U19" s="974">
        <f>+(VLOOKUP($H$19,'DPSE-22 POM'!$H$7:$L$72,5,0))/12</f>
        <v>453910.25</v>
      </c>
      <c r="V19" s="974">
        <f>+(VLOOKUP($H$19,'DPSE-22 POM'!$H$7:$L$72,5,0))/12</f>
        <v>453910.25</v>
      </c>
      <c r="W19" s="974">
        <f>+(VLOOKUP($H$19,'DPSE-22 POM'!$H$7:$L$72,5,0))/12</f>
        <v>453910.25</v>
      </c>
      <c r="X19" s="975">
        <f t="shared" si="2"/>
        <v>5446923</v>
      </c>
      <c r="Y19" s="991"/>
      <c r="Z19" s="991"/>
      <c r="AA19" s="991"/>
      <c r="AB19" s="991"/>
      <c r="AC19" s="991"/>
      <c r="AD19" s="991"/>
      <c r="AE19" s="991"/>
      <c r="AF19" s="991"/>
      <c r="AG19" s="991"/>
      <c r="AH19" s="991"/>
      <c r="AI19" s="991"/>
      <c r="AJ19" s="991"/>
    </row>
    <row r="20" spans="1:36" s="992" customFormat="1" ht="30.75" customHeight="1">
      <c r="A20" s="238" t="s">
        <v>1574</v>
      </c>
      <c r="B20" s="239" t="s">
        <v>1529</v>
      </c>
      <c r="C20" s="239" t="s">
        <v>3627</v>
      </c>
      <c r="D20" s="239" t="s">
        <v>3630</v>
      </c>
      <c r="E20" s="239" t="s">
        <v>3627</v>
      </c>
      <c r="F20" s="239">
        <v>8</v>
      </c>
      <c r="G20" s="1668"/>
      <c r="H20" s="990" t="s">
        <v>1447</v>
      </c>
      <c r="I20" s="950" t="s">
        <v>1385</v>
      </c>
      <c r="J20" s="948" t="s">
        <v>1134</v>
      </c>
      <c r="K20" s="951" t="s">
        <v>96</v>
      </c>
      <c r="L20" s="974">
        <f>+(VLOOKUP($H$20,'DPSE-22 POM'!$H$7:$L$72,5,0))/12</f>
        <v>1286275.1666666667</v>
      </c>
      <c r="M20" s="974">
        <f>+(VLOOKUP($H$20,'DPSE-22 POM'!$H$7:$L$72,5,0))/12</f>
        <v>1286275.1666666667</v>
      </c>
      <c r="N20" s="974">
        <f>+(VLOOKUP($H$20,'DPSE-22 POM'!$H$7:$L$72,5,0))/12</f>
        <v>1286275.1666666667</v>
      </c>
      <c r="O20" s="974">
        <f>+(VLOOKUP($H$20,'DPSE-22 POM'!$H$7:$L$72,5,0))/12</f>
        <v>1286275.1666666667</v>
      </c>
      <c r="P20" s="974">
        <f>+(VLOOKUP($H$20,'DPSE-22 POM'!$H$7:$L$72,5,0))/12</f>
        <v>1286275.1666666667</v>
      </c>
      <c r="Q20" s="974">
        <f>+(VLOOKUP($H$20,'DPSE-22 POM'!$H$7:$L$72,5,0))/12</f>
        <v>1286275.1666666667</v>
      </c>
      <c r="R20" s="974">
        <f>+(VLOOKUP($H$20,'DPSE-22 POM'!$H$7:$L$72,5,0))/12</f>
        <v>1286275.1666666667</v>
      </c>
      <c r="S20" s="974">
        <f>+(VLOOKUP($H$20,'DPSE-22 POM'!$H$7:$L$72,5,0))/12</f>
        <v>1286275.1666666667</v>
      </c>
      <c r="T20" s="974">
        <f>+(VLOOKUP($H$20,'DPSE-22 POM'!$H$7:$L$72,5,0))/12</f>
        <v>1286275.1666666667</v>
      </c>
      <c r="U20" s="974">
        <f>+(VLOOKUP($H$20,'DPSE-22 POM'!$H$7:$L$72,5,0))/12</f>
        <v>1286275.1666666667</v>
      </c>
      <c r="V20" s="974">
        <f>+(VLOOKUP($H$20,'DPSE-22 POM'!$H$7:$L$72,5,0))/12</f>
        <v>1286275.1666666667</v>
      </c>
      <c r="W20" s="974">
        <f>+(VLOOKUP($H$20,'DPSE-22 POM'!$H$7:$L$72,5,0))/12</f>
        <v>1286275.1666666667</v>
      </c>
      <c r="X20" s="975">
        <f t="shared" si="2"/>
        <v>15435301.999999998</v>
      </c>
      <c r="Y20" s="991"/>
      <c r="Z20" s="991"/>
      <c r="AA20" s="991"/>
      <c r="AB20" s="991"/>
      <c r="AC20" s="991"/>
      <c r="AD20" s="991"/>
      <c r="AE20" s="991"/>
      <c r="AF20" s="991"/>
      <c r="AG20" s="991"/>
      <c r="AH20" s="991"/>
      <c r="AI20" s="991"/>
      <c r="AJ20" s="991"/>
    </row>
    <row r="21" spans="1:36" s="992" customFormat="1" ht="36" customHeight="1">
      <c r="A21" s="238" t="s">
        <v>1574</v>
      </c>
      <c r="B21" s="239" t="s">
        <v>1529</v>
      </c>
      <c r="C21" s="239" t="s">
        <v>3627</v>
      </c>
      <c r="D21" s="239" t="s">
        <v>3630</v>
      </c>
      <c r="E21" s="239" t="s">
        <v>3627</v>
      </c>
      <c r="F21" s="239">
        <v>9</v>
      </c>
      <c r="G21" s="1668"/>
      <c r="H21" s="990" t="s">
        <v>1448</v>
      </c>
      <c r="I21" s="950" t="s">
        <v>1386</v>
      </c>
      <c r="J21" s="948" t="s">
        <v>1134</v>
      </c>
      <c r="K21" s="951" t="s">
        <v>96</v>
      </c>
      <c r="L21" s="974">
        <f>+(VLOOKUP($H$21,'DPSE-22 POM'!$H$7:$L$72,5,0))/12</f>
        <v>581589.75</v>
      </c>
      <c r="M21" s="974">
        <f>+(VLOOKUP($H$21,'DPSE-22 POM'!$H$7:$L$72,5,0))/12</f>
        <v>581589.75</v>
      </c>
      <c r="N21" s="974">
        <f>+(VLOOKUP($H$21,'DPSE-22 POM'!$H$7:$L$72,5,0))/12</f>
        <v>581589.75</v>
      </c>
      <c r="O21" s="974">
        <f>+(VLOOKUP($H$21,'DPSE-22 POM'!$H$7:$L$72,5,0))/12</f>
        <v>581589.75</v>
      </c>
      <c r="P21" s="974">
        <f>+(VLOOKUP($H$21,'DPSE-22 POM'!$H$7:$L$72,5,0))/12</f>
        <v>581589.75</v>
      </c>
      <c r="Q21" s="974">
        <f>+(VLOOKUP($H$21,'DPSE-22 POM'!$H$7:$L$72,5,0))/12</f>
        <v>581589.75</v>
      </c>
      <c r="R21" s="974">
        <f>+(VLOOKUP($H$21,'DPSE-22 POM'!$H$7:$L$72,5,0))/12</f>
        <v>581589.75</v>
      </c>
      <c r="S21" s="974">
        <f>+(VLOOKUP($H$21,'DPSE-22 POM'!$H$7:$L$72,5,0))/12</f>
        <v>581589.75</v>
      </c>
      <c r="T21" s="974">
        <f>+(VLOOKUP($H$21,'DPSE-22 POM'!$H$7:$L$72,5,0))/12</f>
        <v>581589.75</v>
      </c>
      <c r="U21" s="974">
        <f>+(VLOOKUP($H$21,'DPSE-22 POM'!$H$7:$L$72,5,0))/12</f>
        <v>581589.75</v>
      </c>
      <c r="V21" s="974">
        <f>+(VLOOKUP($H$21,'DPSE-22 POM'!$H$7:$L$72,5,0))/12</f>
        <v>581589.75</v>
      </c>
      <c r="W21" s="974">
        <f>+(VLOOKUP($H$21,'DPSE-22 POM'!$H$7:$L$72,5,0))/12</f>
        <v>581589.75</v>
      </c>
      <c r="X21" s="975">
        <f t="shared" si="2"/>
        <v>6979077</v>
      </c>
      <c r="Y21" s="991"/>
      <c r="Z21" s="991"/>
      <c r="AA21" s="991"/>
      <c r="AB21" s="991"/>
      <c r="AC21" s="991"/>
      <c r="AD21" s="991"/>
      <c r="AE21" s="991"/>
      <c r="AF21" s="991"/>
      <c r="AG21" s="991"/>
      <c r="AH21" s="991"/>
      <c r="AI21" s="991"/>
      <c r="AJ21" s="991"/>
    </row>
    <row r="22" spans="1:36" s="992" customFormat="1" ht="30.75" customHeight="1">
      <c r="A22" s="238" t="s">
        <v>1574</v>
      </c>
      <c r="B22" s="239" t="s">
        <v>1529</v>
      </c>
      <c r="C22" s="239" t="s">
        <v>3627</v>
      </c>
      <c r="D22" s="239" t="s">
        <v>3630</v>
      </c>
      <c r="E22" s="239" t="s">
        <v>3627</v>
      </c>
      <c r="F22" s="239">
        <v>10</v>
      </c>
      <c r="G22" s="1668"/>
      <c r="H22" s="990" t="s">
        <v>1449</v>
      </c>
      <c r="I22" s="950" t="s">
        <v>1387</v>
      </c>
      <c r="J22" s="948" t="s">
        <v>1134</v>
      </c>
      <c r="K22" s="951" t="s">
        <v>96</v>
      </c>
      <c r="L22" s="974">
        <f>+(VLOOKUP($H$22,'DPSE-22 POM'!$H$7:$L$72,5,0))/12</f>
        <v>5080940.916666667</v>
      </c>
      <c r="M22" s="974">
        <f>+(VLOOKUP($H$22,'DPSE-22 POM'!$H$7:$L$72,5,0))/12</f>
        <v>5080940.916666667</v>
      </c>
      <c r="N22" s="974">
        <f>+(VLOOKUP($H$22,'DPSE-22 POM'!$H$7:$L$72,5,0))/12</f>
        <v>5080940.916666667</v>
      </c>
      <c r="O22" s="974">
        <f>+(VLOOKUP($H$22,'DPSE-22 POM'!$H$7:$L$72,5,0))/12</f>
        <v>5080940.916666667</v>
      </c>
      <c r="P22" s="974">
        <f>+(VLOOKUP($H$22,'DPSE-22 POM'!$H$7:$L$72,5,0))/12</f>
        <v>5080940.916666667</v>
      </c>
      <c r="Q22" s="974">
        <f>+(VLOOKUP($H$22,'DPSE-22 POM'!$H$7:$L$72,5,0))/12</f>
        <v>5080940.916666667</v>
      </c>
      <c r="R22" s="974">
        <f>+(VLOOKUP($H$22,'DPSE-22 POM'!$H$7:$L$72,5,0))/12</f>
        <v>5080940.916666667</v>
      </c>
      <c r="S22" s="974">
        <f>+(VLOOKUP($H$22,'DPSE-22 POM'!$H$7:$L$72,5,0))/12</f>
        <v>5080940.916666667</v>
      </c>
      <c r="T22" s="974">
        <f>+(VLOOKUP($H$22,'DPSE-22 POM'!$H$7:$L$72,5,0))/12</f>
        <v>5080940.916666667</v>
      </c>
      <c r="U22" s="974">
        <f>+(VLOOKUP($H$22,'DPSE-22 POM'!$H$7:$L$72,5,0))/12</f>
        <v>5080940.916666667</v>
      </c>
      <c r="V22" s="974">
        <f>+(VLOOKUP($H$22,'DPSE-22 POM'!$H$7:$L$72,5,0))/12</f>
        <v>5080940.916666667</v>
      </c>
      <c r="W22" s="974">
        <f>+(VLOOKUP($H$22,'DPSE-22 POM'!$H$7:$L$72,5,0))/12</f>
        <v>5080940.916666667</v>
      </c>
      <c r="X22" s="975">
        <f t="shared" si="2"/>
        <v>60971290.999999993</v>
      </c>
      <c r="Y22" s="991"/>
      <c r="Z22" s="991"/>
      <c r="AA22" s="991"/>
      <c r="AB22" s="991"/>
      <c r="AC22" s="991"/>
      <c r="AD22" s="991"/>
      <c r="AE22" s="991"/>
      <c r="AF22" s="991"/>
      <c r="AG22" s="991"/>
      <c r="AH22" s="991"/>
      <c r="AI22" s="991"/>
      <c r="AJ22" s="991"/>
    </row>
    <row r="23" spans="1:36" s="987" customFormat="1" ht="30.75" customHeight="1">
      <c r="A23" s="962"/>
      <c r="B23" s="963"/>
      <c r="C23" s="963"/>
      <c r="D23" s="963"/>
      <c r="E23" s="963"/>
      <c r="F23" s="963"/>
      <c r="G23" s="960"/>
      <c r="H23" s="993"/>
      <c r="I23" s="960"/>
      <c r="J23" s="959"/>
      <c r="K23" s="961" t="s">
        <v>96</v>
      </c>
      <c r="L23" s="972">
        <f t="shared" ref="L23:W23" si="7">L26+L36+L48</f>
        <v>1230175.3333333335</v>
      </c>
      <c r="M23" s="972">
        <f t="shared" si="7"/>
        <v>1230175.3333333335</v>
      </c>
      <c r="N23" s="972">
        <f t="shared" si="7"/>
        <v>1230175.3333333335</v>
      </c>
      <c r="O23" s="972">
        <f t="shared" si="7"/>
        <v>1230175.3333333335</v>
      </c>
      <c r="P23" s="972">
        <f t="shared" si="7"/>
        <v>1230175.3333333335</v>
      </c>
      <c r="Q23" s="972">
        <f t="shared" si="7"/>
        <v>1230175.3333333335</v>
      </c>
      <c r="R23" s="972">
        <f t="shared" si="7"/>
        <v>1230175.3333333335</v>
      </c>
      <c r="S23" s="972">
        <f t="shared" si="7"/>
        <v>1230175.3333333335</v>
      </c>
      <c r="T23" s="972">
        <f t="shared" si="7"/>
        <v>1230175.3333333335</v>
      </c>
      <c r="U23" s="972">
        <f t="shared" si="7"/>
        <v>1230175.3333333335</v>
      </c>
      <c r="V23" s="972">
        <f t="shared" si="7"/>
        <v>1230175.3333333335</v>
      </c>
      <c r="W23" s="972">
        <f t="shared" si="7"/>
        <v>1230175.3333333335</v>
      </c>
      <c r="X23" s="973">
        <f t="shared" si="2"/>
        <v>14762104.000000006</v>
      </c>
      <c r="Y23" s="986"/>
      <c r="Z23" s="986"/>
      <c r="AA23" s="986"/>
      <c r="AB23" s="986"/>
      <c r="AC23" s="986"/>
      <c r="AD23" s="986"/>
      <c r="AE23" s="986"/>
      <c r="AF23" s="986"/>
      <c r="AG23" s="986"/>
      <c r="AH23" s="986"/>
      <c r="AI23" s="986"/>
      <c r="AJ23" s="986"/>
    </row>
    <row r="24" spans="1:36" s="989" customFormat="1" ht="30.75" customHeight="1">
      <c r="A24" s="979"/>
      <c r="B24" s="980"/>
      <c r="C24" s="980"/>
      <c r="D24" s="980"/>
      <c r="E24" s="980"/>
      <c r="F24" s="980"/>
      <c r="G24" s="981" t="s">
        <v>373</v>
      </c>
      <c r="H24" s="981"/>
      <c r="I24" s="982" t="s">
        <v>1389</v>
      </c>
      <c r="J24" s="983"/>
      <c r="K24" s="983" t="s">
        <v>369</v>
      </c>
      <c r="L24" s="988">
        <f>+L25+L26</f>
        <v>19166.666666666664</v>
      </c>
      <c r="M24" s="988">
        <f t="shared" ref="M24:W24" si="8">+M25+M26</f>
        <v>19166.666666666664</v>
      </c>
      <c r="N24" s="988">
        <f t="shared" si="8"/>
        <v>19166.666666666664</v>
      </c>
      <c r="O24" s="988">
        <f t="shared" si="8"/>
        <v>19166.666666666664</v>
      </c>
      <c r="P24" s="988">
        <f t="shared" si="8"/>
        <v>19166.666666666664</v>
      </c>
      <c r="Q24" s="988">
        <f t="shared" si="8"/>
        <v>19166.666666666664</v>
      </c>
      <c r="R24" s="988">
        <f t="shared" si="8"/>
        <v>19166.666666666664</v>
      </c>
      <c r="S24" s="988">
        <f t="shared" si="8"/>
        <v>19166.666666666664</v>
      </c>
      <c r="T24" s="988">
        <f t="shared" si="8"/>
        <v>19166.666666666664</v>
      </c>
      <c r="U24" s="988">
        <f t="shared" si="8"/>
        <v>19166.666666666664</v>
      </c>
      <c r="V24" s="988">
        <f t="shared" si="8"/>
        <v>19166.666666666664</v>
      </c>
      <c r="W24" s="988">
        <f t="shared" si="8"/>
        <v>19166.666666666664</v>
      </c>
      <c r="X24" s="984">
        <f t="shared" si="2"/>
        <v>229999.99999999991</v>
      </c>
      <c r="Y24" s="988"/>
      <c r="Z24" s="988"/>
      <c r="AA24" s="988"/>
      <c r="AB24" s="988"/>
      <c r="AC24" s="988"/>
      <c r="AD24" s="988"/>
      <c r="AE24" s="988"/>
      <c r="AF24" s="988"/>
      <c r="AG24" s="988"/>
      <c r="AH24" s="988"/>
      <c r="AI24" s="988"/>
      <c r="AJ24" s="988"/>
    </row>
    <row r="25" spans="1:36" s="992" customFormat="1" ht="30.75" customHeight="1">
      <c r="A25" s="238" t="s">
        <v>1551</v>
      </c>
      <c r="B25" s="239" t="s">
        <v>1529</v>
      </c>
      <c r="C25" s="239" t="s">
        <v>3627</v>
      </c>
      <c r="D25" s="239" t="s">
        <v>3631</v>
      </c>
      <c r="E25" s="239" t="s">
        <v>3627</v>
      </c>
      <c r="F25" s="239">
        <v>2</v>
      </c>
      <c r="G25" s="1667"/>
      <c r="H25" s="990" t="s">
        <v>1450</v>
      </c>
      <c r="I25" s="950" t="s">
        <v>970</v>
      </c>
      <c r="J25" s="948" t="s">
        <v>1134</v>
      </c>
      <c r="K25" s="951" t="s">
        <v>96</v>
      </c>
      <c r="L25" s="974">
        <f>+(VLOOKUP($H$25,'DPSE-22 POM'!$H$7:$L$72,5,0))/12</f>
        <v>17083.333333333332</v>
      </c>
      <c r="M25" s="974">
        <f>+(VLOOKUP($H$25,'DPSE-22 POM'!$H$7:$L$72,5,0))/12</f>
        <v>17083.333333333332</v>
      </c>
      <c r="N25" s="974">
        <f>+(VLOOKUP($H$25,'DPSE-22 POM'!$H$7:$L$72,5,0))/12</f>
        <v>17083.333333333332</v>
      </c>
      <c r="O25" s="974">
        <f>+(VLOOKUP($H$25,'DPSE-22 POM'!$H$7:$L$72,5,0))/12</f>
        <v>17083.333333333332</v>
      </c>
      <c r="P25" s="974">
        <f>+(VLOOKUP($H$25,'DPSE-22 POM'!$H$7:$L$72,5,0))/12</f>
        <v>17083.333333333332</v>
      </c>
      <c r="Q25" s="974">
        <f>+(VLOOKUP($H$25,'DPSE-22 POM'!$H$7:$L$72,5,0))/12</f>
        <v>17083.333333333332</v>
      </c>
      <c r="R25" s="974">
        <f>+(VLOOKUP($H$25,'DPSE-22 POM'!$H$7:$L$72,5,0))/12</f>
        <v>17083.333333333332</v>
      </c>
      <c r="S25" s="974">
        <f>+(VLOOKUP($H$25,'DPSE-22 POM'!$H$7:$L$72,5,0))/12</f>
        <v>17083.333333333332</v>
      </c>
      <c r="T25" s="974">
        <f>+(VLOOKUP($H$25,'DPSE-22 POM'!$H$7:$L$72,5,0))/12</f>
        <v>17083.333333333332</v>
      </c>
      <c r="U25" s="974">
        <f>+(VLOOKUP($H$25,'DPSE-22 POM'!$H$7:$L$72,5,0))/12</f>
        <v>17083.333333333332</v>
      </c>
      <c r="V25" s="974">
        <f>+(VLOOKUP($H$25,'DPSE-22 POM'!$H$7:$L$72,5,0))/12</f>
        <v>17083.333333333332</v>
      </c>
      <c r="W25" s="974">
        <f>+(VLOOKUP($H$25,'DPSE-22 POM'!$H$7:$L$72,5,0))/12</f>
        <v>17083.333333333332</v>
      </c>
      <c r="X25" s="975">
        <f t="shared" si="2"/>
        <v>205000.00000000003</v>
      </c>
      <c r="Y25" s="991"/>
      <c r="Z25" s="991"/>
      <c r="AA25" s="991"/>
      <c r="AB25" s="991"/>
      <c r="AC25" s="991"/>
      <c r="AD25" s="991"/>
      <c r="AE25" s="991"/>
      <c r="AF25" s="991"/>
      <c r="AG25" s="991"/>
      <c r="AH25" s="991"/>
      <c r="AI25" s="991"/>
      <c r="AJ25" s="991"/>
    </row>
    <row r="26" spans="1:36" s="992" customFormat="1" ht="36" customHeight="1">
      <c r="A26" s="238" t="s">
        <v>1551</v>
      </c>
      <c r="B26" s="239" t="s">
        <v>1529</v>
      </c>
      <c r="C26" s="239" t="s">
        <v>3627</v>
      </c>
      <c r="D26" s="239" t="s">
        <v>3631</v>
      </c>
      <c r="E26" s="239" t="s">
        <v>3627</v>
      </c>
      <c r="F26" s="239">
        <v>5</v>
      </c>
      <c r="G26" s="1667"/>
      <c r="H26" s="990" t="s">
        <v>1451</v>
      </c>
      <c r="I26" s="950" t="s">
        <v>971</v>
      </c>
      <c r="J26" s="948" t="s">
        <v>1134</v>
      </c>
      <c r="K26" s="951" t="s">
        <v>96</v>
      </c>
      <c r="L26" s="974">
        <f>+(VLOOKUP($H$26,'DPSE-22 POM'!$H$7:$L$72,5,0))/12</f>
        <v>2083.3333333333335</v>
      </c>
      <c r="M26" s="974">
        <f>+(VLOOKUP($H$26,'DPSE-22 POM'!$H$7:$L$72,5,0))/12</f>
        <v>2083.3333333333335</v>
      </c>
      <c r="N26" s="974">
        <f>+(VLOOKUP($H$26,'DPSE-22 POM'!$H$7:$L$72,5,0))/12</f>
        <v>2083.3333333333335</v>
      </c>
      <c r="O26" s="974">
        <f>+(VLOOKUP($H$26,'DPSE-22 POM'!$H$7:$L$72,5,0))/12</f>
        <v>2083.3333333333335</v>
      </c>
      <c r="P26" s="974">
        <f>+(VLOOKUP($H$26,'DPSE-22 POM'!$H$7:$L$72,5,0))/12</f>
        <v>2083.3333333333335</v>
      </c>
      <c r="Q26" s="974">
        <f>+(VLOOKUP($H$26,'DPSE-22 POM'!$H$7:$L$72,5,0))/12</f>
        <v>2083.3333333333335</v>
      </c>
      <c r="R26" s="974">
        <f>+(VLOOKUP($H$26,'DPSE-22 POM'!$H$7:$L$72,5,0))/12</f>
        <v>2083.3333333333335</v>
      </c>
      <c r="S26" s="974">
        <f>+(VLOOKUP($H$26,'DPSE-22 POM'!$H$7:$L$72,5,0))/12</f>
        <v>2083.3333333333335</v>
      </c>
      <c r="T26" s="974">
        <f>+(VLOOKUP($H$26,'DPSE-22 POM'!$H$7:$L$72,5,0))/12</f>
        <v>2083.3333333333335</v>
      </c>
      <c r="U26" s="974">
        <f>+(VLOOKUP($H$26,'DPSE-22 POM'!$H$7:$L$72,5,0))/12</f>
        <v>2083.3333333333335</v>
      </c>
      <c r="V26" s="974">
        <f>+(VLOOKUP($H$26,'DPSE-22 POM'!$H$7:$L$72,5,0))/12</f>
        <v>2083.3333333333335</v>
      </c>
      <c r="W26" s="974">
        <f>+(VLOOKUP($H$26,'DPSE-22 POM'!$H$7:$L$72,5,0))/12</f>
        <v>2083.3333333333335</v>
      </c>
      <c r="X26" s="975">
        <f t="shared" si="2"/>
        <v>24999.999999999996</v>
      </c>
      <c r="Y26" s="991"/>
      <c r="Z26" s="991"/>
      <c r="AA26" s="991"/>
      <c r="AB26" s="991"/>
      <c r="AC26" s="991"/>
      <c r="AD26" s="991"/>
      <c r="AE26" s="991"/>
      <c r="AF26" s="991"/>
      <c r="AG26" s="991"/>
      <c r="AH26" s="991"/>
      <c r="AI26" s="991"/>
      <c r="AJ26" s="991"/>
    </row>
    <row r="27" spans="1:36" s="987" customFormat="1" ht="30.75" customHeight="1">
      <c r="A27" s="962"/>
      <c r="B27" s="963"/>
      <c r="C27" s="963"/>
      <c r="D27" s="963"/>
      <c r="E27" s="963"/>
      <c r="F27" s="963"/>
      <c r="G27" s="960"/>
      <c r="H27" s="993"/>
      <c r="I27" s="960"/>
      <c r="J27" s="959"/>
      <c r="K27" s="961" t="s">
        <v>96</v>
      </c>
      <c r="L27" s="972">
        <f t="shared" ref="L27:W27" si="9">L30+L40+L53</f>
        <v>298320.83333333331</v>
      </c>
      <c r="M27" s="972">
        <f t="shared" si="9"/>
        <v>298320.83333333331</v>
      </c>
      <c r="N27" s="972">
        <f t="shared" si="9"/>
        <v>298320.83333333331</v>
      </c>
      <c r="O27" s="972">
        <f t="shared" si="9"/>
        <v>298320.83333333331</v>
      </c>
      <c r="P27" s="972">
        <f t="shared" si="9"/>
        <v>298320.83333333331</v>
      </c>
      <c r="Q27" s="972">
        <f t="shared" si="9"/>
        <v>298320.83333333331</v>
      </c>
      <c r="R27" s="972">
        <f t="shared" si="9"/>
        <v>298320.83333333331</v>
      </c>
      <c r="S27" s="972">
        <f t="shared" si="9"/>
        <v>298320.83333333331</v>
      </c>
      <c r="T27" s="972">
        <f t="shared" si="9"/>
        <v>298320.83333333331</v>
      </c>
      <c r="U27" s="972">
        <f t="shared" si="9"/>
        <v>298320.83333333331</v>
      </c>
      <c r="V27" s="972">
        <f t="shared" si="9"/>
        <v>298320.83333333331</v>
      </c>
      <c r="W27" s="972">
        <f t="shared" si="9"/>
        <v>298320.83333333331</v>
      </c>
      <c r="X27" s="973">
        <f t="shared" si="2"/>
        <v>3579850.0000000005</v>
      </c>
      <c r="Y27" s="986"/>
      <c r="Z27" s="986"/>
      <c r="AA27" s="986"/>
      <c r="AB27" s="986"/>
      <c r="AC27" s="986"/>
      <c r="AD27" s="986"/>
      <c r="AE27" s="986"/>
      <c r="AF27" s="986"/>
      <c r="AG27" s="986"/>
      <c r="AH27" s="986"/>
      <c r="AI27" s="986"/>
      <c r="AJ27" s="986"/>
    </row>
    <row r="28" spans="1:36" s="989" customFormat="1" ht="30.75" customHeight="1">
      <c r="A28" s="979"/>
      <c r="B28" s="980"/>
      <c r="C28" s="980"/>
      <c r="D28" s="980"/>
      <c r="E28" s="980"/>
      <c r="F28" s="980"/>
      <c r="G28" s="981" t="s">
        <v>374</v>
      </c>
      <c r="H28" s="981"/>
      <c r="I28" s="982" t="s">
        <v>1390</v>
      </c>
      <c r="J28" s="983"/>
      <c r="K28" s="983" t="s">
        <v>369</v>
      </c>
      <c r="L28" s="988">
        <f>+L29+L30+L31+L32</f>
        <v>17643.75</v>
      </c>
      <c r="M28" s="988">
        <f t="shared" ref="M28:W28" si="10">+M29+M30+M31+M32</f>
        <v>17643.75</v>
      </c>
      <c r="N28" s="988">
        <f t="shared" si="10"/>
        <v>17643.75</v>
      </c>
      <c r="O28" s="988">
        <f t="shared" si="10"/>
        <v>17643.75</v>
      </c>
      <c r="P28" s="988">
        <f t="shared" si="10"/>
        <v>17643.75</v>
      </c>
      <c r="Q28" s="988">
        <f t="shared" si="10"/>
        <v>17643.75</v>
      </c>
      <c r="R28" s="988">
        <f t="shared" si="10"/>
        <v>17643.75</v>
      </c>
      <c r="S28" s="988">
        <f t="shared" si="10"/>
        <v>17643.75</v>
      </c>
      <c r="T28" s="988">
        <f t="shared" si="10"/>
        <v>17643.75</v>
      </c>
      <c r="U28" s="988">
        <f t="shared" si="10"/>
        <v>17643.75</v>
      </c>
      <c r="V28" s="988">
        <f t="shared" si="10"/>
        <v>17643.75</v>
      </c>
      <c r="W28" s="988">
        <f t="shared" si="10"/>
        <v>17643.75</v>
      </c>
      <c r="X28" s="984">
        <f t="shared" si="2"/>
        <v>211725</v>
      </c>
      <c r="Y28" s="988"/>
      <c r="Z28" s="988"/>
      <c r="AA28" s="988"/>
      <c r="AB28" s="988"/>
      <c r="AC28" s="988"/>
      <c r="AD28" s="988"/>
      <c r="AE28" s="988"/>
      <c r="AF28" s="988"/>
      <c r="AG28" s="988"/>
      <c r="AH28" s="988"/>
      <c r="AI28" s="988"/>
      <c r="AJ28" s="988"/>
    </row>
    <row r="29" spans="1:36" s="992" customFormat="1" ht="36" customHeight="1">
      <c r="A29" s="238" t="s">
        <v>1551</v>
      </c>
      <c r="B29" s="239" t="s">
        <v>1529</v>
      </c>
      <c r="C29" s="239" t="s">
        <v>3627</v>
      </c>
      <c r="D29" s="239" t="s">
        <v>3629</v>
      </c>
      <c r="E29" s="239" t="s">
        <v>3627</v>
      </c>
      <c r="F29" s="239">
        <v>2</v>
      </c>
      <c r="G29" s="1667"/>
      <c r="H29" s="990" t="s">
        <v>1452</v>
      </c>
      <c r="I29" s="950" t="s">
        <v>1391</v>
      </c>
      <c r="J29" s="948" t="s">
        <v>1134</v>
      </c>
      <c r="K29" s="951" t="s">
        <v>96</v>
      </c>
      <c r="L29" s="974">
        <f>+(VLOOKUP($H$29,'DPSE-22 POM'!$H$7:$L$72,5,0))/12</f>
        <v>552.08333333333337</v>
      </c>
      <c r="M29" s="974">
        <f>+(VLOOKUP($H$29,'DPSE-22 POM'!$H$7:$L$72,5,0))/12</f>
        <v>552.08333333333337</v>
      </c>
      <c r="N29" s="974">
        <f>+(VLOOKUP($H$29,'DPSE-22 POM'!$H$7:$L$72,5,0))/12</f>
        <v>552.08333333333337</v>
      </c>
      <c r="O29" s="974">
        <f>+(VLOOKUP($H$29,'DPSE-22 POM'!$H$7:$L$72,5,0))/12</f>
        <v>552.08333333333337</v>
      </c>
      <c r="P29" s="974">
        <f>+(VLOOKUP($H$29,'DPSE-22 POM'!$H$7:$L$72,5,0))/12</f>
        <v>552.08333333333337</v>
      </c>
      <c r="Q29" s="974">
        <f>+(VLOOKUP($H$29,'DPSE-22 POM'!$H$7:$L$72,5,0))/12</f>
        <v>552.08333333333337</v>
      </c>
      <c r="R29" s="974">
        <f>+(VLOOKUP($H$29,'DPSE-22 POM'!$H$7:$L$72,5,0))/12</f>
        <v>552.08333333333337</v>
      </c>
      <c r="S29" s="974">
        <f>+(VLOOKUP($H$29,'DPSE-22 POM'!$H$7:$L$72,5,0))/12</f>
        <v>552.08333333333337</v>
      </c>
      <c r="T29" s="974">
        <f>+(VLOOKUP($H$29,'DPSE-22 POM'!$H$7:$L$72,5,0))/12</f>
        <v>552.08333333333337</v>
      </c>
      <c r="U29" s="974">
        <f>+(VLOOKUP($H$29,'DPSE-22 POM'!$H$7:$L$72,5,0))/12</f>
        <v>552.08333333333337</v>
      </c>
      <c r="V29" s="974">
        <f>+(VLOOKUP($H$29,'DPSE-22 POM'!$H$7:$L$72,5,0))/12</f>
        <v>552.08333333333337</v>
      </c>
      <c r="W29" s="974">
        <f>+(VLOOKUP($H$29,'DPSE-22 POM'!$H$7:$L$72,5,0))/12</f>
        <v>552.08333333333337</v>
      </c>
      <c r="X29" s="975">
        <f t="shared" si="2"/>
        <v>6624.9999999999991</v>
      </c>
      <c r="Y29" s="991"/>
      <c r="Z29" s="991"/>
      <c r="AA29" s="991"/>
      <c r="AB29" s="991"/>
      <c r="AC29" s="991"/>
      <c r="AD29" s="991"/>
      <c r="AE29" s="991"/>
      <c r="AF29" s="991"/>
      <c r="AG29" s="991"/>
      <c r="AH29" s="991"/>
      <c r="AI29" s="991"/>
      <c r="AJ29" s="991"/>
    </row>
    <row r="30" spans="1:36" s="992" customFormat="1" ht="30.75" customHeight="1">
      <c r="A30" s="238" t="s">
        <v>1551</v>
      </c>
      <c r="B30" s="239" t="s">
        <v>1529</v>
      </c>
      <c r="C30" s="239" t="s">
        <v>3627</v>
      </c>
      <c r="D30" s="239" t="s">
        <v>3629</v>
      </c>
      <c r="E30" s="239" t="s">
        <v>3627</v>
      </c>
      <c r="F30" s="239">
        <v>3</v>
      </c>
      <c r="G30" s="1667"/>
      <c r="H30" s="990" t="s">
        <v>1453</v>
      </c>
      <c r="I30" s="950" t="s">
        <v>1392</v>
      </c>
      <c r="J30" s="948" t="s">
        <v>1134</v>
      </c>
      <c r="K30" s="951" t="s">
        <v>96</v>
      </c>
      <c r="L30" s="974">
        <f>+(VLOOKUP($H$30,'DPSE-22 POM'!$H$7:$L$72,5,0))/12</f>
        <v>9125</v>
      </c>
      <c r="M30" s="974">
        <f>+(VLOOKUP($H$30,'DPSE-22 POM'!$H$7:$L$72,5,0))/12</f>
        <v>9125</v>
      </c>
      <c r="N30" s="974">
        <f>+(VLOOKUP($H$30,'DPSE-22 POM'!$H$7:$L$72,5,0))/12</f>
        <v>9125</v>
      </c>
      <c r="O30" s="974">
        <f>+(VLOOKUP($H$30,'DPSE-22 POM'!$H$7:$L$72,5,0))/12</f>
        <v>9125</v>
      </c>
      <c r="P30" s="974">
        <f>+(VLOOKUP($H$30,'DPSE-22 POM'!$H$7:$L$72,5,0))/12</f>
        <v>9125</v>
      </c>
      <c r="Q30" s="974">
        <f>+(VLOOKUP($H$30,'DPSE-22 POM'!$H$7:$L$72,5,0))/12</f>
        <v>9125</v>
      </c>
      <c r="R30" s="974">
        <f>+(VLOOKUP($H$30,'DPSE-22 POM'!$H$7:$L$72,5,0))/12</f>
        <v>9125</v>
      </c>
      <c r="S30" s="974">
        <f>+(VLOOKUP($H$30,'DPSE-22 POM'!$H$7:$L$72,5,0))/12</f>
        <v>9125</v>
      </c>
      <c r="T30" s="974">
        <f>+(VLOOKUP($H$30,'DPSE-22 POM'!$H$7:$L$72,5,0))/12</f>
        <v>9125</v>
      </c>
      <c r="U30" s="974">
        <f>+(VLOOKUP($H$30,'DPSE-22 POM'!$H$7:$L$72,5,0))/12</f>
        <v>9125</v>
      </c>
      <c r="V30" s="974">
        <f>+(VLOOKUP($H$30,'DPSE-22 POM'!$H$7:$L$72,5,0))/12</f>
        <v>9125</v>
      </c>
      <c r="W30" s="974">
        <f>+(VLOOKUP($H$30,'DPSE-22 POM'!$H$7:$L$72,5,0))/12</f>
        <v>9125</v>
      </c>
      <c r="X30" s="975">
        <f t="shared" si="2"/>
        <v>109500</v>
      </c>
      <c r="Y30" s="991"/>
      <c r="Z30" s="991"/>
      <c r="AA30" s="991"/>
      <c r="AB30" s="991"/>
      <c r="AC30" s="991"/>
      <c r="AD30" s="991"/>
      <c r="AE30" s="991"/>
      <c r="AF30" s="991"/>
      <c r="AG30" s="991"/>
      <c r="AH30" s="991"/>
      <c r="AI30" s="991"/>
      <c r="AJ30" s="991"/>
    </row>
    <row r="31" spans="1:36" s="992" customFormat="1" ht="36" customHeight="1">
      <c r="A31" s="238" t="s">
        <v>1551</v>
      </c>
      <c r="B31" s="239" t="s">
        <v>1529</v>
      </c>
      <c r="C31" s="239" t="s">
        <v>3627</v>
      </c>
      <c r="D31" s="239" t="s">
        <v>3629</v>
      </c>
      <c r="E31" s="239" t="s">
        <v>3627</v>
      </c>
      <c r="F31" s="239">
        <v>5</v>
      </c>
      <c r="G31" s="1667"/>
      <c r="H31" s="990" t="s">
        <v>1454</v>
      </c>
      <c r="I31" s="950" t="s">
        <v>1393</v>
      </c>
      <c r="J31" s="948" t="s">
        <v>1134</v>
      </c>
      <c r="K31" s="951" t="s">
        <v>96</v>
      </c>
      <c r="L31" s="974">
        <f>+(VLOOKUP($H$31,'DPSE-22 POM'!$H$7:$L$72,5,0))/12</f>
        <v>133.33333333333334</v>
      </c>
      <c r="M31" s="974">
        <f>+(VLOOKUP($H$31,'DPSE-22 POM'!$H$7:$L$72,5,0))/12</f>
        <v>133.33333333333334</v>
      </c>
      <c r="N31" s="974">
        <f>+(VLOOKUP($H$31,'DPSE-22 POM'!$H$7:$L$72,5,0))/12</f>
        <v>133.33333333333334</v>
      </c>
      <c r="O31" s="974">
        <f>+(VLOOKUP($H$31,'DPSE-22 POM'!$H$7:$L$72,5,0))/12</f>
        <v>133.33333333333334</v>
      </c>
      <c r="P31" s="974">
        <f>+(VLOOKUP($H$31,'DPSE-22 POM'!$H$7:$L$72,5,0))/12</f>
        <v>133.33333333333334</v>
      </c>
      <c r="Q31" s="974">
        <f>+(VLOOKUP($H$31,'DPSE-22 POM'!$H$7:$L$72,5,0))/12</f>
        <v>133.33333333333334</v>
      </c>
      <c r="R31" s="974">
        <f>+(VLOOKUP($H$31,'DPSE-22 POM'!$H$7:$L$72,5,0))/12</f>
        <v>133.33333333333334</v>
      </c>
      <c r="S31" s="974">
        <f>+(VLOOKUP($H$31,'DPSE-22 POM'!$H$7:$L$72,5,0))/12</f>
        <v>133.33333333333334</v>
      </c>
      <c r="T31" s="974">
        <f>+(VLOOKUP($H$31,'DPSE-22 POM'!$H$7:$L$72,5,0))/12</f>
        <v>133.33333333333334</v>
      </c>
      <c r="U31" s="974">
        <f>+(VLOOKUP($H$31,'DPSE-22 POM'!$H$7:$L$72,5,0))/12</f>
        <v>133.33333333333334</v>
      </c>
      <c r="V31" s="974">
        <f>+(VLOOKUP($H$31,'DPSE-22 POM'!$H$7:$L$72,5,0))/12</f>
        <v>133.33333333333334</v>
      </c>
      <c r="W31" s="974">
        <f>+(VLOOKUP($H$31,'DPSE-22 POM'!$H$7:$L$72,5,0))/12</f>
        <v>133.33333333333334</v>
      </c>
      <c r="X31" s="975">
        <f t="shared" si="2"/>
        <v>1599.9999999999998</v>
      </c>
      <c r="Y31" s="991"/>
      <c r="Z31" s="991"/>
      <c r="AA31" s="991"/>
      <c r="AB31" s="991"/>
      <c r="AC31" s="991"/>
      <c r="AD31" s="991"/>
      <c r="AE31" s="991"/>
      <c r="AF31" s="991"/>
      <c r="AG31" s="991"/>
      <c r="AH31" s="991"/>
      <c r="AI31" s="991"/>
      <c r="AJ31" s="991"/>
    </row>
    <row r="32" spans="1:36" s="992" customFormat="1" ht="30.75" customHeight="1">
      <c r="A32" s="238" t="s">
        <v>1551</v>
      </c>
      <c r="B32" s="239" t="s">
        <v>1529</v>
      </c>
      <c r="C32" s="239" t="s">
        <v>3627</v>
      </c>
      <c r="D32" s="239" t="s">
        <v>3629</v>
      </c>
      <c r="E32" s="239" t="s">
        <v>3627</v>
      </c>
      <c r="F32" s="239">
        <v>7</v>
      </c>
      <c r="G32" s="1667"/>
      <c r="H32" s="990" t="s">
        <v>1455</v>
      </c>
      <c r="I32" s="950" t="s">
        <v>1394</v>
      </c>
      <c r="J32" s="948" t="s">
        <v>1134</v>
      </c>
      <c r="K32" s="951" t="s">
        <v>96</v>
      </c>
      <c r="L32" s="974">
        <f>+(VLOOKUP($H$32,'DPSE-22 POM'!$H$7:$L$72,5,0))/12</f>
        <v>7833.333333333333</v>
      </c>
      <c r="M32" s="974">
        <f>+(VLOOKUP($H$32,'DPSE-22 POM'!$H$7:$L$72,5,0))/12</f>
        <v>7833.333333333333</v>
      </c>
      <c r="N32" s="974">
        <f>+(VLOOKUP($H$32,'DPSE-22 POM'!$H$7:$L$72,5,0))/12</f>
        <v>7833.333333333333</v>
      </c>
      <c r="O32" s="974">
        <f>+(VLOOKUP($H$32,'DPSE-22 POM'!$H$7:$L$72,5,0))/12</f>
        <v>7833.333333333333</v>
      </c>
      <c r="P32" s="974">
        <f>+(VLOOKUP($H$32,'DPSE-22 POM'!$H$7:$L$72,5,0))/12</f>
        <v>7833.333333333333</v>
      </c>
      <c r="Q32" s="974">
        <f>+(VLOOKUP($H$32,'DPSE-22 POM'!$H$7:$L$72,5,0))/12</f>
        <v>7833.333333333333</v>
      </c>
      <c r="R32" s="974">
        <f>+(VLOOKUP($H$32,'DPSE-22 POM'!$H$7:$L$72,5,0))/12</f>
        <v>7833.333333333333</v>
      </c>
      <c r="S32" s="974">
        <f>+(VLOOKUP($H$32,'DPSE-22 POM'!$H$7:$L$72,5,0))/12</f>
        <v>7833.333333333333</v>
      </c>
      <c r="T32" s="974">
        <f>+(VLOOKUP($H$32,'DPSE-22 POM'!$H$7:$L$72,5,0))/12</f>
        <v>7833.333333333333</v>
      </c>
      <c r="U32" s="974">
        <f>+(VLOOKUP($H$32,'DPSE-22 POM'!$H$7:$L$72,5,0))/12</f>
        <v>7833.333333333333</v>
      </c>
      <c r="V32" s="974">
        <f>+(VLOOKUP($H$32,'DPSE-22 POM'!$H$7:$L$72,5,0))/12</f>
        <v>7833.333333333333</v>
      </c>
      <c r="W32" s="974">
        <f>+(VLOOKUP($H$32,'DPSE-22 POM'!$H$7:$L$72,5,0))/12</f>
        <v>7833.333333333333</v>
      </c>
      <c r="X32" s="975">
        <f t="shared" si="2"/>
        <v>93999.999999999985</v>
      </c>
      <c r="Y32" s="991"/>
      <c r="Z32" s="991"/>
      <c r="AA32" s="991"/>
      <c r="AB32" s="991"/>
      <c r="AC32" s="991"/>
      <c r="AD32" s="991"/>
      <c r="AE32" s="991"/>
      <c r="AF32" s="991"/>
      <c r="AG32" s="991"/>
      <c r="AH32" s="991"/>
      <c r="AI32" s="991"/>
      <c r="AJ32" s="991"/>
    </row>
    <row r="33" spans="1:36" s="987" customFormat="1" ht="30.75" customHeight="1">
      <c r="A33" s="962"/>
      <c r="B33" s="963"/>
      <c r="C33" s="963"/>
      <c r="D33" s="963"/>
      <c r="E33" s="963"/>
      <c r="F33" s="963"/>
      <c r="G33" s="960"/>
      <c r="H33" s="993"/>
      <c r="I33" s="960"/>
      <c r="J33" s="959"/>
      <c r="K33" s="961" t="s">
        <v>96</v>
      </c>
      <c r="L33" s="972">
        <f t="shared" ref="L33:W33" si="11">L36+L48+L61</f>
        <v>1246692</v>
      </c>
      <c r="M33" s="972">
        <f t="shared" si="11"/>
        <v>1246692</v>
      </c>
      <c r="N33" s="972">
        <f t="shared" si="11"/>
        <v>1246692</v>
      </c>
      <c r="O33" s="972">
        <f t="shared" si="11"/>
        <v>1246692</v>
      </c>
      <c r="P33" s="972">
        <f t="shared" si="11"/>
        <v>1246692</v>
      </c>
      <c r="Q33" s="972">
        <f t="shared" si="11"/>
        <v>1246692</v>
      </c>
      <c r="R33" s="972">
        <f t="shared" si="11"/>
        <v>1246692</v>
      </c>
      <c r="S33" s="972">
        <f t="shared" si="11"/>
        <v>1246692</v>
      </c>
      <c r="T33" s="972">
        <f t="shared" si="11"/>
        <v>1246692</v>
      </c>
      <c r="U33" s="972">
        <f t="shared" si="11"/>
        <v>1246692</v>
      </c>
      <c r="V33" s="972">
        <f t="shared" si="11"/>
        <v>1246692</v>
      </c>
      <c r="W33" s="972">
        <f t="shared" si="11"/>
        <v>1246692</v>
      </c>
      <c r="X33" s="973">
        <f t="shared" si="2"/>
        <v>14960304</v>
      </c>
      <c r="Y33" s="986"/>
      <c r="Z33" s="986"/>
      <c r="AA33" s="986"/>
      <c r="AB33" s="986"/>
      <c r="AC33" s="986"/>
      <c r="AD33" s="986"/>
      <c r="AE33" s="986"/>
      <c r="AF33" s="986"/>
      <c r="AG33" s="986"/>
      <c r="AH33" s="986"/>
      <c r="AI33" s="986"/>
      <c r="AJ33" s="986"/>
    </row>
    <row r="34" spans="1:36" s="989" customFormat="1" ht="30.75" customHeight="1">
      <c r="A34" s="979"/>
      <c r="B34" s="980"/>
      <c r="C34" s="980"/>
      <c r="D34" s="980"/>
      <c r="E34" s="980"/>
      <c r="F34" s="980"/>
      <c r="G34" s="981" t="s">
        <v>377</v>
      </c>
      <c r="H34" s="981"/>
      <c r="I34" s="982" t="s">
        <v>972</v>
      </c>
      <c r="J34" s="983" t="s">
        <v>1134</v>
      </c>
      <c r="K34" s="983" t="s">
        <v>369</v>
      </c>
      <c r="L34" s="988">
        <f>+L35+L36</f>
        <v>959.58333333333326</v>
      </c>
      <c r="M34" s="988">
        <f t="shared" ref="M34:W34" si="12">+M35+M36</f>
        <v>959.58333333333326</v>
      </c>
      <c r="N34" s="988">
        <f t="shared" si="12"/>
        <v>959.58333333333326</v>
      </c>
      <c r="O34" s="988">
        <f t="shared" si="12"/>
        <v>959.58333333333326</v>
      </c>
      <c r="P34" s="988">
        <f t="shared" si="12"/>
        <v>959.58333333333326</v>
      </c>
      <c r="Q34" s="988">
        <f t="shared" si="12"/>
        <v>959.58333333333326</v>
      </c>
      <c r="R34" s="988">
        <f t="shared" si="12"/>
        <v>959.58333333333326</v>
      </c>
      <c r="S34" s="988">
        <f t="shared" si="12"/>
        <v>959.58333333333326</v>
      </c>
      <c r="T34" s="988">
        <f t="shared" si="12"/>
        <v>959.58333333333326</v>
      </c>
      <c r="U34" s="988">
        <f t="shared" si="12"/>
        <v>959.58333333333326</v>
      </c>
      <c r="V34" s="988">
        <f t="shared" si="12"/>
        <v>959.58333333333326</v>
      </c>
      <c r="W34" s="988">
        <f t="shared" si="12"/>
        <v>959.58333333333326</v>
      </c>
      <c r="X34" s="984">
        <f t="shared" si="2"/>
        <v>11515</v>
      </c>
      <c r="Y34" s="988"/>
      <c r="Z34" s="988"/>
      <c r="AA34" s="988"/>
      <c r="AB34" s="988"/>
      <c r="AC34" s="988"/>
      <c r="AD34" s="988"/>
      <c r="AE34" s="988"/>
      <c r="AF34" s="988"/>
      <c r="AG34" s="988"/>
      <c r="AH34" s="988"/>
      <c r="AI34" s="988"/>
      <c r="AJ34" s="988"/>
    </row>
    <row r="35" spans="1:36" s="992" customFormat="1" ht="30.75" customHeight="1">
      <c r="A35" s="238" t="s">
        <v>1551</v>
      </c>
      <c r="B35" s="239" t="s">
        <v>1529</v>
      </c>
      <c r="C35" s="239" t="s">
        <v>3627</v>
      </c>
      <c r="D35" s="239" t="s">
        <v>3632</v>
      </c>
      <c r="E35" s="239" t="s">
        <v>3627</v>
      </c>
      <c r="F35" s="239">
        <v>2</v>
      </c>
      <c r="G35" s="1667"/>
      <c r="H35" s="990" t="s">
        <v>1456</v>
      </c>
      <c r="I35" s="950" t="s">
        <v>1395</v>
      </c>
      <c r="J35" s="948" t="s">
        <v>1134</v>
      </c>
      <c r="K35" s="951" t="s">
        <v>96</v>
      </c>
      <c r="L35" s="974">
        <f>+(VLOOKUP($H$35,'DPSE-22 POM'!$H$7:$L$72,5,0))/12</f>
        <v>500</v>
      </c>
      <c r="M35" s="974">
        <f>+(VLOOKUP($H$35,'DPSE-22 POM'!$H$7:$L$72,5,0))/12</f>
        <v>500</v>
      </c>
      <c r="N35" s="974">
        <f>+(VLOOKUP($H$35,'DPSE-22 POM'!$H$7:$L$72,5,0))/12</f>
        <v>500</v>
      </c>
      <c r="O35" s="974">
        <f>+(VLOOKUP($H$35,'DPSE-22 POM'!$H$7:$L$72,5,0))/12</f>
        <v>500</v>
      </c>
      <c r="P35" s="974">
        <f>+(VLOOKUP($H$35,'DPSE-22 POM'!$H$7:$L$72,5,0))/12</f>
        <v>500</v>
      </c>
      <c r="Q35" s="974">
        <f>+(VLOOKUP($H$35,'DPSE-22 POM'!$H$7:$L$72,5,0))/12</f>
        <v>500</v>
      </c>
      <c r="R35" s="974">
        <f>+(VLOOKUP($H$35,'DPSE-22 POM'!$H$7:$L$72,5,0))/12</f>
        <v>500</v>
      </c>
      <c r="S35" s="974">
        <f>+(VLOOKUP($H$35,'DPSE-22 POM'!$H$7:$L$72,5,0))/12</f>
        <v>500</v>
      </c>
      <c r="T35" s="974">
        <f>+(VLOOKUP($H$35,'DPSE-22 POM'!$H$7:$L$72,5,0))/12</f>
        <v>500</v>
      </c>
      <c r="U35" s="974">
        <f>+(VLOOKUP($H$35,'DPSE-22 POM'!$H$7:$L$72,5,0))/12</f>
        <v>500</v>
      </c>
      <c r="V35" s="974">
        <f>+(VLOOKUP($H$35,'DPSE-22 POM'!$H$7:$L$72,5,0))/12</f>
        <v>500</v>
      </c>
      <c r="W35" s="974">
        <f>+(VLOOKUP($H$35,'DPSE-22 POM'!$H$7:$L$72,5,0))/12</f>
        <v>500</v>
      </c>
      <c r="X35" s="975">
        <f t="shared" si="2"/>
        <v>6000</v>
      </c>
      <c r="Y35" s="991"/>
      <c r="Z35" s="991"/>
      <c r="AA35" s="991"/>
      <c r="AB35" s="991"/>
      <c r="AC35" s="991"/>
      <c r="AD35" s="991"/>
      <c r="AE35" s="991"/>
      <c r="AF35" s="991"/>
      <c r="AG35" s="991"/>
      <c r="AH35" s="991"/>
      <c r="AI35" s="991"/>
      <c r="AJ35" s="991"/>
    </row>
    <row r="36" spans="1:36" s="992" customFormat="1" ht="36" customHeight="1">
      <c r="A36" s="238" t="s">
        <v>1551</v>
      </c>
      <c r="B36" s="239" t="s">
        <v>1529</v>
      </c>
      <c r="C36" s="239" t="s">
        <v>3627</v>
      </c>
      <c r="D36" s="239" t="s">
        <v>3632</v>
      </c>
      <c r="E36" s="239" t="s">
        <v>3627</v>
      </c>
      <c r="F36" s="239">
        <v>3</v>
      </c>
      <c r="G36" s="1667"/>
      <c r="H36" s="990" t="s">
        <v>1457</v>
      </c>
      <c r="I36" s="950" t="s">
        <v>1396</v>
      </c>
      <c r="J36" s="948" t="s">
        <v>1134</v>
      </c>
      <c r="K36" s="951" t="s">
        <v>96</v>
      </c>
      <c r="L36" s="974">
        <f>+(VLOOKUP($H$36,'DPSE-22 POM'!$H$7:$L$72,5,0))/12</f>
        <v>459.58333333333331</v>
      </c>
      <c r="M36" s="974">
        <f>+(VLOOKUP($H$36,'DPSE-22 POM'!$H$7:$L$72,5,0))/12</f>
        <v>459.58333333333331</v>
      </c>
      <c r="N36" s="974">
        <f>+(VLOOKUP($H$36,'DPSE-22 POM'!$H$7:$L$72,5,0))/12</f>
        <v>459.58333333333331</v>
      </c>
      <c r="O36" s="974">
        <f>+(VLOOKUP($H$36,'DPSE-22 POM'!$H$7:$L$72,5,0))/12</f>
        <v>459.58333333333331</v>
      </c>
      <c r="P36" s="974">
        <f>+(VLOOKUP($H$36,'DPSE-22 POM'!$H$7:$L$72,5,0))/12</f>
        <v>459.58333333333331</v>
      </c>
      <c r="Q36" s="974">
        <f>+(VLOOKUP($H$36,'DPSE-22 POM'!$H$7:$L$72,5,0))/12</f>
        <v>459.58333333333331</v>
      </c>
      <c r="R36" s="974">
        <f>+(VLOOKUP($H$36,'DPSE-22 POM'!$H$7:$L$72,5,0))/12</f>
        <v>459.58333333333331</v>
      </c>
      <c r="S36" s="974">
        <f>+(VLOOKUP($H$36,'DPSE-22 POM'!$H$7:$L$72,5,0))/12</f>
        <v>459.58333333333331</v>
      </c>
      <c r="T36" s="974">
        <f>+(VLOOKUP($H$36,'DPSE-22 POM'!$H$7:$L$72,5,0))/12</f>
        <v>459.58333333333331</v>
      </c>
      <c r="U36" s="974">
        <f>+(VLOOKUP($H$36,'DPSE-22 POM'!$H$7:$L$72,5,0))/12</f>
        <v>459.58333333333331</v>
      </c>
      <c r="V36" s="974">
        <f>+(VLOOKUP($H$36,'DPSE-22 POM'!$H$7:$L$72,5,0))/12</f>
        <v>459.58333333333331</v>
      </c>
      <c r="W36" s="974">
        <f>+(VLOOKUP($H$36,'DPSE-22 POM'!$H$7:$L$72,5,0))/12</f>
        <v>459.58333333333331</v>
      </c>
      <c r="X36" s="975">
        <f t="shared" si="2"/>
        <v>5514.9999999999991</v>
      </c>
      <c r="Y36" s="991"/>
      <c r="Z36" s="991"/>
      <c r="AA36" s="991"/>
      <c r="AB36" s="991"/>
      <c r="AC36" s="991"/>
      <c r="AD36" s="991"/>
      <c r="AE36" s="991"/>
      <c r="AF36" s="991"/>
      <c r="AG36" s="991"/>
      <c r="AH36" s="991"/>
      <c r="AI36" s="991"/>
      <c r="AJ36" s="991"/>
    </row>
    <row r="37" spans="1:36" s="987" customFormat="1" ht="30.75" customHeight="1">
      <c r="A37" s="962"/>
      <c r="B37" s="963"/>
      <c r="C37" s="963"/>
      <c r="D37" s="963"/>
      <c r="E37" s="963"/>
      <c r="F37" s="963"/>
      <c r="G37" s="960"/>
      <c r="H37" s="993"/>
      <c r="I37" s="960"/>
      <c r="J37" s="959"/>
      <c r="K37" s="961"/>
      <c r="L37" s="972">
        <f t="shared" ref="L37:W37" si="13">L40+L53+L66</f>
        <v>289237.5</v>
      </c>
      <c r="M37" s="972">
        <f t="shared" si="13"/>
        <v>289237.5</v>
      </c>
      <c r="N37" s="972">
        <f t="shared" si="13"/>
        <v>289237.5</v>
      </c>
      <c r="O37" s="972">
        <f t="shared" si="13"/>
        <v>289237.5</v>
      </c>
      <c r="P37" s="972">
        <f t="shared" si="13"/>
        <v>289237.5</v>
      </c>
      <c r="Q37" s="972">
        <f t="shared" si="13"/>
        <v>289237.5</v>
      </c>
      <c r="R37" s="972">
        <f t="shared" si="13"/>
        <v>289237.5</v>
      </c>
      <c r="S37" s="972">
        <f t="shared" si="13"/>
        <v>289237.5</v>
      </c>
      <c r="T37" s="972">
        <f t="shared" si="13"/>
        <v>289237.5</v>
      </c>
      <c r="U37" s="972">
        <f t="shared" si="13"/>
        <v>289237.5</v>
      </c>
      <c r="V37" s="972">
        <f t="shared" si="13"/>
        <v>289237.5</v>
      </c>
      <c r="W37" s="972">
        <f t="shared" si="13"/>
        <v>289237.5</v>
      </c>
      <c r="X37" s="973">
        <f t="shared" si="2"/>
        <v>3470850</v>
      </c>
      <c r="Y37" s="986"/>
      <c r="Z37" s="986"/>
      <c r="AA37" s="986"/>
      <c r="AB37" s="986"/>
      <c r="AC37" s="986"/>
      <c r="AD37" s="986"/>
      <c r="AE37" s="986"/>
      <c r="AF37" s="986"/>
      <c r="AG37" s="986"/>
      <c r="AH37" s="986"/>
      <c r="AI37" s="986"/>
      <c r="AJ37" s="986"/>
    </row>
    <row r="38" spans="1:36" s="989" customFormat="1" ht="30.75" customHeight="1">
      <c r="A38" s="979"/>
      <c r="B38" s="980"/>
      <c r="C38" s="980"/>
      <c r="D38" s="980"/>
      <c r="E38" s="980"/>
      <c r="F38" s="980"/>
      <c r="G38" s="981" t="s">
        <v>381</v>
      </c>
      <c r="H38" s="981"/>
      <c r="I38" s="982" t="s">
        <v>1496</v>
      </c>
      <c r="J38" s="983" t="s">
        <v>1134</v>
      </c>
      <c r="K38" s="983" t="s">
        <v>369</v>
      </c>
      <c r="L38" s="988">
        <f>+L39</f>
        <v>107211.66666666667</v>
      </c>
      <c r="M38" s="988">
        <f t="shared" ref="M38:W38" si="14">+M39</f>
        <v>107211.66666666667</v>
      </c>
      <c r="N38" s="988">
        <f t="shared" si="14"/>
        <v>107211.66666666667</v>
      </c>
      <c r="O38" s="988">
        <f t="shared" si="14"/>
        <v>107211.66666666667</v>
      </c>
      <c r="P38" s="988">
        <f t="shared" si="14"/>
        <v>107211.66666666667</v>
      </c>
      <c r="Q38" s="988">
        <f t="shared" si="14"/>
        <v>107211.66666666667</v>
      </c>
      <c r="R38" s="988">
        <f t="shared" si="14"/>
        <v>107211.66666666667</v>
      </c>
      <c r="S38" s="988">
        <f t="shared" si="14"/>
        <v>107211.66666666667</v>
      </c>
      <c r="T38" s="988">
        <f t="shared" si="14"/>
        <v>107211.66666666667</v>
      </c>
      <c r="U38" s="988">
        <f t="shared" si="14"/>
        <v>107211.66666666667</v>
      </c>
      <c r="V38" s="988">
        <f t="shared" si="14"/>
        <v>107211.66666666667</v>
      </c>
      <c r="W38" s="988">
        <f t="shared" si="14"/>
        <v>107211.66666666667</v>
      </c>
      <c r="X38" s="984">
        <f t="shared" si="2"/>
        <v>1286540</v>
      </c>
      <c r="Y38" s="988"/>
      <c r="Z38" s="988"/>
      <c r="AA38" s="988"/>
      <c r="AB38" s="988"/>
      <c r="AC38" s="988"/>
      <c r="AD38" s="988"/>
      <c r="AE38" s="988"/>
      <c r="AF38" s="988"/>
      <c r="AG38" s="988"/>
      <c r="AH38" s="988"/>
      <c r="AI38" s="988"/>
      <c r="AJ38" s="988"/>
    </row>
    <row r="39" spans="1:36" s="992" customFormat="1" ht="36" customHeight="1">
      <c r="A39" s="238" t="s">
        <v>1551</v>
      </c>
      <c r="B39" s="239" t="s">
        <v>1529</v>
      </c>
      <c r="C39" s="239" t="s">
        <v>3627</v>
      </c>
      <c r="D39" s="239" t="s">
        <v>3633</v>
      </c>
      <c r="E39" s="239" t="s">
        <v>3627</v>
      </c>
      <c r="F39" s="239">
        <v>2</v>
      </c>
      <c r="G39" s="951"/>
      <c r="H39" s="990" t="s">
        <v>1458</v>
      </c>
      <c r="I39" s="950" t="s">
        <v>1398</v>
      </c>
      <c r="J39" s="948" t="s">
        <v>1134</v>
      </c>
      <c r="K39" s="951" t="s">
        <v>96</v>
      </c>
      <c r="L39" s="974">
        <f>+(VLOOKUP($H$39,'DPSE-22 POM'!$H$7:$L$72,5,0))/12</f>
        <v>107211.66666666667</v>
      </c>
      <c r="M39" s="974">
        <f>+(VLOOKUP($H$39,'DPSE-22 POM'!$H$7:$L$72,5,0))/12</f>
        <v>107211.66666666667</v>
      </c>
      <c r="N39" s="974">
        <f>+(VLOOKUP($H$39,'DPSE-22 POM'!$H$7:$L$72,5,0))/12</f>
        <v>107211.66666666667</v>
      </c>
      <c r="O39" s="974">
        <f>+(VLOOKUP($H$39,'DPSE-22 POM'!$H$7:$L$72,5,0))/12</f>
        <v>107211.66666666667</v>
      </c>
      <c r="P39" s="974">
        <f>+(VLOOKUP($H$39,'DPSE-22 POM'!$H$7:$L$72,5,0))/12</f>
        <v>107211.66666666667</v>
      </c>
      <c r="Q39" s="974">
        <f>+(VLOOKUP($H$39,'DPSE-22 POM'!$H$7:$L$72,5,0))/12</f>
        <v>107211.66666666667</v>
      </c>
      <c r="R39" s="974">
        <f>+(VLOOKUP($H$39,'DPSE-22 POM'!$H$7:$L$72,5,0))/12</f>
        <v>107211.66666666667</v>
      </c>
      <c r="S39" s="974">
        <f>+(VLOOKUP($H$39,'DPSE-22 POM'!$H$7:$L$72,5,0))/12</f>
        <v>107211.66666666667</v>
      </c>
      <c r="T39" s="974">
        <f>+(VLOOKUP($H$39,'DPSE-22 POM'!$H$7:$L$72,5,0))/12</f>
        <v>107211.66666666667</v>
      </c>
      <c r="U39" s="974">
        <f>+(VLOOKUP($H$39,'DPSE-22 POM'!$H$7:$L$72,5,0))/12</f>
        <v>107211.66666666667</v>
      </c>
      <c r="V39" s="974">
        <f>+(VLOOKUP($H$39,'DPSE-22 POM'!$H$7:$L$72,5,0))/12</f>
        <v>107211.66666666667</v>
      </c>
      <c r="W39" s="974">
        <f>+(VLOOKUP($H$39,'DPSE-22 POM'!$H$7:$L$72,5,0))/12</f>
        <v>107211.66666666667</v>
      </c>
      <c r="X39" s="975">
        <f t="shared" si="2"/>
        <v>1286540</v>
      </c>
      <c r="Y39" s="991"/>
      <c r="Z39" s="991"/>
      <c r="AA39" s="991"/>
      <c r="AB39" s="991"/>
      <c r="AC39" s="991"/>
      <c r="AD39" s="991"/>
      <c r="AE39" s="991"/>
      <c r="AF39" s="991"/>
      <c r="AG39" s="991"/>
      <c r="AH39" s="991"/>
      <c r="AI39" s="991"/>
      <c r="AJ39" s="991"/>
    </row>
    <row r="40" spans="1:36" s="987" customFormat="1" ht="30.75" customHeight="1">
      <c r="A40" s="962"/>
      <c r="B40" s="963"/>
      <c r="C40" s="963"/>
      <c r="D40" s="963"/>
      <c r="E40" s="963"/>
      <c r="F40" s="963"/>
      <c r="G40" s="960"/>
      <c r="H40" s="993"/>
      <c r="I40" s="960"/>
      <c r="J40" s="959"/>
      <c r="K40" s="961"/>
      <c r="L40" s="972">
        <f t="shared" ref="L40:W40" si="15">L44+L57+L70</f>
        <v>87820.833333333328</v>
      </c>
      <c r="M40" s="972">
        <f t="shared" si="15"/>
        <v>87820.833333333328</v>
      </c>
      <c r="N40" s="972">
        <f t="shared" si="15"/>
        <v>87820.833333333328</v>
      </c>
      <c r="O40" s="972">
        <f t="shared" si="15"/>
        <v>87820.833333333328</v>
      </c>
      <c r="P40" s="972">
        <f t="shared" si="15"/>
        <v>87820.833333333328</v>
      </c>
      <c r="Q40" s="972">
        <f t="shared" si="15"/>
        <v>87820.833333333328</v>
      </c>
      <c r="R40" s="972">
        <f t="shared" si="15"/>
        <v>87820.833333333328</v>
      </c>
      <c r="S40" s="972">
        <f t="shared" si="15"/>
        <v>87820.833333333328</v>
      </c>
      <c r="T40" s="972">
        <f t="shared" si="15"/>
        <v>87820.833333333328</v>
      </c>
      <c r="U40" s="972">
        <f t="shared" si="15"/>
        <v>87820.833333333328</v>
      </c>
      <c r="V40" s="972">
        <f t="shared" si="15"/>
        <v>87820.833333333328</v>
      </c>
      <c r="W40" s="972">
        <f t="shared" si="15"/>
        <v>87820.833333333328</v>
      </c>
      <c r="X40" s="973">
        <f t="shared" si="2"/>
        <v>1053850.0000000002</v>
      </c>
      <c r="Y40" s="986"/>
      <c r="Z40" s="986"/>
      <c r="AA40" s="986"/>
      <c r="AB40" s="986"/>
      <c r="AC40" s="986"/>
      <c r="AD40" s="986"/>
      <c r="AE40" s="986"/>
      <c r="AF40" s="986"/>
      <c r="AG40" s="986"/>
      <c r="AH40" s="986"/>
      <c r="AI40" s="986"/>
      <c r="AJ40" s="986"/>
    </row>
    <row r="41" spans="1:36" s="989" customFormat="1" ht="30.75" customHeight="1">
      <c r="A41" s="979"/>
      <c r="B41" s="980"/>
      <c r="C41" s="980"/>
      <c r="D41" s="980"/>
      <c r="E41" s="980"/>
      <c r="F41" s="980"/>
      <c r="G41" s="981" t="s">
        <v>1418</v>
      </c>
      <c r="H41" s="981"/>
      <c r="I41" s="982" t="s">
        <v>1497</v>
      </c>
      <c r="J41" s="983" t="s">
        <v>1134</v>
      </c>
      <c r="K41" s="983" t="s">
        <v>369</v>
      </c>
      <c r="L41" s="988">
        <f>L45+L58+L71</f>
        <v>1147010.4166666665</v>
      </c>
      <c r="M41" s="988">
        <f t="shared" ref="M41:V41" si="16">M45+M58+M71</f>
        <v>1147010.4166666665</v>
      </c>
      <c r="N41" s="988">
        <f t="shared" si="16"/>
        <v>1147010.4166666665</v>
      </c>
      <c r="O41" s="988">
        <f t="shared" si="16"/>
        <v>1147010.4166666665</v>
      </c>
      <c r="P41" s="988">
        <f t="shared" si="16"/>
        <v>1147010.4166666665</v>
      </c>
      <c r="Q41" s="988">
        <f t="shared" si="16"/>
        <v>1147010.4166666665</v>
      </c>
      <c r="R41" s="988">
        <f t="shared" si="16"/>
        <v>1147010.4166666665</v>
      </c>
      <c r="S41" s="988">
        <f t="shared" si="16"/>
        <v>1147010.4166666665</v>
      </c>
      <c r="T41" s="988">
        <f t="shared" si="16"/>
        <v>1147010.4166666665</v>
      </c>
      <c r="U41" s="988">
        <f t="shared" si="16"/>
        <v>1147010.4166666665</v>
      </c>
      <c r="V41" s="988">
        <f t="shared" si="16"/>
        <v>1147010.4166666665</v>
      </c>
      <c r="W41" s="988">
        <f>W45+W58+W71</f>
        <v>1147010.4166666665</v>
      </c>
      <c r="X41" s="984">
        <f t="shared" si="2"/>
        <v>13764124.999999994</v>
      </c>
      <c r="Y41" s="988"/>
      <c r="Z41" s="988"/>
      <c r="AA41" s="988"/>
      <c r="AB41" s="988"/>
      <c r="AC41" s="988"/>
      <c r="AD41" s="988"/>
      <c r="AE41" s="988"/>
      <c r="AF41" s="988"/>
      <c r="AG41" s="988"/>
      <c r="AH41" s="988"/>
      <c r="AI41" s="988"/>
      <c r="AJ41" s="988"/>
    </row>
    <row r="42" spans="1:36" s="992" customFormat="1" ht="36" customHeight="1">
      <c r="A42" s="238" t="s">
        <v>1551</v>
      </c>
      <c r="B42" s="239" t="s">
        <v>1529</v>
      </c>
      <c r="C42" s="239" t="s">
        <v>3627</v>
      </c>
      <c r="D42" s="239" t="s">
        <v>3634</v>
      </c>
      <c r="E42" s="239" t="s">
        <v>3627</v>
      </c>
      <c r="F42" s="239">
        <v>2</v>
      </c>
      <c r="G42" s="951"/>
      <c r="H42" s="990" t="s">
        <v>1459</v>
      </c>
      <c r="I42" s="950" t="s">
        <v>1400</v>
      </c>
      <c r="J42" s="948" t="s">
        <v>1134</v>
      </c>
      <c r="K42" s="951" t="s">
        <v>96</v>
      </c>
      <c r="L42" s="974">
        <f>+L41</f>
        <v>1147010.4166666665</v>
      </c>
      <c r="M42" s="974">
        <f>+(VLOOKUP($H$39,'DPSE-22 POM'!$H$7:$L$72,5,0))/12</f>
        <v>107211.66666666667</v>
      </c>
      <c r="N42" s="974">
        <f>+(VLOOKUP($H$39,'DPSE-22 POM'!$H$7:$L$72,5,0))/12</f>
        <v>107211.66666666667</v>
      </c>
      <c r="O42" s="974">
        <f>+(VLOOKUP($H$39,'DPSE-22 POM'!$H$7:$L$72,5,0))/12</f>
        <v>107211.66666666667</v>
      </c>
      <c r="P42" s="974">
        <f>+(VLOOKUP($H$39,'DPSE-22 POM'!$H$7:$L$72,5,0))/12</f>
        <v>107211.66666666667</v>
      </c>
      <c r="Q42" s="974">
        <f>+(VLOOKUP($H$39,'DPSE-22 POM'!$H$7:$L$72,5,0))/12</f>
        <v>107211.66666666667</v>
      </c>
      <c r="R42" s="974">
        <f>+(VLOOKUP($H$39,'DPSE-22 POM'!$H$7:$L$72,5,0))/12</f>
        <v>107211.66666666667</v>
      </c>
      <c r="S42" s="974">
        <f>+(VLOOKUP($H$39,'DPSE-22 POM'!$H$7:$L$72,5,0))/12</f>
        <v>107211.66666666667</v>
      </c>
      <c r="T42" s="974">
        <f>+(VLOOKUP($H$39,'DPSE-22 POM'!$H$7:$L$72,5,0))/12</f>
        <v>107211.66666666667</v>
      </c>
      <c r="U42" s="974">
        <f>+(VLOOKUP($H$39,'DPSE-22 POM'!$H$7:$L$72,5,0))/12</f>
        <v>107211.66666666667</v>
      </c>
      <c r="V42" s="974">
        <f>+(VLOOKUP($H$39,'DPSE-22 POM'!$H$7:$L$72,5,0))/12</f>
        <v>107211.66666666667</v>
      </c>
      <c r="W42" s="974">
        <f>+(VLOOKUP($H$39,'DPSE-22 POM'!$H$7:$L$72,5,0))/12</f>
        <v>107211.66666666667</v>
      </c>
      <c r="X42" s="975">
        <f t="shared" si="2"/>
        <v>2326338.75</v>
      </c>
      <c r="Y42" s="991"/>
      <c r="Z42" s="991"/>
      <c r="AA42" s="991"/>
      <c r="AB42" s="991"/>
      <c r="AC42" s="991"/>
      <c r="AD42" s="991"/>
      <c r="AE42" s="991"/>
      <c r="AF42" s="991"/>
      <c r="AG42" s="991"/>
      <c r="AH42" s="991"/>
      <c r="AI42" s="991"/>
      <c r="AJ42" s="991"/>
    </row>
    <row r="43" spans="1:36" s="987" customFormat="1" ht="30.75" customHeight="1">
      <c r="A43" s="962"/>
      <c r="B43" s="963"/>
      <c r="C43" s="963"/>
      <c r="D43" s="963"/>
      <c r="E43" s="963"/>
      <c r="F43" s="963"/>
      <c r="G43" s="960"/>
      <c r="H43" s="993"/>
      <c r="I43" s="960"/>
      <c r="J43" s="959"/>
      <c r="K43" s="961"/>
      <c r="L43" s="972"/>
      <c r="M43" s="972"/>
      <c r="N43" s="972"/>
      <c r="O43" s="972"/>
      <c r="P43" s="972"/>
      <c r="Q43" s="972"/>
      <c r="R43" s="972"/>
      <c r="S43" s="972"/>
      <c r="T43" s="972"/>
      <c r="U43" s="972"/>
      <c r="V43" s="972"/>
      <c r="W43" s="972"/>
      <c r="X43" s="973">
        <f t="shared" si="2"/>
        <v>0</v>
      </c>
      <c r="Y43" s="986"/>
      <c r="Z43" s="986"/>
      <c r="AA43" s="986"/>
      <c r="AB43" s="986"/>
      <c r="AC43" s="986"/>
      <c r="AD43" s="986"/>
      <c r="AE43" s="986"/>
      <c r="AF43" s="986"/>
      <c r="AG43" s="986"/>
      <c r="AH43" s="986"/>
      <c r="AI43" s="986"/>
      <c r="AJ43" s="986"/>
    </row>
    <row r="44" spans="1:36" s="989" customFormat="1" ht="30.75" customHeight="1">
      <c r="A44" s="979"/>
      <c r="B44" s="980"/>
      <c r="C44" s="980"/>
      <c r="D44" s="980"/>
      <c r="E44" s="980"/>
      <c r="F44" s="980"/>
      <c r="G44" s="981" t="s">
        <v>1419</v>
      </c>
      <c r="H44" s="981"/>
      <c r="I44" s="982" t="s">
        <v>1498</v>
      </c>
      <c r="J44" s="983" t="s">
        <v>1134</v>
      </c>
      <c r="K44" s="983" t="s">
        <v>369</v>
      </c>
      <c r="L44" s="988">
        <f>+L45</f>
        <v>44070.833333333336</v>
      </c>
      <c r="M44" s="988">
        <f t="shared" ref="M44:W44" si="17">+M45</f>
        <v>44070.833333333336</v>
      </c>
      <c r="N44" s="988">
        <f t="shared" si="17"/>
        <v>44070.833333333336</v>
      </c>
      <c r="O44" s="988">
        <f t="shared" si="17"/>
        <v>44070.833333333336</v>
      </c>
      <c r="P44" s="988">
        <f t="shared" si="17"/>
        <v>44070.833333333336</v>
      </c>
      <c r="Q44" s="988">
        <f t="shared" si="17"/>
        <v>44070.833333333336</v>
      </c>
      <c r="R44" s="988">
        <f t="shared" si="17"/>
        <v>44070.833333333336</v>
      </c>
      <c r="S44" s="988">
        <f t="shared" si="17"/>
        <v>44070.833333333336</v>
      </c>
      <c r="T44" s="988">
        <f t="shared" si="17"/>
        <v>44070.833333333336</v>
      </c>
      <c r="U44" s="988">
        <f t="shared" si="17"/>
        <v>44070.833333333336</v>
      </c>
      <c r="V44" s="988">
        <f t="shared" si="17"/>
        <v>44070.833333333336</v>
      </c>
      <c r="W44" s="988">
        <f t="shared" si="17"/>
        <v>44070.833333333336</v>
      </c>
      <c r="X44" s="984">
        <f t="shared" si="2"/>
        <v>528849.99999999988</v>
      </c>
      <c r="Y44" s="988"/>
      <c r="Z44" s="988"/>
      <c r="AA44" s="988"/>
      <c r="AB44" s="988"/>
      <c r="AC44" s="988"/>
      <c r="AD44" s="988"/>
      <c r="AE44" s="988"/>
      <c r="AF44" s="988"/>
      <c r="AG44" s="988"/>
      <c r="AH44" s="988"/>
      <c r="AI44" s="988"/>
      <c r="AJ44" s="988"/>
    </row>
    <row r="45" spans="1:36" s="992" customFormat="1" ht="36" customHeight="1">
      <c r="A45" s="238" t="s">
        <v>1551</v>
      </c>
      <c r="B45" s="239" t="s">
        <v>1529</v>
      </c>
      <c r="C45" s="239" t="s">
        <v>3627</v>
      </c>
      <c r="D45" s="239" t="s">
        <v>3635</v>
      </c>
      <c r="E45" s="239" t="s">
        <v>3627</v>
      </c>
      <c r="F45" s="239">
        <v>3</v>
      </c>
      <c r="G45" s="951"/>
      <c r="H45" s="990" t="s">
        <v>1460</v>
      </c>
      <c r="I45" s="950" t="s">
        <v>975</v>
      </c>
      <c r="J45" s="948" t="s">
        <v>1134</v>
      </c>
      <c r="K45" s="951" t="s">
        <v>96</v>
      </c>
      <c r="L45" s="974">
        <f>+(VLOOKUP($H$45,'DPSE-22 POM'!$H$7:$L$72,5,0))/12</f>
        <v>44070.833333333336</v>
      </c>
      <c r="M45" s="974">
        <f>+(VLOOKUP($H$45,'DPSE-22 POM'!$H$7:$L$72,5,0))/12</f>
        <v>44070.833333333336</v>
      </c>
      <c r="N45" s="974">
        <f>+(VLOOKUP($H$45,'DPSE-22 POM'!$H$7:$L$72,5,0))/12</f>
        <v>44070.833333333336</v>
      </c>
      <c r="O45" s="974">
        <f>+(VLOOKUP($H$45,'DPSE-22 POM'!$H$7:$L$72,5,0))/12</f>
        <v>44070.833333333336</v>
      </c>
      <c r="P45" s="974">
        <f>+(VLOOKUP($H$45,'DPSE-22 POM'!$H$7:$L$72,5,0))/12</f>
        <v>44070.833333333336</v>
      </c>
      <c r="Q45" s="974">
        <f>+(VLOOKUP($H$45,'DPSE-22 POM'!$H$7:$L$72,5,0))/12</f>
        <v>44070.833333333336</v>
      </c>
      <c r="R45" s="974">
        <f>+(VLOOKUP($H$45,'DPSE-22 POM'!$H$7:$L$72,5,0))/12</f>
        <v>44070.833333333336</v>
      </c>
      <c r="S45" s="974">
        <f>+(VLOOKUP($H$45,'DPSE-22 POM'!$H$7:$L$72,5,0))/12</f>
        <v>44070.833333333336</v>
      </c>
      <c r="T45" s="974">
        <f>+(VLOOKUP($H$45,'DPSE-22 POM'!$H$7:$L$72,5,0))/12</f>
        <v>44070.833333333336</v>
      </c>
      <c r="U45" s="974">
        <f>+(VLOOKUP($H$45,'DPSE-22 POM'!$H$7:$L$72,5,0))/12</f>
        <v>44070.833333333336</v>
      </c>
      <c r="V45" s="974">
        <f>+(VLOOKUP($H$45,'DPSE-22 POM'!$H$7:$L$72,5,0))/12</f>
        <v>44070.833333333336</v>
      </c>
      <c r="W45" s="974">
        <f>+(VLOOKUP($H$45,'DPSE-22 POM'!$H$7:$L$72,5,0))/12</f>
        <v>44070.833333333336</v>
      </c>
      <c r="X45" s="975">
        <f t="shared" si="2"/>
        <v>528849.99999999988</v>
      </c>
      <c r="Y45" s="991"/>
      <c r="Z45" s="991"/>
      <c r="AA45" s="991"/>
      <c r="AB45" s="991"/>
      <c r="AC45" s="991"/>
      <c r="AD45" s="991"/>
      <c r="AE45" s="991"/>
      <c r="AF45" s="991"/>
      <c r="AG45" s="991"/>
      <c r="AH45" s="991"/>
      <c r="AI45" s="991"/>
      <c r="AJ45" s="991"/>
    </row>
    <row r="46" spans="1:36" s="987" customFormat="1" ht="30.75" customHeight="1">
      <c r="A46" s="962"/>
      <c r="B46" s="963"/>
      <c r="C46" s="963"/>
      <c r="D46" s="963"/>
      <c r="E46" s="963"/>
      <c r="F46" s="963"/>
      <c r="G46" s="960"/>
      <c r="H46" s="993"/>
      <c r="I46" s="960"/>
      <c r="J46" s="959"/>
      <c r="K46" s="961"/>
      <c r="L46" s="972"/>
      <c r="M46" s="972"/>
      <c r="N46" s="972"/>
      <c r="O46" s="972"/>
      <c r="P46" s="972"/>
      <c r="Q46" s="972"/>
      <c r="R46" s="972"/>
      <c r="S46" s="972"/>
      <c r="T46" s="972"/>
      <c r="U46" s="972"/>
      <c r="V46" s="972"/>
      <c r="W46" s="972"/>
      <c r="X46" s="973">
        <f t="shared" si="2"/>
        <v>0</v>
      </c>
      <c r="Y46" s="986"/>
      <c r="Z46" s="986"/>
      <c r="AA46" s="986"/>
      <c r="AB46" s="986"/>
      <c r="AC46" s="986"/>
      <c r="AD46" s="986"/>
      <c r="AE46" s="986"/>
      <c r="AF46" s="986"/>
      <c r="AG46" s="986"/>
      <c r="AH46" s="986"/>
      <c r="AI46" s="986"/>
      <c r="AJ46" s="986"/>
    </row>
    <row r="47" spans="1:36" s="989" customFormat="1" ht="30.75" customHeight="1">
      <c r="A47" s="979"/>
      <c r="B47" s="980"/>
      <c r="C47" s="980"/>
      <c r="D47" s="980"/>
      <c r="E47" s="980"/>
      <c r="F47" s="980"/>
      <c r="G47" s="981" t="s">
        <v>1420</v>
      </c>
      <c r="H47" s="981"/>
      <c r="I47" s="982" t="s">
        <v>1402</v>
      </c>
      <c r="J47" s="983" t="s">
        <v>1134</v>
      </c>
      <c r="K47" s="983" t="s">
        <v>369</v>
      </c>
      <c r="L47" s="988">
        <f>+L48</f>
        <v>1227632.4166666667</v>
      </c>
      <c r="M47" s="988">
        <f t="shared" ref="M47:W47" si="18">+M48</f>
        <v>1227632.4166666667</v>
      </c>
      <c r="N47" s="988">
        <f t="shared" si="18"/>
        <v>1227632.4166666667</v>
      </c>
      <c r="O47" s="988">
        <f t="shared" si="18"/>
        <v>1227632.4166666667</v>
      </c>
      <c r="P47" s="988">
        <f t="shared" si="18"/>
        <v>1227632.4166666667</v>
      </c>
      <c r="Q47" s="988">
        <f t="shared" si="18"/>
        <v>1227632.4166666667</v>
      </c>
      <c r="R47" s="988">
        <f t="shared" si="18"/>
        <v>1227632.4166666667</v>
      </c>
      <c r="S47" s="988">
        <f t="shared" si="18"/>
        <v>1227632.4166666667</v>
      </c>
      <c r="T47" s="988">
        <f t="shared" si="18"/>
        <v>1227632.4166666667</v>
      </c>
      <c r="U47" s="988">
        <f t="shared" si="18"/>
        <v>1227632.4166666667</v>
      </c>
      <c r="V47" s="988">
        <f t="shared" si="18"/>
        <v>1227632.4166666667</v>
      </c>
      <c r="W47" s="988">
        <f t="shared" si="18"/>
        <v>1227632.4166666667</v>
      </c>
      <c r="X47" s="984">
        <f t="shared" si="2"/>
        <v>14731588.999999998</v>
      </c>
      <c r="Y47" s="988"/>
      <c r="Z47" s="988"/>
      <c r="AA47" s="988"/>
      <c r="AB47" s="988"/>
      <c r="AC47" s="988"/>
      <c r="AD47" s="988"/>
      <c r="AE47" s="988"/>
      <c r="AF47" s="988"/>
      <c r="AG47" s="988"/>
      <c r="AH47" s="988"/>
      <c r="AI47" s="988"/>
      <c r="AJ47" s="988"/>
    </row>
    <row r="48" spans="1:36" s="992" customFormat="1" ht="36" customHeight="1">
      <c r="A48" s="238" t="s">
        <v>1561</v>
      </c>
      <c r="B48" s="239" t="s">
        <v>1529</v>
      </c>
      <c r="C48" s="239" t="s">
        <v>3627</v>
      </c>
      <c r="D48" s="239" t="s">
        <v>3631</v>
      </c>
      <c r="E48" s="239" t="s">
        <v>3627</v>
      </c>
      <c r="F48" s="239">
        <v>4</v>
      </c>
      <c r="G48" s="951"/>
      <c r="H48" s="990" t="s">
        <v>1461</v>
      </c>
      <c r="I48" s="950" t="s">
        <v>1403</v>
      </c>
      <c r="J48" s="948" t="s">
        <v>1134</v>
      </c>
      <c r="K48" s="951" t="s">
        <v>96</v>
      </c>
      <c r="L48" s="974">
        <f>+(VLOOKUP($H$48,'DPSE-22 POM'!$H$7:$L$72,5,0))/12</f>
        <v>1227632.4166666667</v>
      </c>
      <c r="M48" s="974">
        <f>+(VLOOKUP($H$48,'DPSE-22 POM'!$H$7:$L$72,5,0))/12</f>
        <v>1227632.4166666667</v>
      </c>
      <c r="N48" s="974">
        <f>+(VLOOKUP($H$48,'DPSE-22 POM'!$H$7:$L$72,5,0))/12</f>
        <v>1227632.4166666667</v>
      </c>
      <c r="O48" s="974">
        <f>+(VLOOKUP($H$48,'DPSE-22 POM'!$H$7:$L$72,5,0))/12</f>
        <v>1227632.4166666667</v>
      </c>
      <c r="P48" s="974">
        <f>+(VLOOKUP($H$48,'DPSE-22 POM'!$H$7:$L$72,5,0))/12</f>
        <v>1227632.4166666667</v>
      </c>
      <c r="Q48" s="974">
        <f>+(VLOOKUP($H$48,'DPSE-22 POM'!$H$7:$L$72,5,0))/12</f>
        <v>1227632.4166666667</v>
      </c>
      <c r="R48" s="974">
        <f>+(VLOOKUP($H$48,'DPSE-22 POM'!$H$7:$L$72,5,0))/12</f>
        <v>1227632.4166666667</v>
      </c>
      <c r="S48" s="974">
        <f>+(VLOOKUP($H$48,'DPSE-22 POM'!$H$7:$L$72,5,0))/12</f>
        <v>1227632.4166666667</v>
      </c>
      <c r="T48" s="974">
        <f>+(VLOOKUP($H$48,'DPSE-22 POM'!$H$7:$L$72,5,0))/12</f>
        <v>1227632.4166666667</v>
      </c>
      <c r="U48" s="974">
        <f>+(VLOOKUP($H$48,'DPSE-22 POM'!$H$7:$L$72,5,0))/12</f>
        <v>1227632.4166666667</v>
      </c>
      <c r="V48" s="974">
        <f>+(VLOOKUP($H$48,'DPSE-22 POM'!$H$7:$L$72,5,0))/12</f>
        <v>1227632.4166666667</v>
      </c>
      <c r="W48" s="974">
        <f>+(VLOOKUP($H$48,'DPSE-22 POM'!$H$7:$L$72,5,0))/12</f>
        <v>1227632.4166666667</v>
      </c>
      <c r="X48" s="975">
        <f t="shared" si="2"/>
        <v>14731588.999999998</v>
      </c>
      <c r="Y48" s="991"/>
      <c r="Z48" s="991"/>
      <c r="AA48" s="991"/>
      <c r="AB48" s="991"/>
      <c r="AC48" s="991"/>
      <c r="AD48" s="991"/>
      <c r="AE48" s="991"/>
      <c r="AF48" s="991"/>
      <c r="AG48" s="991"/>
      <c r="AH48" s="991"/>
      <c r="AI48" s="991"/>
      <c r="AJ48" s="991"/>
    </row>
    <row r="49" spans="1:36" s="987" customFormat="1" ht="30.75" customHeight="1">
      <c r="A49" s="962"/>
      <c r="B49" s="963"/>
      <c r="C49" s="963"/>
      <c r="D49" s="963"/>
      <c r="E49" s="963"/>
      <c r="F49" s="963"/>
      <c r="G49" s="960"/>
      <c r="H49" s="993"/>
      <c r="I49" s="960"/>
      <c r="J49" s="959"/>
      <c r="K49" s="961"/>
      <c r="L49" s="972"/>
      <c r="M49" s="972"/>
      <c r="N49" s="972"/>
      <c r="O49" s="972"/>
      <c r="P49" s="972"/>
      <c r="Q49" s="972"/>
      <c r="R49" s="972"/>
      <c r="S49" s="972"/>
      <c r="T49" s="972"/>
      <c r="U49" s="972"/>
      <c r="V49" s="972"/>
      <c r="W49" s="972"/>
      <c r="X49" s="973">
        <f t="shared" si="2"/>
        <v>0</v>
      </c>
      <c r="Y49" s="986"/>
      <c r="Z49" s="986"/>
      <c r="AA49" s="986"/>
      <c r="AB49" s="986"/>
      <c r="AC49" s="986"/>
      <c r="AD49" s="986"/>
      <c r="AE49" s="986"/>
      <c r="AF49" s="986"/>
      <c r="AG49" s="986"/>
      <c r="AH49" s="986"/>
      <c r="AI49" s="986"/>
      <c r="AJ49" s="986"/>
    </row>
    <row r="50" spans="1:36" s="989" customFormat="1" ht="30.75" customHeight="1">
      <c r="A50" s="979"/>
      <c r="B50" s="980"/>
      <c r="C50" s="980"/>
      <c r="D50" s="980"/>
      <c r="E50" s="980"/>
      <c r="F50" s="980"/>
      <c r="G50" s="981" t="s">
        <v>1421</v>
      </c>
      <c r="H50" s="981"/>
      <c r="I50" s="982" t="s">
        <v>1499</v>
      </c>
      <c r="J50" s="983" t="s">
        <v>1134</v>
      </c>
      <c r="K50" s="983" t="s">
        <v>369</v>
      </c>
      <c r="L50" s="988">
        <f>+L51+L52+L53+L54</f>
        <v>1040262.5</v>
      </c>
      <c r="M50" s="988">
        <f t="shared" ref="M50:W50" si="19">+M51+M52+M53+M54</f>
        <v>1040262.5</v>
      </c>
      <c r="N50" s="988">
        <f t="shared" si="19"/>
        <v>1040262.5</v>
      </c>
      <c r="O50" s="988">
        <f t="shared" si="19"/>
        <v>1040262.5</v>
      </c>
      <c r="P50" s="988">
        <f t="shared" si="19"/>
        <v>1040262.5</v>
      </c>
      <c r="Q50" s="988">
        <f t="shared" si="19"/>
        <v>1040262.5</v>
      </c>
      <c r="R50" s="988">
        <f t="shared" si="19"/>
        <v>1040262.5</v>
      </c>
      <c r="S50" s="988">
        <f t="shared" si="19"/>
        <v>1040262.5</v>
      </c>
      <c r="T50" s="988">
        <f t="shared" si="19"/>
        <v>1040262.5</v>
      </c>
      <c r="U50" s="988">
        <f t="shared" si="19"/>
        <v>1040262.5</v>
      </c>
      <c r="V50" s="988">
        <f t="shared" si="19"/>
        <v>1040262.5</v>
      </c>
      <c r="W50" s="988">
        <f t="shared" si="19"/>
        <v>1040262.5</v>
      </c>
      <c r="X50" s="984">
        <f t="shared" si="2"/>
        <v>12483150</v>
      </c>
      <c r="Y50" s="988"/>
      <c r="Z50" s="988"/>
      <c r="AA50" s="988"/>
      <c r="AB50" s="988"/>
      <c r="AC50" s="988"/>
      <c r="AD50" s="988"/>
      <c r="AE50" s="988"/>
      <c r="AF50" s="988"/>
      <c r="AG50" s="988"/>
      <c r="AH50" s="988"/>
      <c r="AI50" s="988"/>
      <c r="AJ50" s="988"/>
    </row>
    <row r="51" spans="1:36" s="992" customFormat="1" ht="36" customHeight="1">
      <c r="A51" s="238" t="s">
        <v>1561</v>
      </c>
      <c r="B51" s="239" t="s">
        <v>1529</v>
      </c>
      <c r="C51" s="239" t="s">
        <v>3627</v>
      </c>
      <c r="D51" s="239" t="s">
        <v>3628</v>
      </c>
      <c r="E51" s="239" t="s">
        <v>3627</v>
      </c>
      <c r="F51" s="239">
        <v>3</v>
      </c>
      <c r="G51" s="1667"/>
      <c r="H51" s="990" t="s">
        <v>1405</v>
      </c>
      <c r="I51" s="950" t="s">
        <v>976</v>
      </c>
      <c r="J51" s="948" t="s">
        <v>1134</v>
      </c>
      <c r="K51" s="951" t="s">
        <v>96</v>
      </c>
      <c r="L51" s="974">
        <f>+(VLOOKUP($H$51,'DPSE-22 POM'!$H$7:$L$72,5,0))/12</f>
        <v>486100</v>
      </c>
      <c r="M51" s="974">
        <f>+(VLOOKUP($H$51,'DPSE-22 POM'!$H$7:$L$72,5,0))/12</f>
        <v>486100</v>
      </c>
      <c r="N51" s="974">
        <f>+(VLOOKUP($H$51,'DPSE-22 POM'!$H$7:$L$72,5,0))/12</f>
        <v>486100</v>
      </c>
      <c r="O51" s="974">
        <f>+(VLOOKUP($H$51,'DPSE-22 POM'!$H$7:$L$72,5,0))/12</f>
        <v>486100</v>
      </c>
      <c r="P51" s="974">
        <f>+(VLOOKUP($H$51,'DPSE-22 POM'!$H$7:$L$72,5,0))/12</f>
        <v>486100</v>
      </c>
      <c r="Q51" s="974">
        <f>+(VLOOKUP($H$51,'DPSE-22 POM'!$H$7:$L$72,5,0))/12</f>
        <v>486100</v>
      </c>
      <c r="R51" s="974">
        <f>+(VLOOKUP($H$51,'DPSE-22 POM'!$H$7:$L$72,5,0))/12</f>
        <v>486100</v>
      </c>
      <c r="S51" s="974">
        <f>+(VLOOKUP($H$51,'DPSE-22 POM'!$H$7:$L$72,5,0))/12</f>
        <v>486100</v>
      </c>
      <c r="T51" s="974">
        <f>+(VLOOKUP($H$51,'DPSE-22 POM'!$H$7:$L$72,5,0))/12</f>
        <v>486100</v>
      </c>
      <c r="U51" s="974">
        <f>+(VLOOKUP($H$51,'DPSE-22 POM'!$H$7:$L$72,5,0))/12</f>
        <v>486100</v>
      </c>
      <c r="V51" s="974">
        <f>+(VLOOKUP($H$51,'DPSE-22 POM'!$H$7:$L$72,5,0))/12</f>
        <v>486100</v>
      </c>
      <c r="W51" s="974">
        <f>+(VLOOKUP($H$51,'DPSE-22 POM'!$H$7:$L$72,5,0))/12</f>
        <v>486100</v>
      </c>
      <c r="X51" s="975">
        <f t="shared" si="2"/>
        <v>5833200</v>
      </c>
      <c r="Y51" s="991"/>
      <c r="Z51" s="991"/>
      <c r="AA51" s="991"/>
      <c r="AB51" s="991"/>
      <c r="AC51" s="991"/>
      <c r="AD51" s="991"/>
      <c r="AE51" s="991"/>
      <c r="AF51" s="991"/>
      <c r="AG51" s="991"/>
      <c r="AH51" s="991"/>
      <c r="AI51" s="991"/>
      <c r="AJ51" s="991"/>
    </row>
    <row r="52" spans="1:36" s="992" customFormat="1" ht="30.75" customHeight="1">
      <c r="A52" s="238" t="s">
        <v>1561</v>
      </c>
      <c r="B52" s="239" t="s">
        <v>1529</v>
      </c>
      <c r="C52" s="239" t="s">
        <v>3627</v>
      </c>
      <c r="D52" s="239" t="s">
        <v>3628</v>
      </c>
      <c r="E52" s="239" t="s">
        <v>3627</v>
      </c>
      <c r="F52" s="239">
        <v>4</v>
      </c>
      <c r="G52" s="1667"/>
      <c r="H52" s="990" t="s">
        <v>1462</v>
      </c>
      <c r="I52" s="950" t="s">
        <v>1406</v>
      </c>
      <c r="J52" s="948" t="s">
        <v>1134</v>
      </c>
      <c r="K52" s="951" t="s">
        <v>96</v>
      </c>
      <c r="L52" s="974">
        <f>+(VLOOKUP($H$52,'DPSE-22 POM'!$H$7:$L$72,5,0))/12</f>
        <v>317900</v>
      </c>
      <c r="M52" s="974">
        <f>+(VLOOKUP($H$52,'DPSE-22 POM'!$H$7:$L$72,5,0))/12</f>
        <v>317900</v>
      </c>
      <c r="N52" s="974">
        <f>+(VLOOKUP($H$52,'DPSE-22 POM'!$H$7:$L$72,5,0))/12</f>
        <v>317900</v>
      </c>
      <c r="O52" s="974">
        <f>+(VLOOKUP($H$52,'DPSE-22 POM'!$H$7:$L$72,5,0))/12</f>
        <v>317900</v>
      </c>
      <c r="P52" s="974">
        <f>+(VLOOKUP($H$52,'DPSE-22 POM'!$H$7:$L$72,5,0))/12</f>
        <v>317900</v>
      </c>
      <c r="Q52" s="974">
        <f>+(VLOOKUP($H$52,'DPSE-22 POM'!$H$7:$L$72,5,0))/12</f>
        <v>317900</v>
      </c>
      <c r="R52" s="974">
        <f>+(VLOOKUP($H$52,'DPSE-22 POM'!$H$7:$L$72,5,0))/12</f>
        <v>317900</v>
      </c>
      <c r="S52" s="974">
        <f>+(VLOOKUP($H$52,'DPSE-22 POM'!$H$7:$L$72,5,0))/12</f>
        <v>317900</v>
      </c>
      <c r="T52" s="974">
        <f>+(VLOOKUP($H$52,'DPSE-22 POM'!$H$7:$L$72,5,0))/12</f>
        <v>317900</v>
      </c>
      <c r="U52" s="974">
        <f>+(VLOOKUP($H$52,'DPSE-22 POM'!$H$7:$L$72,5,0))/12</f>
        <v>317900</v>
      </c>
      <c r="V52" s="974">
        <f>+(VLOOKUP($H$52,'DPSE-22 POM'!$H$7:$L$72,5,0))/12</f>
        <v>317900</v>
      </c>
      <c r="W52" s="974">
        <f>+(VLOOKUP($H$52,'DPSE-22 POM'!$H$7:$L$72,5,0))/12</f>
        <v>317900</v>
      </c>
      <c r="X52" s="975">
        <f t="shared" si="2"/>
        <v>3814800</v>
      </c>
      <c r="Y52" s="991"/>
      <c r="Z52" s="991"/>
      <c r="AA52" s="991"/>
      <c r="AB52" s="991"/>
      <c r="AC52" s="991"/>
      <c r="AD52" s="991"/>
      <c r="AE52" s="991"/>
      <c r="AF52" s="991"/>
      <c r="AG52" s="991"/>
      <c r="AH52" s="991"/>
      <c r="AI52" s="991"/>
      <c r="AJ52" s="991"/>
    </row>
    <row r="53" spans="1:36" s="992" customFormat="1" ht="36" customHeight="1">
      <c r="A53" s="238" t="s">
        <v>1561</v>
      </c>
      <c r="B53" s="239" t="s">
        <v>1529</v>
      </c>
      <c r="C53" s="239" t="s">
        <v>3627</v>
      </c>
      <c r="D53" s="239" t="s">
        <v>3628</v>
      </c>
      <c r="E53" s="239" t="s">
        <v>3627</v>
      </c>
      <c r="F53" s="239">
        <v>5</v>
      </c>
      <c r="G53" s="1667"/>
      <c r="H53" s="990" t="s">
        <v>1463</v>
      </c>
      <c r="I53" s="950" t="s">
        <v>1407</v>
      </c>
      <c r="J53" s="948" t="s">
        <v>1134</v>
      </c>
      <c r="K53" s="951" t="s">
        <v>96</v>
      </c>
      <c r="L53" s="974">
        <f>+(VLOOKUP($H$53,'DPSE-22 POM'!$H$7:$L$72,5,0))/12</f>
        <v>201375</v>
      </c>
      <c r="M53" s="974">
        <f>+(VLOOKUP($H$53,'DPSE-22 POM'!$H$7:$L$72,5,0))/12</f>
        <v>201375</v>
      </c>
      <c r="N53" s="974">
        <f>+(VLOOKUP($H$53,'DPSE-22 POM'!$H$7:$L$72,5,0))/12</f>
        <v>201375</v>
      </c>
      <c r="O53" s="974">
        <f>+(VLOOKUP($H$53,'DPSE-22 POM'!$H$7:$L$72,5,0))/12</f>
        <v>201375</v>
      </c>
      <c r="P53" s="974">
        <f>+(VLOOKUP($H$53,'DPSE-22 POM'!$H$7:$L$72,5,0))/12</f>
        <v>201375</v>
      </c>
      <c r="Q53" s="974">
        <f>+(VLOOKUP($H$53,'DPSE-22 POM'!$H$7:$L$72,5,0))/12</f>
        <v>201375</v>
      </c>
      <c r="R53" s="974">
        <f>+(VLOOKUP($H$53,'DPSE-22 POM'!$H$7:$L$72,5,0))/12</f>
        <v>201375</v>
      </c>
      <c r="S53" s="974">
        <f>+(VLOOKUP($H$53,'DPSE-22 POM'!$H$7:$L$72,5,0))/12</f>
        <v>201375</v>
      </c>
      <c r="T53" s="974">
        <f>+(VLOOKUP($H$53,'DPSE-22 POM'!$H$7:$L$72,5,0))/12</f>
        <v>201375</v>
      </c>
      <c r="U53" s="974">
        <f>+(VLOOKUP($H$53,'DPSE-22 POM'!$H$7:$L$72,5,0))/12</f>
        <v>201375</v>
      </c>
      <c r="V53" s="974">
        <f>+(VLOOKUP($H$53,'DPSE-22 POM'!$H$7:$L$72,5,0))/12</f>
        <v>201375</v>
      </c>
      <c r="W53" s="974">
        <f>+(VLOOKUP($H$53,'DPSE-22 POM'!$H$7:$L$72,5,0))/12</f>
        <v>201375</v>
      </c>
      <c r="X53" s="975">
        <f t="shared" si="2"/>
        <v>2416500</v>
      </c>
      <c r="Y53" s="991"/>
      <c r="Z53" s="991"/>
      <c r="AA53" s="991"/>
      <c r="AB53" s="991"/>
      <c r="AC53" s="991"/>
      <c r="AD53" s="991"/>
      <c r="AE53" s="991"/>
      <c r="AF53" s="991"/>
      <c r="AG53" s="991"/>
      <c r="AH53" s="991"/>
      <c r="AI53" s="991"/>
      <c r="AJ53" s="991"/>
    </row>
    <row r="54" spans="1:36" s="992" customFormat="1" ht="30.75" customHeight="1">
      <c r="A54" s="238" t="s">
        <v>1561</v>
      </c>
      <c r="B54" s="239" t="s">
        <v>1529</v>
      </c>
      <c r="C54" s="239" t="s">
        <v>3627</v>
      </c>
      <c r="D54" s="239" t="s">
        <v>3628</v>
      </c>
      <c r="E54" s="239" t="s">
        <v>3627</v>
      </c>
      <c r="F54" s="239">
        <v>7</v>
      </c>
      <c r="G54" s="1667"/>
      <c r="H54" s="990" t="s">
        <v>1464</v>
      </c>
      <c r="I54" s="950" t="s">
        <v>1408</v>
      </c>
      <c r="J54" s="948" t="s">
        <v>1134</v>
      </c>
      <c r="K54" s="951" t="s">
        <v>96</v>
      </c>
      <c r="L54" s="974">
        <f>+(VLOOKUP($H$54,'DPSE-22 POM'!$H$7:$L$72,5,0))/12</f>
        <v>34887.5</v>
      </c>
      <c r="M54" s="974">
        <f>+(VLOOKUP($H$54,'DPSE-22 POM'!$H$7:$L$72,5,0))/12</f>
        <v>34887.5</v>
      </c>
      <c r="N54" s="974">
        <f>+(VLOOKUP($H$54,'DPSE-22 POM'!$H$7:$L$72,5,0))/12</f>
        <v>34887.5</v>
      </c>
      <c r="O54" s="974">
        <f>+(VLOOKUP($H$54,'DPSE-22 POM'!$H$7:$L$72,5,0))/12</f>
        <v>34887.5</v>
      </c>
      <c r="P54" s="974">
        <f>+(VLOOKUP($H$54,'DPSE-22 POM'!$H$7:$L$72,5,0))/12</f>
        <v>34887.5</v>
      </c>
      <c r="Q54" s="974">
        <f>+(VLOOKUP($H$54,'DPSE-22 POM'!$H$7:$L$72,5,0))/12</f>
        <v>34887.5</v>
      </c>
      <c r="R54" s="974">
        <f>+(VLOOKUP($H$54,'DPSE-22 POM'!$H$7:$L$72,5,0))/12</f>
        <v>34887.5</v>
      </c>
      <c r="S54" s="974">
        <f>+(VLOOKUP($H$54,'DPSE-22 POM'!$H$7:$L$72,5,0))/12</f>
        <v>34887.5</v>
      </c>
      <c r="T54" s="974">
        <f>+(VLOOKUP($H$54,'DPSE-22 POM'!$H$7:$L$72,5,0))/12</f>
        <v>34887.5</v>
      </c>
      <c r="U54" s="974">
        <f>+(VLOOKUP($H$54,'DPSE-22 POM'!$H$7:$L$72,5,0))/12</f>
        <v>34887.5</v>
      </c>
      <c r="V54" s="974">
        <f>+(VLOOKUP($H$54,'DPSE-22 POM'!$H$7:$L$72,5,0))/12</f>
        <v>34887.5</v>
      </c>
      <c r="W54" s="974">
        <f>+(VLOOKUP($H$54,'DPSE-22 POM'!$H$7:$L$72,5,0))/12</f>
        <v>34887.5</v>
      </c>
      <c r="X54" s="975">
        <f t="shared" si="2"/>
        <v>418650</v>
      </c>
      <c r="Y54" s="991"/>
      <c r="Z54" s="991"/>
      <c r="AA54" s="991"/>
      <c r="AB54" s="991"/>
      <c r="AC54" s="991"/>
      <c r="AD54" s="991"/>
      <c r="AE54" s="991"/>
      <c r="AF54" s="991"/>
      <c r="AG54" s="991"/>
      <c r="AH54" s="991"/>
      <c r="AI54" s="991"/>
      <c r="AJ54" s="991"/>
    </row>
    <row r="55" spans="1:36" s="987" customFormat="1" ht="30.75" customHeight="1">
      <c r="A55" s="962"/>
      <c r="B55" s="963"/>
      <c r="C55" s="963"/>
      <c r="D55" s="963"/>
      <c r="E55" s="963"/>
      <c r="F55" s="963"/>
      <c r="G55" s="960"/>
      <c r="H55" s="993"/>
      <c r="I55" s="960"/>
      <c r="J55" s="959"/>
      <c r="K55" s="961"/>
      <c r="L55" s="972"/>
      <c r="M55" s="972"/>
      <c r="N55" s="972"/>
      <c r="O55" s="972"/>
      <c r="P55" s="972"/>
      <c r="Q55" s="972"/>
      <c r="R55" s="972"/>
      <c r="S55" s="972"/>
      <c r="T55" s="972"/>
      <c r="U55" s="972"/>
      <c r="V55" s="972"/>
      <c r="W55" s="972"/>
      <c r="X55" s="973">
        <f t="shared" si="2"/>
        <v>0</v>
      </c>
      <c r="Y55" s="986"/>
      <c r="Z55" s="986"/>
      <c r="AA55" s="986"/>
      <c r="AB55" s="986"/>
      <c r="AC55" s="986"/>
      <c r="AD55" s="986"/>
      <c r="AE55" s="986"/>
      <c r="AF55" s="986"/>
      <c r="AG55" s="986"/>
      <c r="AH55" s="986"/>
      <c r="AI55" s="986"/>
      <c r="AJ55" s="986"/>
    </row>
    <row r="56" spans="1:36" s="989" customFormat="1" ht="30.75" customHeight="1">
      <c r="A56" s="979"/>
      <c r="B56" s="980"/>
      <c r="C56" s="980"/>
      <c r="D56" s="980"/>
      <c r="E56" s="980"/>
      <c r="F56" s="980"/>
      <c r="G56" s="981" t="s">
        <v>1422</v>
      </c>
      <c r="H56" s="981"/>
      <c r="I56" s="982" t="s">
        <v>1409</v>
      </c>
      <c r="J56" s="983" t="s">
        <v>1134</v>
      </c>
      <c r="K56" s="983" t="s">
        <v>96</v>
      </c>
      <c r="L56" s="988">
        <f>+L57+L58+L59</f>
        <v>1486366.6666666667</v>
      </c>
      <c r="M56" s="988">
        <f t="shared" ref="M56:W56" si="20">+M57+M58+M59</f>
        <v>1486366.6666666667</v>
      </c>
      <c r="N56" s="988">
        <f t="shared" si="20"/>
        <v>1486366.6666666667</v>
      </c>
      <c r="O56" s="988">
        <f t="shared" si="20"/>
        <v>1486366.6666666667</v>
      </c>
      <c r="P56" s="988">
        <f t="shared" si="20"/>
        <v>1486366.6666666667</v>
      </c>
      <c r="Q56" s="988">
        <f t="shared" si="20"/>
        <v>1486366.6666666667</v>
      </c>
      <c r="R56" s="988">
        <f t="shared" si="20"/>
        <v>1486366.6666666667</v>
      </c>
      <c r="S56" s="988">
        <f t="shared" si="20"/>
        <v>1486366.6666666667</v>
      </c>
      <c r="T56" s="988">
        <f t="shared" si="20"/>
        <v>1486366.6666666667</v>
      </c>
      <c r="U56" s="988">
        <f t="shared" si="20"/>
        <v>1486366.6666666667</v>
      </c>
      <c r="V56" s="988">
        <f t="shared" si="20"/>
        <v>1486366.6666666667</v>
      </c>
      <c r="W56" s="988">
        <f t="shared" si="20"/>
        <v>1486366.6666666667</v>
      </c>
      <c r="X56" s="984">
        <f t="shared" si="2"/>
        <v>17836399.999999996</v>
      </c>
      <c r="Y56" s="988"/>
      <c r="Z56" s="988"/>
      <c r="AA56" s="988"/>
      <c r="AB56" s="988"/>
      <c r="AC56" s="988"/>
      <c r="AD56" s="988"/>
      <c r="AE56" s="988"/>
      <c r="AF56" s="988"/>
      <c r="AG56" s="988"/>
      <c r="AH56" s="988"/>
      <c r="AI56" s="988"/>
      <c r="AJ56" s="988"/>
    </row>
    <row r="57" spans="1:36" s="992" customFormat="1" ht="30.75" customHeight="1">
      <c r="A57" s="238" t="s">
        <v>1561</v>
      </c>
      <c r="B57" s="239" t="s">
        <v>1529</v>
      </c>
      <c r="C57" s="239" t="s">
        <v>3627</v>
      </c>
      <c r="D57" s="239" t="s">
        <v>3629</v>
      </c>
      <c r="E57" s="239" t="s">
        <v>3627</v>
      </c>
      <c r="F57" s="239">
        <v>2</v>
      </c>
      <c r="G57" s="1667"/>
      <c r="H57" s="990" t="s">
        <v>1465</v>
      </c>
      <c r="I57" s="950" t="s">
        <v>1410</v>
      </c>
      <c r="J57" s="948" t="s">
        <v>1134</v>
      </c>
      <c r="K57" s="951" t="s">
        <v>96</v>
      </c>
      <c r="L57" s="974">
        <f>+(VLOOKUP($H$57,'DPSE-22 POM'!$H$7:$L$72,5,0))/12</f>
        <v>43541.666666666664</v>
      </c>
      <c r="M57" s="974">
        <f>+(VLOOKUP($H$57,'DPSE-22 POM'!$H$7:$L$72,5,0))/12</f>
        <v>43541.666666666664</v>
      </c>
      <c r="N57" s="974">
        <f>+(VLOOKUP($H$57,'DPSE-22 POM'!$H$7:$L$72,5,0))/12</f>
        <v>43541.666666666664</v>
      </c>
      <c r="O57" s="974">
        <f>+(VLOOKUP($H$57,'DPSE-22 POM'!$H$7:$L$72,5,0))/12</f>
        <v>43541.666666666664</v>
      </c>
      <c r="P57" s="974">
        <f>+(VLOOKUP($H$57,'DPSE-22 POM'!$H$7:$L$72,5,0))/12</f>
        <v>43541.666666666664</v>
      </c>
      <c r="Q57" s="974">
        <f>+(VLOOKUP($H$57,'DPSE-22 POM'!$H$7:$L$72,5,0))/12</f>
        <v>43541.666666666664</v>
      </c>
      <c r="R57" s="974">
        <f>+(VLOOKUP($H$57,'DPSE-22 POM'!$H$7:$L$72,5,0))/12</f>
        <v>43541.666666666664</v>
      </c>
      <c r="S57" s="974">
        <f>+(VLOOKUP($H$57,'DPSE-22 POM'!$H$7:$L$72,5,0))/12</f>
        <v>43541.666666666664</v>
      </c>
      <c r="T57" s="974">
        <f>+(VLOOKUP($H$57,'DPSE-22 POM'!$H$7:$L$72,5,0))/12</f>
        <v>43541.666666666664</v>
      </c>
      <c r="U57" s="974">
        <f>+(VLOOKUP($H$57,'DPSE-22 POM'!$H$7:$L$72,5,0))/12</f>
        <v>43541.666666666664</v>
      </c>
      <c r="V57" s="974">
        <f>+(VLOOKUP($H$57,'DPSE-22 POM'!$H$7:$L$72,5,0))/12</f>
        <v>43541.666666666664</v>
      </c>
      <c r="W57" s="974">
        <f>+(VLOOKUP($H$57,'DPSE-22 POM'!$H$7:$L$72,5,0))/12</f>
        <v>43541.666666666664</v>
      </c>
      <c r="X57" s="975">
        <f t="shared" si="2"/>
        <v>522500.00000000006</v>
      </c>
      <c r="Y57" s="991"/>
      <c r="Z57" s="991"/>
      <c r="AA57" s="991"/>
      <c r="AB57" s="991"/>
      <c r="AC57" s="991"/>
      <c r="AD57" s="991"/>
      <c r="AE57" s="991"/>
      <c r="AF57" s="991"/>
      <c r="AG57" s="991"/>
      <c r="AH57" s="991"/>
      <c r="AI57" s="991"/>
      <c r="AJ57" s="991"/>
    </row>
    <row r="58" spans="1:36" s="992" customFormat="1" ht="36" customHeight="1">
      <c r="A58" s="238" t="s">
        <v>1561</v>
      </c>
      <c r="B58" s="239" t="s">
        <v>1529</v>
      </c>
      <c r="C58" s="239" t="s">
        <v>3627</v>
      </c>
      <c r="D58" s="239" t="s">
        <v>3629</v>
      </c>
      <c r="E58" s="239" t="s">
        <v>3627</v>
      </c>
      <c r="F58" s="239">
        <v>3</v>
      </c>
      <c r="G58" s="1667"/>
      <c r="H58" s="990" t="s">
        <v>1466</v>
      </c>
      <c r="I58" s="950" t="s">
        <v>1411</v>
      </c>
      <c r="J58" s="948" t="s">
        <v>1134</v>
      </c>
      <c r="K58" s="951" t="s">
        <v>96</v>
      </c>
      <c r="L58" s="974">
        <f>+(VLOOKUP($H$58,'DPSE-22 POM'!$H$7:$L$72,5,0))/12</f>
        <v>1098039.5833333333</v>
      </c>
      <c r="M58" s="974">
        <f>+(VLOOKUP($H$58,'DPSE-22 POM'!$H$7:$L$72,5,0))/12</f>
        <v>1098039.5833333333</v>
      </c>
      <c r="N58" s="974">
        <f>+(VLOOKUP($H$58,'DPSE-22 POM'!$H$7:$L$72,5,0))/12</f>
        <v>1098039.5833333333</v>
      </c>
      <c r="O58" s="974">
        <f>+(VLOOKUP($H$58,'DPSE-22 POM'!$H$7:$L$72,5,0))/12</f>
        <v>1098039.5833333333</v>
      </c>
      <c r="P58" s="974">
        <f>+(VLOOKUP($H$58,'DPSE-22 POM'!$H$7:$L$72,5,0))/12</f>
        <v>1098039.5833333333</v>
      </c>
      <c r="Q58" s="974">
        <f>+(VLOOKUP($H$58,'DPSE-22 POM'!$H$7:$L$72,5,0))/12</f>
        <v>1098039.5833333333</v>
      </c>
      <c r="R58" s="974">
        <f>+(VLOOKUP($H$58,'DPSE-22 POM'!$H$7:$L$72,5,0))/12</f>
        <v>1098039.5833333333</v>
      </c>
      <c r="S58" s="974">
        <f>+(VLOOKUP($H$58,'DPSE-22 POM'!$H$7:$L$72,5,0))/12</f>
        <v>1098039.5833333333</v>
      </c>
      <c r="T58" s="974">
        <f>+(VLOOKUP($H$58,'DPSE-22 POM'!$H$7:$L$72,5,0))/12</f>
        <v>1098039.5833333333</v>
      </c>
      <c r="U58" s="974">
        <f>+(VLOOKUP($H$58,'DPSE-22 POM'!$H$7:$L$72,5,0))/12</f>
        <v>1098039.5833333333</v>
      </c>
      <c r="V58" s="974">
        <f>+(VLOOKUP($H$58,'DPSE-22 POM'!$H$7:$L$72,5,0))/12</f>
        <v>1098039.5833333333</v>
      </c>
      <c r="W58" s="974">
        <f>+(VLOOKUP($H$58,'DPSE-22 POM'!$H$7:$L$72,5,0))/12</f>
        <v>1098039.5833333333</v>
      </c>
      <c r="X58" s="975">
        <f t="shared" si="2"/>
        <v>13176475.000000002</v>
      </c>
      <c r="Y58" s="991"/>
      <c r="Z58" s="991"/>
      <c r="AA58" s="991"/>
      <c r="AB58" s="991"/>
      <c r="AC58" s="991"/>
      <c r="AD58" s="991"/>
      <c r="AE58" s="991"/>
      <c r="AF58" s="991"/>
      <c r="AG58" s="991"/>
      <c r="AH58" s="991"/>
      <c r="AI58" s="991"/>
      <c r="AJ58" s="991"/>
    </row>
    <row r="59" spans="1:36" s="992" customFormat="1" ht="30.75" customHeight="1">
      <c r="A59" s="238" t="s">
        <v>1561</v>
      </c>
      <c r="B59" s="239" t="s">
        <v>1529</v>
      </c>
      <c r="C59" s="239" t="s">
        <v>3627</v>
      </c>
      <c r="D59" s="239" t="s">
        <v>3629</v>
      </c>
      <c r="E59" s="239" t="s">
        <v>3627</v>
      </c>
      <c r="F59" s="239">
        <v>4</v>
      </c>
      <c r="G59" s="1667"/>
      <c r="H59" s="990" t="s">
        <v>1412</v>
      </c>
      <c r="I59" s="950" t="s">
        <v>977</v>
      </c>
      <c r="J59" s="948" t="s">
        <v>1134</v>
      </c>
      <c r="K59" s="951" t="s">
        <v>96</v>
      </c>
      <c r="L59" s="974">
        <f>+(VLOOKUP($H$59,'DPSE-22 POM'!$H$7:$L$72,5,0))/12</f>
        <v>344785.41666666669</v>
      </c>
      <c r="M59" s="974">
        <f>+(VLOOKUP($H$59,'DPSE-22 POM'!$H$7:$L$72,5,0))/12</f>
        <v>344785.41666666669</v>
      </c>
      <c r="N59" s="974">
        <f>+(VLOOKUP($H$59,'DPSE-22 POM'!$H$7:$L$72,5,0))/12</f>
        <v>344785.41666666669</v>
      </c>
      <c r="O59" s="974">
        <f>+(VLOOKUP($H$59,'DPSE-22 POM'!$H$7:$L$72,5,0))/12</f>
        <v>344785.41666666669</v>
      </c>
      <c r="P59" s="974">
        <f>+(VLOOKUP($H$59,'DPSE-22 POM'!$H$7:$L$72,5,0))/12</f>
        <v>344785.41666666669</v>
      </c>
      <c r="Q59" s="974">
        <f>+(VLOOKUP($H$59,'DPSE-22 POM'!$H$7:$L$72,5,0))/12</f>
        <v>344785.41666666669</v>
      </c>
      <c r="R59" s="974">
        <f>+(VLOOKUP($H$59,'DPSE-22 POM'!$H$7:$L$72,5,0))/12</f>
        <v>344785.41666666669</v>
      </c>
      <c r="S59" s="974">
        <f>+(VLOOKUP($H$59,'DPSE-22 POM'!$H$7:$L$72,5,0))/12</f>
        <v>344785.41666666669</v>
      </c>
      <c r="T59" s="974">
        <f>+(VLOOKUP($H$59,'DPSE-22 POM'!$H$7:$L$72,5,0))/12</f>
        <v>344785.41666666669</v>
      </c>
      <c r="U59" s="974">
        <f>+(VLOOKUP($H$59,'DPSE-22 POM'!$H$7:$L$72,5,0))/12</f>
        <v>344785.41666666669</v>
      </c>
      <c r="V59" s="974">
        <f>+(VLOOKUP($H$59,'DPSE-22 POM'!$H$7:$L$72,5,0))/12</f>
        <v>344785.41666666669</v>
      </c>
      <c r="W59" s="974">
        <f>+(VLOOKUP($H$59,'DPSE-22 POM'!$H$7:$L$72,5,0))/12</f>
        <v>344785.41666666669</v>
      </c>
      <c r="X59" s="975">
        <f t="shared" si="2"/>
        <v>4137424.9999999995</v>
      </c>
      <c r="Y59" s="991"/>
      <c r="Z59" s="991"/>
      <c r="AA59" s="991"/>
      <c r="AB59" s="991"/>
      <c r="AC59" s="991"/>
      <c r="AD59" s="991"/>
      <c r="AE59" s="991"/>
      <c r="AF59" s="991"/>
      <c r="AG59" s="991"/>
      <c r="AH59" s="991"/>
      <c r="AI59" s="991"/>
      <c r="AJ59" s="991"/>
    </row>
    <row r="60" spans="1:36" s="987" customFormat="1" ht="30.75" customHeight="1">
      <c r="A60" s="962"/>
      <c r="B60" s="963"/>
      <c r="C60" s="963"/>
      <c r="D60" s="963"/>
      <c r="E60" s="963"/>
      <c r="F60" s="963"/>
      <c r="G60" s="960"/>
      <c r="H60" s="993"/>
      <c r="I60" s="960"/>
      <c r="J60" s="959"/>
      <c r="K60" s="961"/>
      <c r="L60" s="972"/>
      <c r="M60" s="972"/>
      <c r="N60" s="972"/>
      <c r="O60" s="972"/>
      <c r="P60" s="972"/>
      <c r="Q60" s="972"/>
      <c r="R60" s="972"/>
      <c r="S60" s="972"/>
      <c r="T60" s="972"/>
      <c r="U60" s="972"/>
      <c r="V60" s="972"/>
      <c r="W60" s="972"/>
      <c r="X60" s="973">
        <f t="shared" si="2"/>
        <v>0</v>
      </c>
      <c r="Y60" s="986"/>
      <c r="Z60" s="986"/>
      <c r="AA60" s="986"/>
      <c r="AB60" s="986"/>
      <c r="AC60" s="986"/>
      <c r="AD60" s="986"/>
      <c r="AE60" s="986"/>
      <c r="AF60" s="986"/>
      <c r="AG60" s="986"/>
      <c r="AH60" s="986"/>
      <c r="AI60" s="986"/>
      <c r="AJ60" s="986"/>
    </row>
    <row r="61" spans="1:36" s="989" customFormat="1" ht="30.75" customHeight="1">
      <c r="A61" s="979"/>
      <c r="B61" s="980"/>
      <c r="C61" s="980"/>
      <c r="D61" s="980"/>
      <c r="E61" s="980"/>
      <c r="F61" s="980"/>
      <c r="G61" s="981" t="s">
        <v>1423</v>
      </c>
      <c r="H61" s="981"/>
      <c r="I61" s="982" t="s">
        <v>1413</v>
      </c>
      <c r="J61" s="983" t="s">
        <v>1134</v>
      </c>
      <c r="K61" s="983" t="s">
        <v>96</v>
      </c>
      <c r="L61" s="988">
        <f>+L62+L63+L64</f>
        <v>18600</v>
      </c>
      <c r="M61" s="988">
        <f t="shared" ref="M61:W61" si="21">+M62+M63+M64</f>
        <v>18600</v>
      </c>
      <c r="N61" s="988">
        <f t="shared" si="21"/>
        <v>18600</v>
      </c>
      <c r="O61" s="988">
        <f t="shared" si="21"/>
        <v>18600</v>
      </c>
      <c r="P61" s="988">
        <f t="shared" si="21"/>
        <v>18600</v>
      </c>
      <c r="Q61" s="988">
        <f t="shared" si="21"/>
        <v>18600</v>
      </c>
      <c r="R61" s="988">
        <f t="shared" si="21"/>
        <v>18600</v>
      </c>
      <c r="S61" s="988">
        <f t="shared" si="21"/>
        <v>18600</v>
      </c>
      <c r="T61" s="988">
        <f t="shared" si="21"/>
        <v>18600</v>
      </c>
      <c r="U61" s="988">
        <f t="shared" si="21"/>
        <v>18600</v>
      </c>
      <c r="V61" s="988">
        <f t="shared" si="21"/>
        <v>18600</v>
      </c>
      <c r="W61" s="988">
        <f t="shared" si="21"/>
        <v>18600</v>
      </c>
      <c r="X61" s="984">
        <f t="shared" si="2"/>
        <v>223200</v>
      </c>
      <c r="Y61" s="988"/>
      <c r="Z61" s="988"/>
      <c r="AA61" s="988"/>
      <c r="AB61" s="988"/>
      <c r="AC61" s="988"/>
      <c r="AD61" s="988"/>
      <c r="AE61" s="988"/>
      <c r="AF61" s="988"/>
      <c r="AG61" s="988"/>
      <c r="AH61" s="988"/>
      <c r="AI61" s="988"/>
      <c r="AJ61" s="988"/>
    </row>
    <row r="62" spans="1:36" s="992" customFormat="1" ht="30.75" customHeight="1">
      <c r="A62" s="238" t="s">
        <v>1561</v>
      </c>
      <c r="B62" s="239" t="s">
        <v>1529</v>
      </c>
      <c r="C62" s="239" t="s">
        <v>3627</v>
      </c>
      <c r="D62" s="239" t="s">
        <v>3630</v>
      </c>
      <c r="E62" s="239" t="s">
        <v>3627</v>
      </c>
      <c r="F62" s="239">
        <v>2</v>
      </c>
      <c r="G62" s="948"/>
      <c r="H62" s="990" t="s">
        <v>1415</v>
      </c>
      <c r="I62" s="950" t="s">
        <v>1414</v>
      </c>
      <c r="J62" s="948" t="s">
        <v>1134</v>
      </c>
      <c r="K62" s="951" t="s">
        <v>96</v>
      </c>
      <c r="L62" s="974">
        <f>+(VLOOKUP($H$62,'DPSE-22 POM'!$H$7:$L$72,5,0))/12</f>
        <v>2725</v>
      </c>
      <c r="M62" s="974">
        <f>+(VLOOKUP($H$62,'DPSE-22 POM'!$H$7:$L$72,5,0))/12</f>
        <v>2725</v>
      </c>
      <c r="N62" s="974">
        <f>+(VLOOKUP($H$62,'DPSE-22 POM'!$H$7:$L$72,5,0))/12</f>
        <v>2725</v>
      </c>
      <c r="O62" s="974">
        <f>+(VLOOKUP($H$62,'DPSE-22 POM'!$H$7:$L$72,5,0))/12</f>
        <v>2725</v>
      </c>
      <c r="P62" s="974">
        <f>+(VLOOKUP($H$62,'DPSE-22 POM'!$H$7:$L$72,5,0))/12</f>
        <v>2725</v>
      </c>
      <c r="Q62" s="974">
        <f>+(VLOOKUP($H$62,'DPSE-22 POM'!$H$7:$L$72,5,0))/12</f>
        <v>2725</v>
      </c>
      <c r="R62" s="974">
        <f>+(VLOOKUP($H$62,'DPSE-22 POM'!$H$7:$L$72,5,0))/12</f>
        <v>2725</v>
      </c>
      <c r="S62" s="974">
        <f>+(VLOOKUP($H$62,'DPSE-22 POM'!$H$7:$L$72,5,0))/12</f>
        <v>2725</v>
      </c>
      <c r="T62" s="974">
        <f>+(VLOOKUP($H$62,'DPSE-22 POM'!$H$7:$L$72,5,0))/12</f>
        <v>2725</v>
      </c>
      <c r="U62" s="974">
        <f>+(VLOOKUP($H$62,'DPSE-22 POM'!$H$7:$L$72,5,0))/12</f>
        <v>2725</v>
      </c>
      <c r="V62" s="974">
        <f>+(VLOOKUP($H$62,'DPSE-22 POM'!$H$7:$L$72,5,0))/12</f>
        <v>2725</v>
      </c>
      <c r="W62" s="974">
        <f>+(VLOOKUP($H$62,'DPSE-22 POM'!$H$7:$L$72,5,0))/12</f>
        <v>2725</v>
      </c>
      <c r="X62" s="975">
        <f t="shared" si="2"/>
        <v>32700</v>
      </c>
      <c r="Y62" s="991"/>
      <c r="Z62" s="991"/>
      <c r="AA62" s="991"/>
      <c r="AB62" s="991"/>
      <c r="AC62" s="991"/>
      <c r="AD62" s="991"/>
      <c r="AE62" s="991"/>
      <c r="AF62" s="991"/>
      <c r="AG62" s="991"/>
      <c r="AH62" s="991"/>
      <c r="AI62" s="991"/>
      <c r="AJ62" s="991"/>
    </row>
    <row r="63" spans="1:36" s="992" customFormat="1" ht="30.75" customHeight="1">
      <c r="A63" s="238" t="s">
        <v>1561</v>
      </c>
      <c r="B63" s="239" t="s">
        <v>1529</v>
      </c>
      <c r="C63" s="239" t="s">
        <v>3627</v>
      </c>
      <c r="D63" s="239" t="s">
        <v>3630</v>
      </c>
      <c r="E63" s="239" t="s">
        <v>3627</v>
      </c>
      <c r="F63" s="239">
        <v>3</v>
      </c>
      <c r="G63" s="948"/>
      <c r="H63" s="990" t="s">
        <v>1467</v>
      </c>
      <c r="I63" s="950" t="s">
        <v>1416</v>
      </c>
      <c r="J63" s="948" t="s">
        <v>1134</v>
      </c>
      <c r="K63" s="951" t="s">
        <v>96</v>
      </c>
      <c r="L63" s="974">
        <f>+(VLOOKUP($H$63,'DPSE-22 POM'!$H$7:$L$72,5,0))/12</f>
        <v>13466.666666666666</v>
      </c>
      <c r="M63" s="974">
        <f>+(VLOOKUP($H$63,'DPSE-22 POM'!$H$7:$L$72,5,0))/12</f>
        <v>13466.666666666666</v>
      </c>
      <c r="N63" s="974">
        <f>+(VLOOKUP($H$63,'DPSE-22 POM'!$H$7:$L$72,5,0))/12</f>
        <v>13466.666666666666</v>
      </c>
      <c r="O63" s="974">
        <f>+(VLOOKUP($H$63,'DPSE-22 POM'!$H$7:$L$72,5,0))/12</f>
        <v>13466.666666666666</v>
      </c>
      <c r="P63" s="974">
        <f>+(VLOOKUP($H$63,'DPSE-22 POM'!$H$7:$L$72,5,0))/12</f>
        <v>13466.666666666666</v>
      </c>
      <c r="Q63" s="974">
        <f>+(VLOOKUP($H$63,'DPSE-22 POM'!$H$7:$L$72,5,0))/12</f>
        <v>13466.666666666666</v>
      </c>
      <c r="R63" s="974">
        <f>+(VLOOKUP($H$63,'DPSE-22 POM'!$H$7:$L$72,5,0))/12</f>
        <v>13466.666666666666</v>
      </c>
      <c r="S63" s="974">
        <f>+(VLOOKUP($H$63,'DPSE-22 POM'!$H$7:$L$72,5,0))/12</f>
        <v>13466.666666666666</v>
      </c>
      <c r="T63" s="974">
        <f>+(VLOOKUP($H$63,'DPSE-22 POM'!$H$7:$L$72,5,0))/12</f>
        <v>13466.666666666666</v>
      </c>
      <c r="U63" s="974">
        <f>+(VLOOKUP($H$63,'DPSE-22 POM'!$H$7:$L$72,5,0))/12</f>
        <v>13466.666666666666</v>
      </c>
      <c r="V63" s="974">
        <f>+(VLOOKUP($H$63,'DPSE-22 POM'!$H$7:$L$72,5,0))/12</f>
        <v>13466.666666666666</v>
      </c>
      <c r="W63" s="974">
        <f>+(VLOOKUP($H$63,'DPSE-22 POM'!$H$7:$L$72,5,0))/12</f>
        <v>13466.666666666666</v>
      </c>
      <c r="X63" s="975">
        <f t="shared" si="2"/>
        <v>161600</v>
      </c>
      <c r="Y63" s="991"/>
      <c r="Z63" s="991"/>
      <c r="AA63" s="991"/>
      <c r="AB63" s="991"/>
      <c r="AC63" s="991"/>
      <c r="AD63" s="991"/>
      <c r="AE63" s="991"/>
      <c r="AF63" s="991"/>
      <c r="AG63" s="991"/>
      <c r="AH63" s="991"/>
      <c r="AI63" s="991"/>
      <c r="AJ63" s="991"/>
    </row>
    <row r="64" spans="1:36" s="992" customFormat="1" ht="30.75" customHeight="1">
      <c r="A64" s="238" t="s">
        <v>1561</v>
      </c>
      <c r="B64" s="239" t="s">
        <v>1529</v>
      </c>
      <c r="C64" s="239" t="s">
        <v>3627</v>
      </c>
      <c r="D64" s="239" t="s">
        <v>3630</v>
      </c>
      <c r="E64" s="239" t="s">
        <v>3627</v>
      </c>
      <c r="F64" s="239">
        <v>5</v>
      </c>
      <c r="G64" s="948"/>
      <c r="H64" s="990" t="s">
        <v>1468</v>
      </c>
      <c r="I64" s="950" t="s">
        <v>1417</v>
      </c>
      <c r="J64" s="948" t="s">
        <v>1134</v>
      </c>
      <c r="K64" s="951" t="s">
        <v>96</v>
      </c>
      <c r="L64" s="974">
        <f>+(VLOOKUP($H$64,'DPSE-22 POM'!$H$7:$L$72,5,0))/12</f>
        <v>2408.3333333333335</v>
      </c>
      <c r="M64" s="974">
        <f>+(VLOOKUP($H$64,'DPSE-22 POM'!$H$7:$L$72,5,0))/12</f>
        <v>2408.3333333333335</v>
      </c>
      <c r="N64" s="974">
        <f>+(VLOOKUP($H$64,'DPSE-22 POM'!$H$7:$L$72,5,0))/12</f>
        <v>2408.3333333333335</v>
      </c>
      <c r="O64" s="974">
        <f>+(VLOOKUP($H$64,'DPSE-22 POM'!$H$7:$L$72,5,0))/12</f>
        <v>2408.3333333333335</v>
      </c>
      <c r="P64" s="974">
        <f>+(VLOOKUP($H$64,'DPSE-22 POM'!$H$7:$L$72,5,0))/12</f>
        <v>2408.3333333333335</v>
      </c>
      <c r="Q64" s="974">
        <f>+(VLOOKUP($H$64,'DPSE-22 POM'!$H$7:$L$72,5,0))/12</f>
        <v>2408.3333333333335</v>
      </c>
      <c r="R64" s="974">
        <f>+(VLOOKUP($H$64,'DPSE-22 POM'!$H$7:$L$72,5,0))/12</f>
        <v>2408.3333333333335</v>
      </c>
      <c r="S64" s="974">
        <f>+(VLOOKUP($H$64,'DPSE-22 POM'!$H$7:$L$72,5,0))/12</f>
        <v>2408.3333333333335</v>
      </c>
      <c r="T64" s="974">
        <f>+(VLOOKUP($H$64,'DPSE-22 POM'!$H$7:$L$72,5,0))/12</f>
        <v>2408.3333333333335</v>
      </c>
      <c r="U64" s="974">
        <f>+(VLOOKUP($H$64,'DPSE-22 POM'!$H$7:$L$72,5,0))/12</f>
        <v>2408.3333333333335</v>
      </c>
      <c r="V64" s="974">
        <f>+(VLOOKUP($H$64,'DPSE-22 POM'!$H$7:$L$72,5,0))/12</f>
        <v>2408.3333333333335</v>
      </c>
      <c r="W64" s="974">
        <f>+(VLOOKUP($H$64,'DPSE-22 POM'!$H$7:$L$72,5,0))/12</f>
        <v>2408.3333333333335</v>
      </c>
      <c r="X64" s="975">
        <f t="shared" si="2"/>
        <v>28899.999999999996</v>
      </c>
      <c r="Y64" s="991"/>
      <c r="Z64" s="991"/>
      <c r="AA64" s="991"/>
      <c r="AB64" s="991"/>
      <c r="AC64" s="991"/>
      <c r="AD64" s="991"/>
      <c r="AE64" s="991"/>
      <c r="AF64" s="991"/>
      <c r="AG64" s="991"/>
      <c r="AH64" s="991"/>
      <c r="AI64" s="991"/>
      <c r="AJ64" s="991"/>
    </row>
    <row r="65" spans="1:36" s="987" customFormat="1" ht="30.75" customHeight="1">
      <c r="A65" s="962"/>
      <c r="B65" s="963"/>
      <c r="C65" s="963"/>
      <c r="D65" s="963"/>
      <c r="E65" s="963"/>
      <c r="F65" s="963"/>
      <c r="G65" s="960"/>
      <c r="H65" s="993"/>
      <c r="I65" s="960"/>
      <c r="J65" s="959"/>
      <c r="K65" s="961"/>
      <c r="L65" s="972"/>
      <c r="M65" s="972"/>
      <c r="N65" s="972"/>
      <c r="O65" s="972"/>
      <c r="P65" s="972"/>
      <c r="Q65" s="972"/>
      <c r="R65" s="972"/>
      <c r="S65" s="972"/>
      <c r="T65" s="972"/>
      <c r="U65" s="972"/>
      <c r="V65" s="972"/>
      <c r="W65" s="972"/>
      <c r="X65" s="973">
        <f t="shared" si="2"/>
        <v>0</v>
      </c>
      <c r="Y65" s="986"/>
      <c r="Z65" s="986"/>
      <c r="AA65" s="986"/>
      <c r="AB65" s="986"/>
      <c r="AC65" s="986"/>
      <c r="AD65" s="986"/>
      <c r="AE65" s="986"/>
      <c r="AF65" s="986"/>
      <c r="AG65" s="986"/>
      <c r="AH65" s="986"/>
      <c r="AI65" s="986"/>
      <c r="AJ65" s="986"/>
    </row>
    <row r="66" spans="1:36" s="989" customFormat="1" ht="30.75" customHeight="1">
      <c r="A66" s="979"/>
      <c r="B66" s="980"/>
      <c r="C66" s="980"/>
      <c r="D66" s="980"/>
      <c r="E66" s="980"/>
      <c r="F66" s="980"/>
      <c r="G66" s="981" t="s">
        <v>1424</v>
      </c>
      <c r="H66" s="981"/>
      <c r="I66" s="982" t="s">
        <v>1240</v>
      </c>
      <c r="J66" s="983" t="s">
        <v>1134</v>
      </c>
      <c r="K66" s="983" t="s">
        <v>96</v>
      </c>
      <c r="L66" s="988">
        <f>+L67</f>
        <v>41.666666666666664</v>
      </c>
      <c r="M66" s="988">
        <f t="shared" ref="M66:W66" si="22">+M67</f>
        <v>41.666666666666664</v>
      </c>
      <c r="N66" s="988">
        <f t="shared" si="22"/>
        <v>41.666666666666664</v>
      </c>
      <c r="O66" s="988">
        <f t="shared" si="22"/>
        <v>41.666666666666664</v>
      </c>
      <c r="P66" s="988">
        <f t="shared" si="22"/>
        <v>41.666666666666664</v>
      </c>
      <c r="Q66" s="988">
        <f t="shared" si="22"/>
        <v>41.666666666666664</v>
      </c>
      <c r="R66" s="988">
        <f t="shared" si="22"/>
        <v>41.666666666666664</v>
      </c>
      <c r="S66" s="988">
        <f t="shared" si="22"/>
        <v>41.666666666666664</v>
      </c>
      <c r="T66" s="988">
        <f t="shared" si="22"/>
        <v>41.666666666666664</v>
      </c>
      <c r="U66" s="988">
        <f t="shared" si="22"/>
        <v>41.666666666666664</v>
      </c>
      <c r="V66" s="988">
        <f t="shared" si="22"/>
        <v>41.666666666666664</v>
      </c>
      <c r="W66" s="988">
        <f t="shared" si="22"/>
        <v>41.666666666666664</v>
      </c>
      <c r="X66" s="984">
        <f t="shared" si="2"/>
        <v>500.00000000000006</v>
      </c>
      <c r="Y66" s="988"/>
      <c r="Z66" s="988"/>
      <c r="AA66" s="988"/>
      <c r="AB66" s="988"/>
      <c r="AC66" s="988"/>
      <c r="AD66" s="988"/>
      <c r="AE66" s="988"/>
      <c r="AF66" s="988"/>
      <c r="AG66" s="988"/>
      <c r="AH66" s="988"/>
      <c r="AI66" s="988"/>
      <c r="AJ66" s="988"/>
    </row>
    <row r="67" spans="1:36" s="992" customFormat="1" ht="30.75" customHeight="1">
      <c r="A67" s="238" t="s">
        <v>1528</v>
      </c>
      <c r="B67" s="239" t="s">
        <v>1529</v>
      </c>
      <c r="C67" s="239" t="s">
        <v>3627</v>
      </c>
      <c r="D67" s="239" t="s">
        <v>3631</v>
      </c>
      <c r="E67" s="239" t="s">
        <v>3627</v>
      </c>
      <c r="F67" s="239">
        <v>4</v>
      </c>
      <c r="G67" s="948"/>
      <c r="H67" s="990" t="s">
        <v>1469</v>
      </c>
      <c r="I67" s="950" t="s">
        <v>1426</v>
      </c>
      <c r="J67" s="948" t="s">
        <v>1134</v>
      </c>
      <c r="K67" s="951" t="s">
        <v>96</v>
      </c>
      <c r="L67" s="974">
        <f>+(VLOOKUP($H$67,'DPSE-22 POM'!$H$7:$L$72,5,0))/12</f>
        <v>41.666666666666664</v>
      </c>
      <c r="M67" s="974">
        <f>+(VLOOKUP($H$67,'DPSE-22 POM'!$H$7:$L$72,5,0))/12</f>
        <v>41.666666666666664</v>
      </c>
      <c r="N67" s="974">
        <f>+(VLOOKUP($H$67,'DPSE-22 POM'!$H$7:$L$72,5,0))/12</f>
        <v>41.666666666666664</v>
      </c>
      <c r="O67" s="974">
        <f>+(VLOOKUP($H$67,'DPSE-22 POM'!$H$7:$L$72,5,0))/12</f>
        <v>41.666666666666664</v>
      </c>
      <c r="P67" s="974">
        <f>+(VLOOKUP($H$67,'DPSE-22 POM'!$H$7:$L$72,5,0))/12</f>
        <v>41.666666666666664</v>
      </c>
      <c r="Q67" s="974">
        <f>+(VLOOKUP($H$67,'DPSE-22 POM'!$H$7:$L$72,5,0))/12</f>
        <v>41.666666666666664</v>
      </c>
      <c r="R67" s="974">
        <f>+(VLOOKUP($H$67,'DPSE-22 POM'!$H$7:$L$72,5,0))/12</f>
        <v>41.666666666666664</v>
      </c>
      <c r="S67" s="974">
        <f>+(VLOOKUP($H$67,'DPSE-22 POM'!$H$7:$L$72,5,0))/12</f>
        <v>41.666666666666664</v>
      </c>
      <c r="T67" s="974">
        <f>+(VLOOKUP($H$67,'DPSE-22 POM'!$H$7:$L$72,5,0))/12</f>
        <v>41.666666666666664</v>
      </c>
      <c r="U67" s="974">
        <f>+(VLOOKUP($H$67,'DPSE-22 POM'!$H$7:$L$72,5,0))/12</f>
        <v>41.666666666666664</v>
      </c>
      <c r="V67" s="974">
        <f>+(VLOOKUP($H$67,'DPSE-22 POM'!$H$7:$L$72,5,0))/12</f>
        <v>41.666666666666664</v>
      </c>
      <c r="W67" s="974">
        <f>+(VLOOKUP($H$67,'DPSE-22 POM'!$H$7:$L$72,5,0))/12</f>
        <v>41.666666666666664</v>
      </c>
      <c r="X67" s="975">
        <f t="shared" si="2"/>
        <v>500.00000000000006</v>
      </c>
      <c r="Y67" s="991"/>
      <c r="Z67" s="991"/>
      <c r="AA67" s="991"/>
      <c r="AB67" s="991"/>
      <c r="AC67" s="991"/>
      <c r="AD67" s="991"/>
      <c r="AE67" s="991"/>
      <c r="AF67" s="991"/>
      <c r="AG67" s="991"/>
      <c r="AH67" s="991"/>
      <c r="AI67" s="991"/>
      <c r="AJ67" s="991"/>
    </row>
    <row r="68" spans="1:36" s="987" customFormat="1" ht="30.75" customHeight="1">
      <c r="A68" s="962"/>
      <c r="B68" s="963"/>
      <c r="C68" s="963"/>
      <c r="D68" s="963"/>
      <c r="E68" s="963"/>
      <c r="F68" s="963"/>
      <c r="G68" s="960"/>
      <c r="H68" s="993"/>
      <c r="I68" s="960"/>
      <c r="J68" s="959"/>
      <c r="K68" s="961"/>
      <c r="L68" s="972"/>
      <c r="M68" s="972"/>
      <c r="N68" s="972"/>
      <c r="O68" s="972"/>
      <c r="P68" s="972"/>
      <c r="Q68" s="972"/>
      <c r="R68" s="972"/>
      <c r="S68" s="972"/>
      <c r="T68" s="972"/>
      <c r="U68" s="972"/>
      <c r="V68" s="972"/>
      <c r="W68" s="972"/>
      <c r="X68" s="973">
        <f t="shared" si="2"/>
        <v>0</v>
      </c>
      <c r="Y68" s="986"/>
      <c r="Z68" s="986"/>
      <c r="AA68" s="986"/>
      <c r="AB68" s="986"/>
      <c r="AC68" s="986"/>
      <c r="AD68" s="986"/>
      <c r="AE68" s="986"/>
      <c r="AF68" s="986"/>
      <c r="AG68" s="986"/>
      <c r="AH68" s="986"/>
      <c r="AI68" s="986"/>
      <c r="AJ68" s="986"/>
    </row>
    <row r="69" spans="1:36" s="989" customFormat="1" ht="30.75" customHeight="1">
      <c r="A69" s="979"/>
      <c r="B69" s="980"/>
      <c r="C69" s="980"/>
      <c r="D69" s="980"/>
      <c r="E69" s="980"/>
      <c r="F69" s="980"/>
      <c r="G69" s="981" t="s">
        <v>1425</v>
      </c>
      <c r="H69" s="981"/>
      <c r="I69" s="982" t="s">
        <v>1427</v>
      </c>
      <c r="J69" s="983" t="s">
        <v>1134</v>
      </c>
      <c r="K69" s="983" t="s">
        <v>96</v>
      </c>
      <c r="L69" s="988">
        <f>+L70+L71+L72+L73+L74+L75</f>
        <v>67083</v>
      </c>
      <c r="M69" s="988">
        <f t="shared" ref="M69:W69" si="23">+M70+M71+M72+M73+M74+M75</f>
        <v>67083</v>
      </c>
      <c r="N69" s="988">
        <f t="shared" si="23"/>
        <v>67083</v>
      </c>
      <c r="O69" s="988">
        <f t="shared" si="23"/>
        <v>67083</v>
      </c>
      <c r="P69" s="988">
        <f t="shared" si="23"/>
        <v>67083</v>
      </c>
      <c r="Q69" s="988">
        <f t="shared" si="23"/>
        <v>67083</v>
      </c>
      <c r="R69" s="988">
        <f t="shared" si="23"/>
        <v>67083</v>
      </c>
      <c r="S69" s="988">
        <f t="shared" si="23"/>
        <v>67083</v>
      </c>
      <c r="T69" s="988">
        <f t="shared" si="23"/>
        <v>67083</v>
      </c>
      <c r="U69" s="988">
        <f t="shared" si="23"/>
        <v>67083</v>
      </c>
      <c r="V69" s="988">
        <f t="shared" si="23"/>
        <v>67083</v>
      </c>
      <c r="W69" s="988">
        <f t="shared" si="23"/>
        <v>67083</v>
      </c>
      <c r="X69" s="984">
        <f t="shared" si="2"/>
        <v>804996</v>
      </c>
      <c r="Y69" s="988"/>
      <c r="Z69" s="988"/>
      <c r="AA69" s="988"/>
      <c r="AB69" s="988"/>
      <c r="AC69" s="988"/>
      <c r="AD69" s="988"/>
      <c r="AE69" s="988"/>
      <c r="AF69" s="988"/>
      <c r="AG69" s="988"/>
      <c r="AH69" s="988"/>
      <c r="AI69" s="988"/>
      <c r="AJ69" s="988"/>
    </row>
    <row r="70" spans="1:36" s="992" customFormat="1" ht="30.75" customHeight="1">
      <c r="A70" s="238" t="s">
        <v>1528</v>
      </c>
      <c r="B70" s="239" t="s">
        <v>1529</v>
      </c>
      <c r="C70" s="239" t="s">
        <v>3627</v>
      </c>
      <c r="D70" s="239" t="s">
        <v>3628</v>
      </c>
      <c r="E70" s="239" t="s">
        <v>3627</v>
      </c>
      <c r="F70" s="239">
        <v>2</v>
      </c>
      <c r="G70" s="948"/>
      <c r="H70" s="990" t="s">
        <v>1470</v>
      </c>
      <c r="I70" s="950" t="s">
        <v>1428</v>
      </c>
      <c r="J70" s="948" t="s">
        <v>1134</v>
      </c>
      <c r="K70" s="951" t="s">
        <v>96</v>
      </c>
      <c r="L70" s="974">
        <f>+(VLOOKUP($H$70,'DPSE-22 POM'!$H$7:$L$72,5,0))/12</f>
        <v>208.33333333333334</v>
      </c>
      <c r="M70" s="974">
        <f>+(VLOOKUP($H$70,'DPSE-22 POM'!$H$7:$L$72,5,0))/12</f>
        <v>208.33333333333334</v>
      </c>
      <c r="N70" s="974">
        <f>+(VLOOKUP($H$70,'DPSE-22 POM'!$H$7:$L$72,5,0))/12</f>
        <v>208.33333333333334</v>
      </c>
      <c r="O70" s="974">
        <f>+(VLOOKUP($H$70,'DPSE-22 POM'!$H$7:$L$72,5,0))/12</f>
        <v>208.33333333333334</v>
      </c>
      <c r="P70" s="974">
        <f>+(VLOOKUP($H$70,'DPSE-22 POM'!$H$7:$L$72,5,0))/12</f>
        <v>208.33333333333334</v>
      </c>
      <c r="Q70" s="974">
        <f>+(VLOOKUP($H$70,'DPSE-22 POM'!$H$7:$L$72,5,0))/12</f>
        <v>208.33333333333334</v>
      </c>
      <c r="R70" s="974">
        <f>+(VLOOKUP($H$70,'DPSE-22 POM'!$H$7:$L$72,5,0))/12</f>
        <v>208.33333333333334</v>
      </c>
      <c r="S70" s="974">
        <f>+(VLOOKUP($H$70,'DPSE-22 POM'!$H$7:$L$72,5,0))/12</f>
        <v>208.33333333333334</v>
      </c>
      <c r="T70" s="974">
        <f>+(VLOOKUP($H$70,'DPSE-22 POM'!$H$7:$L$72,5,0))/12</f>
        <v>208.33333333333334</v>
      </c>
      <c r="U70" s="974">
        <f>+(VLOOKUP($H$70,'DPSE-22 POM'!$H$7:$L$72,5,0))/12</f>
        <v>208.33333333333334</v>
      </c>
      <c r="V70" s="974">
        <f>+(VLOOKUP($H$70,'DPSE-22 POM'!$H$7:$L$72,5,0))/12</f>
        <v>208.33333333333334</v>
      </c>
      <c r="W70" s="974">
        <f>+(VLOOKUP($H$70,'DPSE-22 POM'!$H$7:$L$72,5,0))/12</f>
        <v>208.33333333333334</v>
      </c>
      <c r="X70" s="975">
        <f t="shared" ref="X70:X91" si="24">SUM(L70:W70)</f>
        <v>2500</v>
      </c>
      <c r="Y70" s="991"/>
      <c r="Z70" s="991"/>
      <c r="AA70" s="991"/>
      <c r="AB70" s="991"/>
      <c r="AC70" s="991"/>
      <c r="AD70" s="991"/>
      <c r="AE70" s="991"/>
      <c r="AF70" s="991"/>
      <c r="AG70" s="991"/>
      <c r="AH70" s="991"/>
      <c r="AI70" s="991"/>
      <c r="AJ70" s="991"/>
    </row>
    <row r="71" spans="1:36" s="992" customFormat="1" ht="36" customHeight="1">
      <c r="A71" s="238" t="s">
        <v>1528</v>
      </c>
      <c r="B71" s="239" t="s">
        <v>1529</v>
      </c>
      <c r="C71" s="239" t="s">
        <v>3627</v>
      </c>
      <c r="D71" s="239" t="s">
        <v>3628</v>
      </c>
      <c r="E71" s="239" t="s">
        <v>3627</v>
      </c>
      <c r="F71" s="239">
        <v>3</v>
      </c>
      <c r="G71" s="948"/>
      <c r="H71" s="990" t="s">
        <v>1471</v>
      </c>
      <c r="I71" s="950" t="s">
        <v>1247</v>
      </c>
      <c r="J71" s="948" t="s">
        <v>1134</v>
      </c>
      <c r="K71" s="951" t="s">
        <v>96</v>
      </c>
      <c r="L71" s="974">
        <f>+(VLOOKUP($H$71,'DPSE-22 POM'!$H$7:$L$72,5,0))/12</f>
        <v>4900</v>
      </c>
      <c r="M71" s="974">
        <f>+(VLOOKUP($H$71,'DPSE-22 POM'!$H$7:$L$72,5,0))/12</f>
        <v>4900</v>
      </c>
      <c r="N71" s="974">
        <f>+(VLOOKUP($H$71,'DPSE-22 POM'!$H$7:$L$72,5,0))/12</f>
        <v>4900</v>
      </c>
      <c r="O71" s="974">
        <f>+(VLOOKUP($H$71,'DPSE-22 POM'!$H$7:$L$72,5,0))/12</f>
        <v>4900</v>
      </c>
      <c r="P71" s="974">
        <f>+(VLOOKUP($H$71,'DPSE-22 POM'!$H$7:$L$72,5,0))/12</f>
        <v>4900</v>
      </c>
      <c r="Q71" s="974">
        <f>+(VLOOKUP($H$71,'DPSE-22 POM'!$H$7:$L$72,5,0))/12</f>
        <v>4900</v>
      </c>
      <c r="R71" s="974">
        <f>+(VLOOKUP($H$71,'DPSE-22 POM'!$H$7:$L$72,5,0))/12</f>
        <v>4900</v>
      </c>
      <c r="S71" s="974">
        <f>+(VLOOKUP($H$71,'DPSE-22 POM'!$H$7:$L$72,5,0))/12</f>
        <v>4900</v>
      </c>
      <c r="T71" s="974">
        <f>+(VLOOKUP($H$71,'DPSE-22 POM'!$H$7:$L$72,5,0))/12</f>
        <v>4900</v>
      </c>
      <c r="U71" s="974">
        <f>+(VLOOKUP($H$71,'DPSE-22 POM'!$H$7:$L$72,5,0))/12</f>
        <v>4900</v>
      </c>
      <c r="V71" s="974">
        <f>+(VLOOKUP($H$71,'DPSE-22 POM'!$H$7:$L$72,5,0))/12</f>
        <v>4900</v>
      </c>
      <c r="W71" s="974">
        <f>+(VLOOKUP($H$71,'DPSE-22 POM'!$H$7:$L$72,5,0))/12</f>
        <v>4900</v>
      </c>
      <c r="X71" s="975">
        <f t="shared" si="24"/>
        <v>58800</v>
      </c>
      <c r="Y71" s="991"/>
      <c r="Z71" s="991"/>
      <c r="AA71" s="991"/>
      <c r="AB71" s="991"/>
      <c r="AC71" s="991"/>
      <c r="AD71" s="991"/>
      <c r="AE71" s="991"/>
      <c r="AF71" s="991"/>
      <c r="AG71" s="991"/>
      <c r="AH71" s="991"/>
      <c r="AI71" s="991"/>
      <c r="AJ71" s="991"/>
    </row>
    <row r="72" spans="1:36" s="992" customFormat="1" ht="30.75" customHeight="1">
      <c r="A72" s="238" t="s">
        <v>1528</v>
      </c>
      <c r="B72" s="239" t="s">
        <v>1529</v>
      </c>
      <c r="C72" s="239" t="s">
        <v>3627</v>
      </c>
      <c r="D72" s="239" t="s">
        <v>3628</v>
      </c>
      <c r="E72" s="239" t="s">
        <v>3627</v>
      </c>
      <c r="F72" s="239">
        <v>4</v>
      </c>
      <c r="G72" s="948"/>
      <c r="H72" s="990" t="s">
        <v>1472</v>
      </c>
      <c r="I72" s="950" t="s">
        <v>1429</v>
      </c>
      <c r="J72" s="948" t="s">
        <v>1134</v>
      </c>
      <c r="K72" s="951" t="s">
        <v>96</v>
      </c>
      <c r="L72" s="974">
        <f>+(VLOOKUP($H$72,'DPSE-22 POM'!$H$7:$L$72,5,0))/12</f>
        <v>130.25</v>
      </c>
      <c r="M72" s="974">
        <f>+(VLOOKUP($H$72,'DPSE-22 POM'!$H$7:$L$72,5,0))/12</f>
        <v>130.25</v>
      </c>
      <c r="N72" s="974">
        <f>+(VLOOKUP($H$72,'DPSE-22 POM'!$H$7:$L$72,5,0))/12</f>
        <v>130.25</v>
      </c>
      <c r="O72" s="974">
        <f>+(VLOOKUP($H$72,'DPSE-22 POM'!$H$7:$L$72,5,0))/12</f>
        <v>130.25</v>
      </c>
      <c r="P72" s="974">
        <f>+(VLOOKUP($H$72,'DPSE-22 POM'!$H$7:$L$72,5,0))/12</f>
        <v>130.25</v>
      </c>
      <c r="Q72" s="974">
        <f>+(VLOOKUP($H$72,'DPSE-22 POM'!$H$7:$L$72,5,0))/12</f>
        <v>130.25</v>
      </c>
      <c r="R72" s="974">
        <f>+(VLOOKUP($H$72,'DPSE-22 POM'!$H$7:$L$72,5,0))/12</f>
        <v>130.25</v>
      </c>
      <c r="S72" s="974">
        <f>+(VLOOKUP($H$72,'DPSE-22 POM'!$H$7:$L$72,5,0))/12</f>
        <v>130.25</v>
      </c>
      <c r="T72" s="974">
        <f>+(VLOOKUP($H$72,'DPSE-22 POM'!$H$7:$L$72,5,0))/12</f>
        <v>130.25</v>
      </c>
      <c r="U72" s="974">
        <f>+(VLOOKUP($H$72,'DPSE-22 POM'!$H$7:$L$72,5,0))/12</f>
        <v>130.25</v>
      </c>
      <c r="V72" s="974">
        <f>+(VLOOKUP($H$72,'DPSE-22 POM'!$H$7:$L$72,5,0))/12</f>
        <v>130.25</v>
      </c>
      <c r="W72" s="974">
        <f>+(VLOOKUP($H$72,'DPSE-22 POM'!$H$7:$L$72,5,0))/12</f>
        <v>130.25</v>
      </c>
      <c r="X72" s="975">
        <f t="shared" si="24"/>
        <v>1563</v>
      </c>
      <c r="Y72" s="991"/>
      <c r="Z72" s="991"/>
      <c r="AA72" s="991"/>
      <c r="AB72" s="991"/>
      <c r="AC72" s="991"/>
      <c r="AD72" s="991"/>
      <c r="AE72" s="991"/>
      <c r="AF72" s="991"/>
      <c r="AG72" s="991"/>
      <c r="AH72" s="991"/>
      <c r="AI72" s="991"/>
      <c r="AJ72" s="991"/>
    </row>
    <row r="73" spans="1:36" s="992" customFormat="1" ht="36" customHeight="1">
      <c r="A73" s="238" t="s">
        <v>1528</v>
      </c>
      <c r="B73" s="239" t="s">
        <v>1529</v>
      </c>
      <c r="C73" s="239" t="s">
        <v>3627</v>
      </c>
      <c r="D73" s="239" t="s">
        <v>3628</v>
      </c>
      <c r="E73" s="239" t="s">
        <v>3627</v>
      </c>
      <c r="F73" s="239">
        <v>5</v>
      </c>
      <c r="G73" s="948"/>
      <c r="H73" s="990" t="s">
        <v>1473</v>
      </c>
      <c r="I73" s="950" t="s">
        <v>1250</v>
      </c>
      <c r="J73" s="948" t="s">
        <v>1134</v>
      </c>
      <c r="K73" s="951" t="s">
        <v>96</v>
      </c>
      <c r="L73" s="974">
        <f>+(VLOOKUP($H$73,'DPSE-22 POM'!$H$7:$L$72,5,0))/12</f>
        <v>4707.333333333333</v>
      </c>
      <c r="M73" s="974">
        <f>+(VLOOKUP($H$73,'DPSE-22 POM'!$H$7:$L$72,5,0))/12</f>
        <v>4707.333333333333</v>
      </c>
      <c r="N73" s="974">
        <f>+(VLOOKUP($H$73,'DPSE-22 POM'!$H$7:$L$72,5,0))/12</f>
        <v>4707.333333333333</v>
      </c>
      <c r="O73" s="974">
        <f>+(VLOOKUP($H$73,'DPSE-22 POM'!$H$7:$L$72,5,0))/12</f>
        <v>4707.333333333333</v>
      </c>
      <c r="P73" s="974">
        <f>+(VLOOKUP($H$73,'DPSE-22 POM'!$H$7:$L$72,5,0))/12</f>
        <v>4707.333333333333</v>
      </c>
      <c r="Q73" s="974">
        <f>+(VLOOKUP($H$73,'DPSE-22 POM'!$H$7:$L$72,5,0))/12</f>
        <v>4707.333333333333</v>
      </c>
      <c r="R73" s="974">
        <f>+(VLOOKUP($H$73,'DPSE-22 POM'!$H$7:$L$72,5,0))/12</f>
        <v>4707.333333333333</v>
      </c>
      <c r="S73" s="974">
        <f>+(VLOOKUP($H$73,'DPSE-22 POM'!$H$7:$L$72,5,0))/12</f>
        <v>4707.333333333333</v>
      </c>
      <c r="T73" s="974">
        <f>+(VLOOKUP($H$73,'DPSE-22 POM'!$H$7:$L$72,5,0))/12</f>
        <v>4707.333333333333</v>
      </c>
      <c r="U73" s="974">
        <f>+(VLOOKUP($H$73,'DPSE-22 POM'!$H$7:$L$72,5,0))/12</f>
        <v>4707.333333333333</v>
      </c>
      <c r="V73" s="974">
        <f>+(VLOOKUP($H$73,'DPSE-22 POM'!$H$7:$L$72,5,0))/12</f>
        <v>4707.333333333333</v>
      </c>
      <c r="W73" s="974">
        <f>+(VLOOKUP($H$73,'DPSE-22 POM'!$H$7:$L$72,5,0))/12</f>
        <v>4707.333333333333</v>
      </c>
      <c r="X73" s="975">
        <f t="shared" si="24"/>
        <v>56488.000000000007</v>
      </c>
      <c r="Y73" s="991"/>
      <c r="Z73" s="991"/>
      <c r="AA73" s="991"/>
      <c r="AB73" s="991"/>
      <c r="AC73" s="991"/>
      <c r="AD73" s="991"/>
      <c r="AE73" s="991"/>
      <c r="AF73" s="991"/>
      <c r="AG73" s="991"/>
      <c r="AH73" s="991"/>
      <c r="AI73" s="991"/>
      <c r="AJ73" s="991"/>
    </row>
    <row r="74" spans="1:36" s="992" customFormat="1" ht="30.75" customHeight="1">
      <c r="A74" s="238" t="s">
        <v>1528</v>
      </c>
      <c r="B74" s="239" t="s">
        <v>1529</v>
      </c>
      <c r="C74" s="239" t="s">
        <v>3627</v>
      </c>
      <c r="D74" s="239" t="s">
        <v>3628</v>
      </c>
      <c r="E74" s="239" t="s">
        <v>3627</v>
      </c>
      <c r="F74" s="239">
        <v>6</v>
      </c>
      <c r="G74" s="948"/>
      <c r="H74" s="990" t="s">
        <v>1474</v>
      </c>
      <c r="I74" s="950" t="s">
        <v>1430</v>
      </c>
      <c r="J74" s="948" t="s">
        <v>1134</v>
      </c>
      <c r="K74" s="951" t="s">
        <v>96</v>
      </c>
      <c r="L74" s="974">
        <f>+(VLOOKUP($H$74,'DPSE-22 POM'!$H$7:$L$72,5,0))/12</f>
        <v>2125</v>
      </c>
      <c r="M74" s="974">
        <f>+(VLOOKUP($H$74,'DPSE-22 POM'!$H$7:$L$72,5,0))/12</f>
        <v>2125</v>
      </c>
      <c r="N74" s="974">
        <f>+(VLOOKUP($H$74,'DPSE-22 POM'!$H$7:$L$72,5,0))/12</f>
        <v>2125</v>
      </c>
      <c r="O74" s="974">
        <f>+(VLOOKUP($H$74,'DPSE-22 POM'!$H$7:$L$72,5,0))/12</f>
        <v>2125</v>
      </c>
      <c r="P74" s="974">
        <f>+(VLOOKUP($H$74,'DPSE-22 POM'!$H$7:$L$72,5,0))/12</f>
        <v>2125</v>
      </c>
      <c r="Q74" s="974">
        <f>+(VLOOKUP($H$74,'DPSE-22 POM'!$H$7:$L$72,5,0))/12</f>
        <v>2125</v>
      </c>
      <c r="R74" s="974">
        <f>+(VLOOKUP($H$74,'DPSE-22 POM'!$H$7:$L$72,5,0))/12</f>
        <v>2125</v>
      </c>
      <c r="S74" s="974">
        <f>+(VLOOKUP($H$74,'DPSE-22 POM'!$H$7:$L$72,5,0))/12</f>
        <v>2125</v>
      </c>
      <c r="T74" s="974">
        <f>+(VLOOKUP($H$74,'DPSE-22 POM'!$H$7:$L$72,5,0))/12</f>
        <v>2125</v>
      </c>
      <c r="U74" s="974">
        <f>+(VLOOKUP($H$74,'DPSE-22 POM'!$H$7:$L$72,5,0))/12</f>
        <v>2125</v>
      </c>
      <c r="V74" s="974">
        <f>+(VLOOKUP($H$74,'DPSE-22 POM'!$H$7:$L$72,5,0))/12</f>
        <v>2125</v>
      </c>
      <c r="W74" s="974">
        <f>+(VLOOKUP($H$74,'DPSE-22 POM'!$H$7:$L$72,5,0))/12</f>
        <v>2125</v>
      </c>
      <c r="X74" s="975">
        <f t="shared" si="24"/>
        <v>25500</v>
      </c>
      <c r="Y74" s="991"/>
      <c r="Z74" s="991"/>
      <c r="AA74" s="991"/>
      <c r="AB74" s="991"/>
      <c r="AC74" s="991"/>
      <c r="AD74" s="991"/>
      <c r="AE74" s="991"/>
      <c r="AF74" s="991"/>
      <c r="AG74" s="991"/>
      <c r="AH74" s="991"/>
      <c r="AI74" s="991"/>
      <c r="AJ74" s="991"/>
    </row>
    <row r="75" spans="1:36" s="992" customFormat="1" ht="36" customHeight="1">
      <c r="A75" s="238" t="s">
        <v>1528</v>
      </c>
      <c r="B75" s="239" t="s">
        <v>1529</v>
      </c>
      <c r="C75" s="239" t="s">
        <v>3627</v>
      </c>
      <c r="D75" s="239" t="s">
        <v>3628</v>
      </c>
      <c r="E75" s="239" t="s">
        <v>3627</v>
      </c>
      <c r="F75" s="239">
        <v>10</v>
      </c>
      <c r="G75" s="948"/>
      <c r="H75" s="990" t="s">
        <v>1475</v>
      </c>
      <c r="I75" s="950" t="s">
        <v>1431</v>
      </c>
      <c r="J75" s="948" t="s">
        <v>1134</v>
      </c>
      <c r="K75" s="951" t="s">
        <v>96</v>
      </c>
      <c r="L75" s="974">
        <f>+(VLOOKUP($H$75,'DPSE-22 POM'!$H$7:$L$72,5,0))/12</f>
        <v>55012.083333333336</v>
      </c>
      <c r="M75" s="974">
        <f>+(VLOOKUP($H$75,'DPSE-22 POM'!$H$7:$L$72,5,0))/12</f>
        <v>55012.083333333336</v>
      </c>
      <c r="N75" s="974">
        <f>+(VLOOKUP($H$75,'DPSE-22 POM'!$H$7:$L$72,5,0))/12</f>
        <v>55012.083333333336</v>
      </c>
      <c r="O75" s="974">
        <f>+(VLOOKUP($H$75,'DPSE-22 POM'!$H$7:$L$72,5,0))/12</f>
        <v>55012.083333333336</v>
      </c>
      <c r="P75" s="974">
        <f>+(VLOOKUP($H$75,'DPSE-22 POM'!$H$7:$L$72,5,0))/12</f>
        <v>55012.083333333336</v>
      </c>
      <c r="Q75" s="974">
        <f>+(VLOOKUP($H$75,'DPSE-22 POM'!$H$7:$L$72,5,0))/12</f>
        <v>55012.083333333336</v>
      </c>
      <c r="R75" s="974">
        <f>+(VLOOKUP($H$75,'DPSE-22 POM'!$H$7:$L$72,5,0))/12</f>
        <v>55012.083333333336</v>
      </c>
      <c r="S75" s="974">
        <f>+(VLOOKUP($H$75,'DPSE-22 POM'!$H$7:$L$72,5,0))/12</f>
        <v>55012.083333333336</v>
      </c>
      <c r="T75" s="974">
        <f>+(VLOOKUP($H$75,'DPSE-22 POM'!$H$7:$L$72,5,0))/12</f>
        <v>55012.083333333336</v>
      </c>
      <c r="U75" s="974">
        <f>+(VLOOKUP($H$75,'DPSE-22 POM'!$H$7:$L$72,5,0))/12</f>
        <v>55012.083333333336</v>
      </c>
      <c r="V75" s="974">
        <f>+(VLOOKUP($H$75,'DPSE-22 POM'!$H$7:$L$72,5,0))/12</f>
        <v>55012.083333333336</v>
      </c>
      <c r="W75" s="974">
        <f>+(VLOOKUP($H$75,'DPSE-22 POM'!$H$7:$L$72,5,0))/12</f>
        <v>55012.083333333336</v>
      </c>
      <c r="X75" s="975">
        <f t="shared" si="24"/>
        <v>660145</v>
      </c>
      <c r="Y75" s="991"/>
      <c r="Z75" s="991"/>
      <c r="AA75" s="991"/>
      <c r="AB75" s="991"/>
      <c r="AC75" s="991"/>
      <c r="AD75" s="991"/>
      <c r="AE75" s="991"/>
      <c r="AF75" s="991"/>
      <c r="AG75" s="991"/>
      <c r="AH75" s="991"/>
      <c r="AI75" s="991"/>
      <c r="AJ75" s="991"/>
    </row>
    <row r="76" spans="1:36" s="987" customFormat="1" ht="30.75" customHeight="1">
      <c r="A76" s="962"/>
      <c r="B76" s="963"/>
      <c r="C76" s="963"/>
      <c r="D76" s="963"/>
      <c r="E76" s="963"/>
      <c r="F76" s="963"/>
      <c r="G76" s="960"/>
      <c r="H76" s="993"/>
      <c r="I76" s="960"/>
      <c r="J76" s="959"/>
      <c r="K76" s="961"/>
      <c r="L76" s="972"/>
      <c r="M76" s="972"/>
      <c r="N76" s="972"/>
      <c r="O76" s="972"/>
      <c r="P76" s="972"/>
      <c r="Q76" s="972"/>
      <c r="R76" s="972"/>
      <c r="S76" s="972"/>
      <c r="T76" s="972"/>
      <c r="U76" s="972"/>
      <c r="V76" s="972"/>
      <c r="W76" s="972"/>
      <c r="X76" s="973">
        <f t="shared" si="24"/>
        <v>0</v>
      </c>
      <c r="Y76" s="986"/>
      <c r="Z76" s="986"/>
      <c r="AA76" s="986"/>
      <c r="AB76" s="986"/>
      <c r="AC76" s="986"/>
      <c r="AD76" s="986"/>
      <c r="AE76" s="986"/>
      <c r="AF76" s="986"/>
      <c r="AG76" s="986"/>
      <c r="AH76" s="986"/>
      <c r="AI76" s="986"/>
      <c r="AJ76" s="986"/>
    </row>
    <row r="77" spans="1:36" s="989" customFormat="1" ht="30.75" customHeight="1">
      <c r="A77" s="979"/>
      <c r="B77" s="980"/>
      <c r="C77" s="980"/>
      <c r="D77" s="980"/>
      <c r="E77" s="980"/>
      <c r="F77" s="980"/>
      <c r="G77" s="981" t="s">
        <v>1477</v>
      </c>
      <c r="H77" s="981"/>
      <c r="I77" s="982" t="s">
        <v>1254</v>
      </c>
      <c r="J77" s="983" t="s">
        <v>1134</v>
      </c>
      <c r="K77" s="983" t="s">
        <v>369</v>
      </c>
      <c r="L77" s="988">
        <f>+L78</f>
        <v>34558.333333333336</v>
      </c>
      <c r="M77" s="988">
        <f t="shared" ref="M77:W77" si="25">+M78</f>
        <v>34558.333333333336</v>
      </c>
      <c r="N77" s="988">
        <f t="shared" si="25"/>
        <v>34558.333333333336</v>
      </c>
      <c r="O77" s="988">
        <f t="shared" si="25"/>
        <v>34558.333333333336</v>
      </c>
      <c r="P77" s="988">
        <f t="shared" si="25"/>
        <v>34558.333333333336</v>
      </c>
      <c r="Q77" s="988">
        <f t="shared" si="25"/>
        <v>34558.333333333336</v>
      </c>
      <c r="R77" s="988">
        <f t="shared" si="25"/>
        <v>34558.333333333336</v>
      </c>
      <c r="S77" s="988">
        <f t="shared" si="25"/>
        <v>34558.333333333336</v>
      </c>
      <c r="T77" s="988">
        <f t="shared" si="25"/>
        <v>34558.333333333336</v>
      </c>
      <c r="U77" s="988">
        <f t="shared" si="25"/>
        <v>34558.333333333336</v>
      </c>
      <c r="V77" s="988">
        <f t="shared" si="25"/>
        <v>34558.333333333336</v>
      </c>
      <c r="W77" s="988">
        <f t="shared" si="25"/>
        <v>34558.333333333336</v>
      </c>
      <c r="X77" s="984">
        <f t="shared" si="24"/>
        <v>414699.99999999994</v>
      </c>
      <c r="Y77" s="988"/>
      <c r="Z77" s="988"/>
      <c r="AA77" s="988"/>
      <c r="AB77" s="988"/>
      <c r="AC77" s="988"/>
      <c r="AD77" s="988"/>
      <c r="AE77" s="988"/>
      <c r="AF77" s="988"/>
      <c r="AG77" s="988"/>
      <c r="AH77" s="988"/>
      <c r="AI77" s="988"/>
      <c r="AJ77" s="988"/>
    </row>
    <row r="78" spans="1:36" s="992" customFormat="1" ht="36" customHeight="1">
      <c r="A78" s="238" t="s">
        <v>1528</v>
      </c>
      <c r="B78" s="239" t="s">
        <v>1529</v>
      </c>
      <c r="C78" s="239" t="s">
        <v>3627</v>
      </c>
      <c r="D78" s="239" t="s">
        <v>3629</v>
      </c>
      <c r="E78" s="239" t="s">
        <v>3627</v>
      </c>
      <c r="F78" s="239">
        <v>2</v>
      </c>
      <c r="G78" s="948"/>
      <c r="H78" s="990" t="s">
        <v>1476</v>
      </c>
      <c r="I78" s="950" t="s">
        <v>1254</v>
      </c>
      <c r="J78" s="948" t="s">
        <v>1134</v>
      </c>
      <c r="K78" s="951" t="s">
        <v>96</v>
      </c>
      <c r="L78" s="974">
        <f>+(VLOOKUP($H$78,'DPSE-22 POM'!$H$7:$L$72,5,0))/12</f>
        <v>34558.333333333336</v>
      </c>
      <c r="M78" s="974">
        <f>+(VLOOKUP($H$78,'DPSE-22 POM'!$H$7:$L$72,5,0))/12</f>
        <v>34558.333333333336</v>
      </c>
      <c r="N78" s="974">
        <f>+(VLOOKUP($H$78,'DPSE-22 POM'!$H$7:$L$72,5,0))/12</f>
        <v>34558.333333333336</v>
      </c>
      <c r="O78" s="974">
        <f>+(VLOOKUP($H$78,'DPSE-22 POM'!$H$7:$L$72,5,0))/12</f>
        <v>34558.333333333336</v>
      </c>
      <c r="P78" s="974">
        <f>+(VLOOKUP($H$78,'DPSE-22 POM'!$H$7:$L$72,5,0))/12</f>
        <v>34558.333333333336</v>
      </c>
      <c r="Q78" s="974">
        <f>+(VLOOKUP($H$78,'DPSE-22 POM'!$H$7:$L$72,5,0))/12</f>
        <v>34558.333333333336</v>
      </c>
      <c r="R78" s="974">
        <f>+(VLOOKUP($H$78,'DPSE-22 POM'!$H$7:$L$72,5,0))/12</f>
        <v>34558.333333333336</v>
      </c>
      <c r="S78" s="974">
        <f>+(VLOOKUP($H$78,'DPSE-22 POM'!$H$7:$L$72,5,0))/12</f>
        <v>34558.333333333336</v>
      </c>
      <c r="T78" s="974">
        <f>+(VLOOKUP($H$78,'DPSE-22 POM'!$H$7:$L$72,5,0))/12</f>
        <v>34558.333333333336</v>
      </c>
      <c r="U78" s="974">
        <f>+(VLOOKUP($H$78,'DPSE-22 POM'!$H$7:$L$72,5,0))/12</f>
        <v>34558.333333333336</v>
      </c>
      <c r="V78" s="974">
        <f>+(VLOOKUP($H$78,'DPSE-22 POM'!$H$7:$L$72,5,0))/12</f>
        <v>34558.333333333336</v>
      </c>
      <c r="W78" s="974">
        <f>+(VLOOKUP($H$78,'DPSE-22 POM'!$H$7:$L$72,5,0))/12</f>
        <v>34558.333333333336</v>
      </c>
      <c r="X78" s="975">
        <f t="shared" si="24"/>
        <v>414699.99999999994</v>
      </c>
      <c r="Y78" s="991"/>
      <c r="Z78" s="991"/>
      <c r="AA78" s="991"/>
      <c r="AB78" s="991"/>
      <c r="AC78" s="991"/>
      <c r="AD78" s="991"/>
      <c r="AE78" s="991"/>
      <c r="AF78" s="991"/>
      <c r="AG78" s="991"/>
      <c r="AH78" s="991"/>
      <c r="AI78" s="991"/>
      <c r="AJ78" s="991"/>
    </row>
    <row r="79" spans="1:36" s="987" customFormat="1" ht="30.75" customHeight="1">
      <c r="A79" s="962"/>
      <c r="B79" s="963"/>
      <c r="C79" s="963"/>
      <c r="D79" s="963"/>
      <c r="E79" s="963"/>
      <c r="F79" s="963"/>
      <c r="G79" s="960"/>
      <c r="H79" s="993"/>
      <c r="I79" s="960"/>
      <c r="J79" s="959"/>
      <c r="K79" s="961"/>
      <c r="L79" s="972"/>
      <c r="M79" s="972"/>
      <c r="N79" s="972"/>
      <c r="O79" s="972"/>
      <c r="P79" s="972"/>
      <c r="Q79" s="972"/>
      <c r="R79" s="972"/>
      <c r="S79" s="972"/>
      <c r="T79" s="972"/>
      <c r="U79" s="972"/>
      <c r="V79" s="972"/>
      <c r="W79" s="972"/>
      <c r="X79" s="973">
        <f t="shared" si="24"/>
        <v>0</v>
      </c>
      <c r="Y79" s="986"/>
      <c r="Z79" s="986"/>
      <c r="AA79" s="986"/>
      <c r="AB79" s="986"/>
      <c r="AC79" s="986"/>
      <c r="AD79" s="986"/>
      <c r="AE79" s="986"/>
      <c r="AF79" s="986"/>
      <c r="AG79" s="986"/>
      <c r="AH79" s="986"/>
      <c r="AI79" s="986"/>
      <c r="AJ79" s="986"/>
    </row>
    <row r="80" spans="1:36" s="989" customFormat="1" ht="30.75" customHeight="1">
      <c r="A80" s="979"/>
      <c r="B80" s="980"/>
      <c r="C80" s="980"/>
      <c r="D80" s="980"/>
      <c r="E80" s="980"/>
      <c r="F80" s="980"/>
      <c r="G80" s="981" t="s">
        <v>1481</v>
      </c>
      <c r="H80" s="981"/>
      <c r="I80" s="982" t="s">
        <v>1478</v>
      </c>
      <c r="J80" s="983" t="s">
        <v>1134</v>
      </c>
      <c r="K80" s="983" t="s">
        <v>369</v>
      </c>
      <c r="L80" s="988">
        <f>+L81</f>
        <v>146.25</v>
      </c>
      <c r="M80" s="988">
        <f t="shared" ref="M80:W80" si="26">+M81</f>
        <v>146.25</v>
      </c>
      <c r="N80" s="988">
        <f t="shared" si="26"/>
        <v>146.25</v>
      </c>
      <c r="O80" s="988">
        <f t="shared" si="26"/>
        <v>146.25</v>
      </c>
      <c r="P80" s="988">
        <f t="shared" si="26"/>
        <v>146.25</v>
      </c>
      <c r="Q80" s="988">
        <f t="shared" si="26"/>
        <v>146.25</v>
      </c>
      <c r="R80" s="988">
        <f t="shared" si="26"/>
        <v>146.25</v>
      </c>
      <c r="S80" s="988">
        <f t="shared" si="26"/>
        <v>146.25</v>
      </c>
      <c r="T80" s="988">
        <f t="shared" si="26"/>
        <v>146.25</v>
      </c>
      <c r="U80" s="988">
        <f t="shared" si="26"/>
        <v>146.25</v>
      </c>
      <c r="V80" s="988">
        <f t="shared" si="26"/>
        <v>146.25</v>
      </c>
      <c r="W80" s="988">
        <f t="shared" si="26"/>
        <v>146.25</v>
      </c>
      <c r="X80" s="984">
        <f t="shared" si="24"/>
        <v>1755</v>
      </c>
      <c r="Y80" s="988"/>
      <c r="Z80" s="988"/>
      <c r="AA80" s="988"/>
      <c r="AB80" s="988"/>
      <c r="AC80" s="988"/>
      <c r="AD80" s="988"/>
      <c r="AE80" s="988"/>
      <c r="AF80" s="988"/>
      <c r="AG80" s="988"/>
      <c r="AH80" s="988"/>
      <c r="AI80" s="988"/>
      <c r="AJ80" s="988"/>
    </row>
    <row r="81" spans="1:36" s="992" customFormat="1" ht="36" customHeight="1">
      <c r="A81" s="238" t="s">
        <v>1534</v>
      </c>
      <c r="B81" s="239" t="s">
        <v>1529</v>
      </c>
      <c r="C81" s="239" t="s">
        <v>3627</v>
      </c>
      <c r="D81" s="239" t="s">
        <v>3631</v>
      </c>
      <c r="E81" s="239" t="s">
        <v>3627</v>
      </c>
      <c r="F81" s="239">
        <v>3</v>
      </c>
      <c r="G81" s="948"/>
      <c r="H81" s="990" t="s">
        <v>1480</v>
      </c>
      <c r="I81" s="950" t="s">
        <v>1479</v>
      </c>
      <c r="J81" s="948" t="s">
        <v>1134</v>
      </c>
      <c r="K81" s="951" t="s">
        <v>96</v>
      </c>
      <c r="L81" s="974">
        <f>+(VLOOKUP($H$81,'DPSE-22 POM'!$H$7:$L$72,5,0))/12</f>
        <v>146.25</v>
      </c>
      <c r="M81" s="974">
        <f>+(VLOOKUP($H$81,'DPSE-22 POM'!$H$7:$L$72,5,0))/12</f>
        <v>146.25</v>
      </c>
      <c r="N81" s="974">
        <f>+(VLOOKUP($H$81,'DPSE-22 POM'!$H$7:$L$72,5,0))/12</f>
        <v>146.25</v>
      </c>
      <c r="O81" s="974">
        <f>+(VLOOKUP($H$81,'DPSE-22 POM'!$H$7:$L$72,5,0))/12</f>
        <v>146.25</v>
      </c>
      <c r="P81" s="974">
        <f>+(VLOOKUP($H$81,'DPSE-22 POM'!$H$7:$L$72,5,0))/12</f>
        <v>146.25</v>
      </c>
      <c r="Q81" s="974">
        <f>+(VLOOKUP($H$81,'DPSE-22 POM'!$H$7:$L$72,5,0))/12</f>
        <v>146.25</v>
      </c>
      <c r="R81" s="974">
        <f>+(VLOOKUP($H$81,'DPSE-22 POM'!$H$7:$L$72,5,0))/12</f>
        <v>146.25</v>
      </c>
      <c r="S81" s="974">
        <f>+(VLOOKUP($H$81,'DPSE-22 POM'!$H$7:$L$72,5,0))/12</f>
        <v>146.25</v>
      </c>
      <c r="T81" s="974">
        <f>+(VLOOKUP($H$81,'DPSE-22 POM'!$H$7:$L$72,5,0))/12</f>
        <v>146.25</v>
      </c>
      <c r="U81" s="974">
        <f>+(VLOOKUP($H$81,'DPSE-22 POM'!$H$7:$L$72,5,0))/12</f>
        <v>146.25</v>
      </c>
      <c r="V81" s="974">
        <f>+(VLOOKUP($H$81,'DPSE-22 POM'!$H$7:$L$72,5,0))/12</f>
        <v>146.25</v>
      </c>
      <c r="W81" s="974">
        <f>+(VLOOKUP($H$81,'DPSE-22 POM'!$H$7:$L$72,5,0))/12</f>
        <v>146.25</v>
      </c>
      <c r="X81" s="975">
        <f t="shared" si="24"/>
        <v>1755</v>
      </c>
      <c r="Y81" s="991"/>
      <c r="Z81" s="991"/>
      <c r="AA81" s="991"/>
      <c r="AB81" s="991"/>
      <c r="AC81" s="991"/>
      <c r="AD81" s="991"/>
      <c r="AE81" s="991"/>
      <c r="AF81" s="991"/>
      <c r="AG81" s="991"/>
      <c r="AH81" s="991"/>
      <c r="AI81" s="991"/>
      <c r="AJ81" s="991"/>
    </row>
    <row r="82" spans="1:36" s="987" customFormat="1" ht="30.75" customHeight="1">
      <c r="A82" s="962"/>
      <c r="B82" s="963"/>
      <c r="C82" s="963"/>
      <c r="D82" s="963"/>
      <c r="E82" s="963"/>
      <c r="F82" s="963"/>
      <c r="G82" s="960"/>
      <c r="H82" s="993"/>
      <c r="I82" s="960"/>
      <c r="J82" s="959"/>
      <c r="K82" s="961"/>
      <c r="L82" s="972"/>
      <c r="M82" s="972"/>
      <c r="N82" s="972"/>
      <c r="O82" s="972"/>
      <c r="P82" s="972"/>
      <c r="Q82" s="972"/>
      <c r="R82" s="972"/>
      <c r="S82" s="972"/>
      <c r="T82" s="972"/>
      <c r="U82" s="972"/>
      <c r="V82" s="972"/>
      <c r="W82" s="972"/>
      <c r="X82" s="973">
        <f t="shared" si="24"/>
        <v>0</v>
      </c>
      <c r="Y82" s="986"/>
      <c r="Z82" s="986"/>
      <c r="AA82" s="986"/>
      <c r="AB82" s="986"/>
      <c r="AC82" s="986"/>
      <c r="AD82" s="986"/>
      <c r="AE82" s="986"/>
      <c r="AF82" s="986"/>
      <c r="AG82" s="986"/>
      <c r="AH82" s="986"/>
      <c r="AI82" s="986"/>
      <c r="AJ82" s="986"/>
    </row>
    <row r="83" spans="1:36" s="989" customFormat="1" ht="30.75" customHeight="1">
      <c r="A83" s="979"/>
      <c r="B83" s="980"/>
      <c r="C83" s="980"/>
      <c r="D83" s="980"/>
      <c r="E83" s="980"/>
      <c r="F83" s="980"/>
      <c r="G83" s="981" t="s">
        <v>1485</v>
      </c>
      <c r="H83" s="981"/>
      <c r="I83" s="982" t="s">
        <v>1482</v>
      </c>
      <c r="J83" s="983" t="s">
        <v>1134</v>
      </c>
      <c r="K83" s="983" t="s">
        <v>369</v>
      </c>
      <c r="L83" s="988">
        <f>+L84+L85</f>
        <v>20529.166666666668</v>
      </c>
      <c r="M83" s="988">
        <f t="shared" ref="M83:W83" si="27">+M84+M85</f>
        <v>20529.166666666668</v>
      </c>
      <c r="N83" s="988">
        <f t="shared" si="27"/>
        <v>20529.166666666668</v>
      </c>
      <c r="O83" s="988">
        <f t="shared" si="27"/>
        <v>20529.166666666668</v>
      </c>
      <c r="P83" s="988">
        <f t="shared" si="27"/>
        <v>20529.166666666668</v>
      </c>
      <c r="Q83" s="988">
        <f t="shared" si="27"/>
        <v>20529.166666666668</v>
      </c>
      <c r="R83" s="988">
        <f t="shared" si="27"/>
        <v>20529.166666666668</v>
      </c>
      <c r="S83" s="988">
        <f t="shared" si="27"/>
        <v>20529.166666666668</v>
      </c>
      <c r="T83" s="988">
        <f t="shared" si="27"/>
        <v>20529.166666666668</v>
      </c>
      <c r="U83" s="988">
        <f t="shared" si="27"/>
        <v>20529.166666666668</v>
      </c>
      <c r="V83" s="988">
        <f t="shared" si="27"/>
        <v>20529.166666666668</v>
      </c>
      <c r="W83" s="988">
        <f t="shared" si="27"/>
        <v>20529.166666666668</v>
      </c>
      <c r="X83" s="973">
        <f t="shared" si="24"/>
        <v>246349.99999999997</v>
      </c>
      <c r="Y83" s="988"/>
      <c r="Z83" s="988"/>
      <c r="AA83" s="988"/>
      <c r="AB83" s="988"/>
      <c r="AC83" s="988"/>
      <c r="AD83" s="988"/>
      <c r="AE83" s="988"/>
      <c r="AF83" s="988"/>
      <c r="AG83" s="988"/>
      <c r="AH83" s="988"/>
      <c r="AI83" s="988"/>
      <c r="AJ83" s="988"/>
    </row>
    <row r="84" spans="1:36" s="992" customFormat="1" ht="36" customHeight="1">
      <c r="A84" s="238" t="s">
        <v>1534</v>
      </c>
      <c r="B84" s="239" t="s">
        <v>1529</v>
      </c>
      <c r="C84" s="239" t="s">
        <v>3627</v>
      </c>
      <c r="D84" s="239" t="s">
        <v>3628</v>
      </c>
      <c r="E84" s="239" t="s">
        <v>3627</v>
      </c>
      <c r="F84" s="239">
        <v>3</v>
      </c>
      <c r="G84" s="948"/>
      <c r="H84" s="990" t="s">
        <v>1486</v>
      </c>
      <c r="I84" s="950" t="s">
        <v>1483</v>
      </c>
      <c r="J84" s="948" t="s">
        <v>1134</v>
      </c>
      <c r="K84" s="951" t="s">
        <v>96</v>
      </c>
      <c r="L84" s="974">
        <f>+(VLOOKUP($H$84,'DPSE-22 POM'!$H$7:$L$72,5,0))/12</f>
        <v>20498.75</v>
      </c>
      <c r="M84" s="974">
        <f>+(VLOOKUP($H$84,'DPSE-22 POM'!$H$7:$L$72,5,0))/12</f>
        <v>20498.75</v>
      </c>
      <c r="N84" s="974">
        <f>+(VLOOKUP($H$84,'DPSE-22 POM'!$H$7:$L$72,5,0))/12</f>
        <v>20498.75</v>
      </c>
      <c r="O84" s="974">
        <f>+(VLOOKUP($H$84,'DPSE-22 POM'!$H$7:$L$72,5,0))/12</f>
        <v>20498.75</v>
      </c>
      <c r="P84" s="974">
        <f>+(VLOOKUP($H$84,'DPSE-22 POM'!$H$7:$L$72,5,0))/12</f>
        <v>20498.75</v>
      </c>
      <c r="Q84" s="974">
        <f>+(VLOOKUP($H$84,'DPSE-22 POM'!$H$7:$L$72,5,0))/12</f>
        <v>20498.75</v>
      </c>
      <c r="R84" s="974">
        <f>+(VLOOKUP($H$84,'DPSE-22 POM'!$H$7:$L$72,5,0))/12</f>
        <v>20498.75</v>
      </c>
      <c r="S84" s="974">
        <f>+(VLOOKUP($H$84,'DPSE-22 POM'!$H$7:$L$72,5,0))/12</f>
        <v>20498.75</v>
      </c>
      <c r="T84" s="974">
        <f>+(VLOOKUP($H$84,'DPSE-22 POM'!$H$7:$L$72,5,0))/12</f>
        <v>20498.75</v>
      </c>
      <c r="U84" s="974">
        <f>+(VLOOKUP($H$84,'DPSE-22 POM'!$H$7:$L$72,5,0))/12</f>
        <v>20498.75</v>
      </c>
      <c r="V84" s="974">
        <f>+(VLOOKUP($H$84,'DPSE-22 POM'!$H$7:$L$72,5,0))/12</f>
        <v>20498.75</v>
      </c>
      <c r="W84" s="974">
        <f>+(VLOOKUP($H$84,'DPSE-22 POM'!$H$7:$L$72,5,0))/12</f>
        <v>20498.75</v>
      </c>
      <c r="X84" s="975">
        <f t="shared" si="24"/>
        <v>245985</v>
      </c>
      <c r="Y84" s="991"/>
      <c r="Z84" s="991"/>
      <c r="AA84" s="991"/>
      <c r="AB84" s="991"/>
      <c r="AC84" s="991"/>
      <c r="AD84" s="991"/>
      <c r="AE84" s="991"/>
      <c r="AF84" s="991"/>
      <c r="AG84" s="991"/>
      <c r="AH84" s="991"/>
      <c r="AI84" s="991"/>
      <c r="AJ84" s="991"/>
    </row>
    <row r="85" spans="1:36" s="992" customFormat="1" ht="36" customHeight="1">
      <c r="A85" s="238" t="s">
        <v>1534</v>
      </c>
      <c r="B85" s="239" t="s">
        <v>1529</v>
      </c>
      <c r="C85" s="239" t="s">
        <v>3627</v>
      </c>
      <c r="D85" s="239" t="s">
        <v>3628</v>
      </c>
      <c r="E85" s="239" t="s">
        <v>3627</v>
      </c>
      <c r="F85" s="239">
        <v>8</v>
      </c>
      <c r="G85" s="948"/>
      <c r="H85" s="990" t="s">
        <v>1487</v>
      </c>
      <c r="I85" s="950" t="s">
        <v>1484</v>
      </c>
      <c r="J85" s="948" t="s">
        <v>1134</v>
      </c>
      <c r="K85" s="951" t="s">
        <v>96</v>
      </c>
      <c r="L85" s="974">
        <f>+(VLOOKUP($H$85,'DPSE-22 POM'!$H$7:$L$72,5,0))/12</f>
        <v>30.416666666666668</v>
      </c>
      <c r="M85" s="974">
        <f>+(VLOOKUP($H$85,'DPSE-22 POM'!$H$7:$L$72,5,0))/12</f>
        <v>30.416666666666668</v>
      </c>
      <c r="N85" s="974">
        <f>+(VLOOKUP($H$85,'DPSE-22 POM'!$H$7:$L$72,5,0))/12</f>
        <v>30.416666666666668</v>
      </c>
      <c r="O85" s="974">
        <f>+(VLOOKUP($H$85,'DPSE-22 POM'!$H$7:$L$72,5,0))/12</f>
        <v>30.416666666666668</v>
      </c>
      <c r="P85" s="974">
        <f>+(VLOOKUP($H$85,'DPSE-22 POM'!$H$7:$L$72,5,0))/12</f>
        <v>30.416666666666668</v>
      </c>
      <c r="Q85" s="974">
        <f>+(VLOOKUP($H$85,'DPSE-22 POM'!$H$7:$L$72,5,0))/12</f>
        <v>30.416666666666668</v>
      </c>
      <c r="R85" s="974">
        <f>+(VLOOKUP($H$85,'DPSE-22 POM'!$H$7:$L$72,5,0))/12</f>
        <v>30.416666666666668</v>
      </c>
      <c r="S85" s="974">
        <f>+(VLOOKUP($H$85,'DPSE-22 POM'!$H$7:$L$72,5,0))/12</f>
        <v>30.416666666666668</v>
      </c>
      <c r="T85" s="974">
        <f>+(VLOOKUP($H$85,'DPSE-22 POM'!$H$7:$L$72,5,0))/12</f>
        <v>30.416666666666668</v>
      </c>
      <c r="U85" s="974">
        <f>+(VLOOKUP($H$85,'DPSE-22 POM'!$H$7:$L$72,5,0))/12</f>
        <v>30.416666666666668</v>
      </c>
      <c r="V85" s="974">
        <f>+(VLOOKUP($H$85,'DPSE-22 POM'!$H$7:$L$72,5,0))/12</f>
        <v>30.416666666666668</v>
      </c>
      <c r="W85" s="974">
        <f>+(VLOOKUP($H$85,'DPSE-22 POM'!$H$7:$L$72,5,0))/12</f>
        <v>30.416666666666668</v>
      </c>
      <c r="X85" s="975">
        <f t="shared" si="24"/>
        <v>365.00000000000006</v>
      </c>
      <c r="Y85" s="991"/>
      <c r="Z85" s="991"/>
      <c r="AA85" s="991"/>
      <c r="AB85" s="991"/>
      <c r="AC85" s="991"/>
      <c r="AD85" s="991"/>
      <c r="AE85" s="991"/>
      <c r="AF85" s="991"/>
      <c r="AG85" s="991"/>
      <c r="AH85" s="991"/>
      <c r="AI85" s="991"/>
      <c r="AJ85" s="991"/>
    </row>
    <row r="86" spans="1:36" s="987" customFormat="1" ht="30.75" customHeight="1">
      <c r="A86" s="962"/>
      <c r="B86" s="963"/>
      <c r="C86" s="963"/>
      <c r="D86" s="963"/>
      <c r="E86" s="963"/>
      <c r="F86" s="963"/>
      <c r="G86" s="960"/>
      <c r="H86" s="993"/>
      <c r="I86" s="960"/>
      <c r="J86" s="959"/>
      <c r="K86" s="961"/>
      <c r="L86" s="972"/>
      <c r="M86" s="972"/>
      <c r="N86" s="972"/>
      <c r="O86" s="972"/>
      <c r="P86" s="972"/>
      <c r="Q86" s="972"/>
      <c r="R86" s="972"/>
      <c r="S86" s="972"/>
      <c r="T86" s="972"/>
      <c r="U86" s="972"/>
      <c r="V86" s="972"/>
      <c r="W86" s="972"/>
      <c r="X86" s="973">
        <f t="shared" si="24"/>
        <v>0</v>
      </c>
      <c r="Y86" s="986"/>
      <c r="Z86" s="986"/>
      <c r="AA86" s="986"/>
      <c r="AB86" s="986"/>
      <c r="AC86" s="986"/>
      <c r="AD86" s="986"/>
      <c r="AE86" s="986"/>
      <c r="AF86" s="986"/>
      <c r="AG86" s="986"/>
      <c r="AH86" s="986"/>
      <c r="AI86" s="986"/>
      <c r="AJ86" s="986"/>
    </row>
    <row r="87" spans="1:36" s="989" customFormat="1" ht="30.75" customHeight="1">
      <c r="A87" s="979"/>
      <c r="B87" s="980"/>
      <c r="C87" s="980"/>
      <c r="D87" s="980"/>
      <c r="E87" s="980"/>
      <c r="F87" s="980"/>
      <c r="G87" s="981" t="s">
        <v>1491</v>
      </c>
      <c r="H87" s="981"/>
      <c r="I87" s="982" t="s">
        <v>1488</v>
      </c>
      <c r="J87" s="983"/>
      <c r="K87" s="983" t="s">
        <v>96</v>
      </c>
      <c r="L87" s="988">
        <f>+L88</f>
        <v>4291.666666666667</v>
      </c>
      <c r="M87" s="988">
        <f t="shared" ref="M87:W87" si="28">+M88</f>
        <v>4291.666666666667</v>
      </c>
      <c r="N87" s="988">
        <f t="shared" si="28"/>
        <v>4291.666666666667</v>
      </c>
      <c r="O87" s="988">
        <f t="shared" si="28"/>
        <v>4291.666666666667</v>
      </c>
      <c r="P87" s="988">
        <f t="shared" si="28"/>
        <v>4291.666666666667</v>
      </c>
      <c r="Q87" s="988">
        <f t="shared" si="28"/>
        <v>4291.666666666667</v>
      </c>
      <c r="R87" s="988">
        <f t="shared" si="28"/>
        <v>4291.666666666667</v>
      </c>
      <c r="S87" s="988">
        <f t="shared" si="28"/>
        <v>4291.666666666667</v>
      </c>
      <c r="T87" s="988">
        <f t="shared" si="28"/>
        <v>4291.666666666667</v>
      </c>
      <c r="U87" s="988">
        <f t="shared" si="28"/>
        <v>4291.666666666667</v>
      </c>
      <c r="V87" s="988">
        <f t="shared" si="28"/>
        <v>4291.666666666667</v>
      </c>
      <c r="W87" s="988">
        <f t="shared" si="28"/>
        <v>4291.666666666667</v>
      </c>
      <c r="X87" s="984">
        <f t="shared" si="24"/>
        <v>51499.999999999993</v>
      </c>
      <c r="Y87" s="988"/>
      <c r="Z87" s="988"/>
      <c r="AA87" s="988"/>
      <c r="AB87" s="988"/>
      <c r="AC87" s="988"/>
      <c r="AD87" s="988"/>
      <c r="AE87" s="988"/>
      <c r="AF87" s="988"/>
      <c r="AG87" s="988"/>
      <c r="AH87" s="988"/>
      <c r="AI87" s="988"/>
      <c r="AJ87" s="988"/>
    </row>
    <row r="88" spans="1:36" s="992" customFormat="1" ht="36" customHeight="1">
      <c r="A88" s="238" t="s">
        <v>1534</v>
      </c>
      <c r="B88" s="239" t="s">
        <v>1529</v>
      </c>
      <c r="C88" s="239" t="s">
        <v>3627</v>
      </c>
      <c r="D88" s="239" t="s">
        <v>3629</v>
      </c>
      <c r="E88" s="239" t="s">
        <v>3627</v>
      </c>
      <c r="F88" s="239">
        <v>3</v>
      </c>
      <c r="G88" s="948"/>
      <c r="H88" s="990" t="s">
        <v>1490</v>
      </c>
      <c r="I88" s="950" t="s">
        <v>1489</v>
      </c>
      <c r="J88" s="948" t="s">
        <v>1134</v>
      </c>
      <c r="K88" s="951" t="s">
        <v>96</v>
      </c>
      <c r="L88" s="974">
        <f>+(VLOOKUP($H$88,'DPSE-22 POM'!$H$7:$L$72,5,0))/12</f>
        <v>4291.666666666667</v>
      </c>
      <c r="M88" s="974">
        <f>+(VLOOKUP($H$88,'DPSE-22 POM'!$H$7:$L$72,5,0))/12</f>
        <v>4291.666666666667</v>
      </c>
      <c r="N88" s="974">
        <f>+(VLOOKUP($H$88,'DPSE-22 POM'!$H$7:$L$72,5,0))/12</f>
        <v>4291.666666666667</v>
      </c>
      <c r="O88" s="974">
        <f>+(VLOOKUP($H$88,'DPSE-22 POM'!$H$7:$L$72,5,0))/12</f>
        <v>4291.666666666667</v>
      </c>
      <c r="P88" s="974">
        <f>+(VLOOKUP($H$88,'DPSE-22 POM'!$H$7:$L$72,5,0))/12</f>
        <v>4291.666666666667</v>
      </c>
      <c r="Q88" s="974">
        <f>+(VLOOKUP($H$88,'DPSE-22 POM'!$H$7:$L$72,5,0))/12</f>
        <v>4291.666666666667</v>
      </c>
      <c r="R88" s="974">
        <f>+(VLOOKUP($H$88,'DPSE-22 POM'!$H$7:$L$72,5,0))/12</f>
        <v>4291.666666666667</v>
      </c>
      <c r="S88" s="974">
        <f>+(VLOOKUP($H$88,'DPSE-22 POM'!$H$7:$L$72,5,0))/12</f>
        <v>4291.666666666667</v>
      </c>
      <c r="T88" s="974">
        <f>+(VLOOKUP($H$88,'DPSE-22 POM'!$H$7:$L$72,5,0))/12</f>
        <v>4291.666666666667</v>
      </c>
      <c r="U88" s="974">
        <f>+(VLOOKUP($H$88,'DPSE-22 POM'!$H$7:$L$72,5,0))/12</f>
        <v>4291.666666666667</v>
      </c>
      <c r="V88" s="974">
        <f>+(VLOOKUP($H$88,'DPSE-22 POM'!$H$7:$L$72,5,0))/12</f>
        <v>4291.666666666667</v>
      </c>
      <c r="W88" s="974">
        <f>+(VLOOKUP($H$88,'DPSE-22 POM'!$H$7:$L$72,5,0))/12</f>
        <v>4291.666666666667</v>
      </c>
      <c r="X88" s="975">
        <f t="shared" si="24"/>
        <v>51499.999999999993</v>
      </c>
      <c r="Y88" s="991"/>
      <c r="Z88" s="991"/>
      <c r="AA88" s="991"/>
      <c r="AB88" s="991"/>
      <c r="AC88" s="991"/>
      <c r="AD88" s="991"/>
      <c r="AE88" s="991"/>
      <c r="AF88" s="991"/>
      <c r="AG88" s="991"/>
      <c r="AH88" s="991"/>
      <c r="AI88" s="991"/>
      <c r="AJ88" s="991"/>
    </row>
    <row r="89" spans="1:36" s="987" customFormat="1" ht="30.75" customHeight="1">
      <c r="A89" s="962"/>
      <c r="B89" s="963"/>
      <c r="C89" s="963"/>
      <c r="D89" s="963"/>
      <c r="E89" s="963"/>
      <c r="F89" s="963"/>
      <c r="G89" s="960"/>
      <c r="H89" s="993"/>
      <c r="I89" s="960"/>
      <c r="J89" s="959"/>
      <c r="K89" s="961"/>
      <c r="L89" s="972"/>
      <c r="M89" s="972"/>
      <c r="N89" s="972"/>
      <c r="O89" s="972"/>
      <c r="P89" s="972"/>
      <c r="Q89" s="972"/>
      <c r="R89" s="972"/>
      <c r="S89" s="972"/>
      <c r="T89" s="972"/>
      <c r="U89" s="972"/>
      <c r="V89" s="972"/>
      <c r="W89" s="972"/>
      <c r="X89" s="973">
        <f t="shared" si="24"/>
        <v>0</v>
      </c>
      <c r="Y89" s="986"/>
      <c r="Z89" s="986"/>
      <c r="AA89" s="986"/>
      <c r="AB89" s="986"/>
      <c r="AC89" s="986"/>
      <c r="AD89" s="986"/>
      <c r="AE89" s="986"/>
      <c r="AF89" s="986"/>
      <c r="AG89" s="986"/>
      <c r="AH89" s="986"/>
      <c r="AI89" s="986"/>
      <c r="AJ89" s="986"/>
    </row>
    <row r="90" spans="1:36" s="989" customFormat="1" ht="30.75" customHeight="1">
      <c r="A90" s="979"/>
      <c r="B90" s="980"/>
      <c r="C90" s="980"/>
      <c r="D90" s="980"/>
      <c r="E90" s="980"/>
      <c r="F90" s="980"/>
      <c r="G90" s="981" t="s">
        <v>1495</v>
      </c>
      <c r="H90" s="981"/>
      <c r="I90" s="982" t="s">
        <v>1492</v>
      </c>
      <c r="J90" s="983"/>
      <c r="K90" s="983" t="s">
        <v>96</v>
      </c>
      <c r="L90" s="988">
        <f>+L91</f>
        <v>1950</v>
      </c>
      <c r="M90" s="988">
        <f t="shared" ref="M90:W90" si="29">+M91</f>
        <v>1950</v>
      </c>
      <c r="N90" s="988">
        <f t="shared" si="29"/>
        <v>1950</v>
      </c>
      <c r="O90" s="988">
        <f t="shared" si="29"/>
        <v>1950</v>
      </c>
      <c r="P90" s="988">
        <f t="shared" si="29"/>
        <v>1950</v>
      </c>
      <c r="Q90" s="988">
        <f t="shared" si="29"/>
        <v>1950</v>
      </c>
      <c r="R90" s="988">
        <f t="shared" si="29"/>
        <v>1950</v>
      </c>
      <c r="S90" s="988">
        <f t="shared" si="29"/>
        <v>1950</v>
      </c>
      <c r="T90" s="988">
        <f t="shared" si="29"/>
        <v>1950</v>
      </c>
      <c r="U90" s="988">
        <f t="shared" si="29"/>
        <v>1950</v>
      </c>
      <c r="V90" s="988">
        <f t="shared" si="29"/>
        <v>1950</v>
      </c>
      <c r="W90" s="988">
        <f t="shared" si="29"/>
        <v>1950</v>
      </c>
      <c r="X90" s="984">
        <f t="shared" si="24"/>
        <v>23400</v>
      </c>
      <c r="Y90" s="988"/>
      <c r="Z90" s="988"/>
      <c r="AA90" s="988"/>
      <c r="AB90" s="988"/>
      <c r="AC90" s="988"/>
      <c r="AD90" s="988"/>
      <c r="AE90" s="988"/>
      <c r="AF90" s="988"/>
      <c r="AG90" s="988"/>
      <c r="AH90" s="988"/>
      <c r="AI90" s="988"/>
      <c r="AJ90" s="988"/>
    </row>
    <row r="91" spans="1:36" s="992" customFormat="1" ht="36" customHeight="1">
      <c r="A91" s="238" t="s">
        <v>1534</v>
      </c>
      <c r="B91" s="239" t="s">
        <v>1529</v>
      </c>
      <c r="C91" s="239" t="s">
        <v>3627</v>
      </c>
      <c r="D91" s="239" t="s">
        <v>3630</v>
      </c>
      <c r="E91" s="239" t="s">
        <v>3627</v>
      </c>
      <c r="F91" s="239">
        <v>2</v>
      </c>
      <c r="G91" s="948"/>
      <c r="H91" s="990" t="s">
        <v>1494</v>
      </c>
      <c r="I91" s="950" t="s">
        <v>1493</v>
      </c>
      <c r="J91" s="948" t="s">
        <v>1134</v>
      </c>
      <c r="K91" s="951" t="s">
        <v>96</v>
      </c>
      <c r="L91" s="974">
        <f>+(VLOOKUP($H$91,'DPSE-22 POM'!$H$7:$L$72,5,0))/12</f>
        <v>1950</v>
      </c>
      <c r="M91" s="974">
        <f>+(VLOOKUP($H$91,'DPSE-22 POM'!$H$7:$L$72,5,0))/12</f>
        <v>1950</v>
      </c>
      <c r="N91" s="974">
        <f>+(VLOOKUP($H$91,'DPSE-22 POM'!$H$7:$L$72,5,0))/12</f>
        <v>1950</v>
      </c>
      <c r="O91" s="974">
        <f>+(VLOOKUP($H$91,'DPSE-22 POM'!$H$7:$L$72,5,0))/12</f>
        <v>1950</v>
      </c>
      <c r="P91" s="974">
        <f>+(VLOOKUP($H$91,'DPSE-22 POM'!$H$7:$L$72,5,0))/12</f>
        <v>1950</v>
      </c>
      <c r="Q91" s="974">
        <f>+(VLOOKUP($H$91,'DPSE-22 POM'!$H$7:$L$72,5,0))/12</f>
        <v>1950</v>
      </c>
      <c r="R91" s="974">
        <f>+(VLOOKUP($H$91,'DPSE-22 POM'!$H$7:$L$72,5,0))/12</f>
        <v>1950</v>
      </c>
      <c r="S91" s="974">
        <f>+(VLOOKUP($H$91,'DPSE-22 POM'!$H$7:$L$72,5,0))/12</f>
        <v>1950</v>
      </c>
      <c r="T91" s="974">
        <f>+(VLOOKUP($H$91,'DPSE-22 POM'!$H$7:$L$72,5,0))/12</f>
        <v>1950</v>
      </c>
      <c r="U91" s="974">
        <f>+(VLOOKUP($H$91,'DPSE-22 POM'!$H$7:$L$72,5,0))/12</f>
        <v>1950</v>
      </c>
      <c r="V91" s="974">
        <f>+(VLOOKUP($H$91,'DPSE-22 POM'!$H$7:$L$72,5,0))/12</f>
        <v>1950</v>
      </c>
      <c r="W91" s="974">
        <f>+(VLOOKUP($H$91,'DPSE-22 POM'!$H$7:$L$72,5,0))/12</f>
        <v>1950</v>
      </c>
      <c r="X91" s="975">
        <f t="shared" si="24"/>
        <v>23400</v>
      </c>
      <c r="Y91" s="991"/>
      <c r="Z91" s="991"/>
      <c r="AA91" s="991"/>
      <c r="AB91" s="991"/>
      <c r="AC91" s="991"/>
      <c r="AD91" s="991"/>
      <c r="AE91" s="991"/>
      <c r="AF91" s="991"/>
      <c r="AG91" s="991"/>
      <c r="AH91" s="991"/>
      <c r="AI91" s="991"/>
      <c r="AJ91" s="991"/>
    </row>
    <row r="92" spans="1:36" s="952" customFormat="1" thickBot="1">
      <c r="A92" s="238"/>
      <c r="B92" s="239"/>
      <c r="C92" s="239"/>
      <c r="D92" s="239"/>
      <c r="E92" s="239"/>
      <c r="F92" s="239"/>
      <c r="H92" s="1669" t="s">
        <v>399</v>
      </c>
      <c r="I92" s="1670"/>
      <c r="J92" s="1670"/>
      <c r="K92" s="1670"/>
      <c r="L92" s="1670"/>
      <c r="M92" s="1670"/>
      <c r="N92" s="1670"/>
      <c r="O92" s="1670"/>
      <c r="P92" s="1670"/>
      <c r="Q92" s="1670"/>
      <c r="R92" s="1670"/>
      <c r="S92" s="1670"/>
      <c r="T92" s="1670"/>
      <c r="U92" s="1670"/>
      <c r="V92" s="1670"/>
      <c r="W92" s="1670"/>
      <c r="X92" s="976" t="e">
        <f>X5+X38+X72+#REF!</f>
        <v>#REF!</v>
      </c>
      <c r="Y92" s="1672"/>
      <c r="Z92" s="1673"/>
      <c r="AA92" s="1673"/>
      <c r="AB92" s="1673"/>
      <c r="AC92" s="1673"/>
      <c r="AD92" s="1673"/>
      <c r="AE92" s="1673"/>
      <c r="AF92" s="1674"/>
      <c r="AG92" s="953" t="e">
        <f>+AG10+AG13+AG15+AG20+AG22+AG25+AG30+AG32+AG35+AG42+AG45+AG48+AG54+AG57+AG59+AG64+AG67+AG70+AG77+AG80+AG83+AG88+AG91+#REF!+#REF!+#REF!+#REF!+#REF!+#REF!+#REF!+#REF!+#REF!+#REF!+#REF!+#REF!+#REF!</f>
        <v>#REF!</v>
      </c>
      <c r="AH92" s="953" t="e">
        <f>+AH10+AH13+AH15+AH20+AH22+AH25+AH30+AH32+AH35+AH42+AH45+AH48+AH54+AH57+AH59+AH64+AH67+AH70+AH77+AH80+AH83+AH88+AH91+#REF!+#REF!+#REF!+#REF!+#REF!+#REF!+#REF!+#REF!+#REF!+#REF!+#REF!+#REF!+#REF!</f>
        <v>#REF!</v>
      </c>
      <c r="AI92" s="953" t="e">
        <f>+AI10+AI13+AI15+AI20+AI22+AI25+AI30+AI32+AI35+AI42+AI45+AI48+AI54+AI57+AI59+AI64+AI67+AI70+AI77+AI80+AI83+AI88+AI91+#REF!+#REF!+#REF!+#REF!+#REF!+#REF!+#REF!+#REF!+#REF!+#REF!+#REF!+#REF!+#REF!</f>
        <v>#REF!</v>
      </c>
    </row>
    <row r="93" spans="1:36" s="952" customFormat="1" ht="15">
      <c r="A93" s="955"/>
      <c r="B93" s="955"/>
      <c r="C93" s="955"/>
      <c r="D93" s="955"/>
      <c r="E93" s="955"/>
      <c r="F93" s="955"/>
      <c r="H93" s="954"/>
      <c r="I93" s="954"/>
      <c r="L93" s="977"/>
      <c r="M93" s="977"/>
      <c r="N93" s="977"/>
      <c r="O93" s="977"/>
      <c r="P93" s="977"/>
      <c r="Q93" s="977"/>
      <c r="R93" s="977"/>
      <c r="S93" s="977"/>
      <c r="T93" s="977"/>
      <c r="U93" s="977"/>
      <c r="V93" s="977"/>
      <c r="W93" s="977"/>
      <c r="X93" s="977"/>
    </row>
  </sheetData>
  <sheetProtection algorithmName="SHA-512" hashValue="pWg6ISqeNDhFf0BDl2e0S5Ym0d9MasiIvi4uojdDZ6qV2cDRODfeiFnVlRnxFld1a3i7sGOH6GiZgR48OJaqBw==" saltValue="iGcWhM2NqdGRk0TNJJ7x2w==" spinCount="100000" sheet="1" objects="1" scenarios="1"/>
  <mergeCells count="33">
    <mergeCell ref="A1:W1"/>
    <mergeCell ref="B2:B3"/>
    <mergeCell ref="A2:A3"/>
    <mergeCell ref="F2:F3"/>
    <mergeCell ref="E2:E3"/>
    <mergeCell ref="D2:D3"/>
    <mergeCell ref="H2:H3"/>
    <mergeCell ref="Y92:AF92"/>
    <mergeCell ref="AF2:AF3"/>
    <mergeCell ref="AC2:AC3"/>
    <mergeCell ref="C2:C3"/>
    <mergeCell ref="K2:K3"/>
    <mergeCell ref="I2:I3"/>
    <mergeCell ref="L2:X2"/>
    <mergeCell ref="G7:G10"/>
    <mergeCell ref="G13:G16"/>
    <mergeCell ref="G19:G22"/>
    <mergeCell ref="H92:W92"/>
    <mergeCell ref="G57:G59"/>
    <mergeCell ref="G25:G26"/>
    <mergeCell ref="G29:G32"/>
    <mergeCell ref="G35:G36"/>
    <mergeCell ref="G51:G54"/>
    <mergeCell ref="Y1:AH1"/>
    <mergeCell ref="AI1:AJ1"/>
    <mergeCell ref="Y2:Y3"/>
    <mergeCell ref="Z2:Z3"/>
    <mergeCell ref="AA2:AA3"/>
    <mergeCell ref="AB2:AB3"/>
    <mergeCell ref="AG2:AI2"/>
    <mergeCell ref="AJ2:AJ3"/>
    <mergeCell ref="AD2:AD3"/>
    <mergeCell ref="AE2:AE3"/>
  </mergeCells>
  <printOptions horizontalCentered="1"/>
  <pageMargins left="0.11811023622047245" right="0.11811023622047245" top="0.74803149606299213" bottom="0.74803149606299213" header="0.31496062992125984" footer="0.31496062992125984"/>
  <pageSetup scale="6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D28"/>
  <sheetViews>
    <sheetView zoomScale="90" zoomScaleNormal="90" zoomScaleSheetLayoutView="90" workbookViewId="0">
      <selection activeCell="E5" sqref="E5"/>
    </sheetView>
  </sheetViews>
  <sheetFormatPr baseColWidth="10" defaultColWidth="11.42578125" defaultRowHeight="12.75"/>
  <cols>
    <col min="1" max="1" width="7.28515625" customWidth="1"/>
    <col min="2" max="2" width="175.7109375" customWidth="1"/>
  </cols>
  <sheetData>
    <row r="1" spans="1:3" ht="46.5" customHeight="1">
      <c r="B1" s="448" t="s">
        <v>130</v>
      </c>
    </row>
    <row r="2" spans="1:3" s="34" customFormat="1" ht="18" customHeight="1" thickBot="1">
      <c r="B2" s="107"/>
    </row>
    <row r="3" spans="1:3" ht="24" customHeight="1" thickBot="1">
      <c r="B3" s="449" t="s">
        <v>58</v>
      </c>
    </row>
    <row r="5" spans="1:3" ht="408.75" customHeight="1">
      <c r="B5" s="1020" t="s">
        <v>1362</v>
      </c>
    </row>
    <row r="6" spans="1:3" ht="15" customHeight="1">
      <c r="B6" s="1020"/>
    </row>
    <row r="7" spans="1:3" ht="18.75" customHeight="1">
      <c r="B7" s="1020"/>
    </row>
    <row r="8" spans="1:3" ht="15" customHeight="1">
      <c r="B8" s="1020"/>
    </row>
    <row r="9" spans="1:3" ht="24" customHeight="1">
      <c r="A9" s="22"/>
      <c r="B9" s="1020"/>
    </row>
    <row r="10" spans="1:3">
      <c r="B10" s="1020"/>
    </row>
    <row r="11" spans="1:3" ht="18.75" customHeight="1">
      <c r="B11" s="1020"/>
    </row>
    <row r="12" spans="1:3" ht="6" customHeight="1">
      <c r="B12" s="1020"/>
    </row>
    <row r="13" spans="1:3" ht="18.75" hidden="1" customHeight="1">
      <c r="B13" s="1020"/>
    </row>
    <row r="14" spans="1:3" hidden="1">
      <c r="B14" s="1020"/>
    </row>
    <row r="15" spans="1:3" ht="18.75">
      <c r="B15" s="851"/>
      <c r="C15" s="32"/>
    </row>
    <row r="28" spans="4:4">
      <c r="D28" s="34"/>
    </row>
  </sheetData>
  <sheetProtection algorithmName="SHA-512" hashValue="HTeYV3UlctSrnYqy+oeLm6JOsar+V2ojNanREdym4bU0+Ai48aJuORH5GBGXt24PhzOZx3b6EP5DIqceGLfHFA==" saltValue="uCt+UPV39HrWUgDJCHbiiQ==" spinCount="100000" sheet="1" objects="1" scenarios="1"/>
  <mergeCells count="1">
    <mergeCell ref="B5:B14"/>
  </mergeCells>
  <printOptions horizontalCentered="1" verticalCentered="1"/>
  <pageMargins left="0.70866141732283472" right="0.70866141732283472" top="0.6" bottom="0.74803149606299213" header="0.31496062992125984" footer="0.31496062992125984"/>
  <pageSetup scale="9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6">
    <tabColor theme="4" tint="0.79998168889431442"/>
  </sheetPr>
  <dimension ref="A1:X44"/>
  <sheetViews>
    <sheetView view="pageBreakPreview" zoomScale="80" zoomScaleNormal="80" zoomScaleSheetLayoutView="80" workbookViewId="0">
      <selection activeCell="G9" sqref="G9:M10"/>
    </sheetView>
  </sheetViews>
  <sheetFormatPr baseColWidth="10" defaultRowHeight="12.75"/>
  <cols>
    <col min="1" max="1" width="31.140625" style="43" customWidth="1"/>
    <col min="2" max="2" width="15.42578125" style="43" customWidth="1"/>
    <col min="3" max="3" width="15.140625" style="43" customWidth="1"/>
    <col min="4" max="4" width="6.42578125" style="43" customWidth="1"/>
    <col min="5" max="5" width="10.7109375" style="43" customWidth="1"/>
    <col min="6" max="6" width="12.28515625" style="43" customWidth="1"/>
    <col min="7" max="8" width="10.28515625" style="43" customWidth="1"/>
    <col min="9" max="9" width="11.42578125" style="43" customWidth="1"/>
    <col min="10" max="11" width="11" style="43" customWidth="1"/>
    <col min="12" max="12" width="12.28515625" style="43" customWidth="1"/>
    <col min="13" max="13" width="10.7109375" style="43" customWidth="1"/>
    <col min="14" max="14" width="10.85546875" style="43" customWidth="1"/>
    <col min="15" max="15" width="12.140625" style="43" customWidth="1"/>
    <col min="16" max="16" width="10.7109375" style="43" customWidth="1"/>
    <col min="17" max="17" width="10.85546875" style="43" customWidth="1"/>
    <col min="18" max="18" width="12.5703125" style="43" customWidth="1"/>
    <col min="19" max="19" width="16.42578125" style="43" customWidth="1"/>
    <col min="20" max="21" width="11.42578125" style="52"/>
    <col min="22" max="16384" width="11.42578125" style="43"/>
  </cols>
  <sheetData>
    <row r="1" spans="1:24" s="12" customFormat="1" ht="45.75" customHeight="1">
      <c r="A1" s="1690" t="s">
        <v>406</v>
      </c>
      <c r="B1" s="1691"/>
      <c r="C1" s="1691"/>
      <c r="D1" s="1691"/>
      <c r="E1" s="1691"/>
      <c r="F1" s="1691"/>
      <c r="G1" s="1691"/>
      <c r="H1" s="1691"/>
      <c r="I1" s="1691"/>
      <c r="J1" s="1691"/>
      <c r="K1" s="1691"/>
      <c r="L1" s="1691"/>
      <c r="M1" s="1691"/>
      <c r="N1" s="1691"/>
      <c r="O1" s="1691"/>
      <c r="P1" s="1691"/>
      <c r="Q1" s="1691"/>
      <c r="R1" s="247" t="s">
        <v>701</v>
      </c>
      <c r="S1" s="181"/>
    </row>
    <row r="2" spans="1:24" ht="15.75">
      <c r="A2" s="1692" t="s">
        <v>14</v>
      </c>
      <c r="B2" s="1693"/>
      <c r="C2" s="1693"/>
      <c r="D2" s="1693"/>
      <c r="E2" s="1693"/>
      <c r="F2" s="1693"/>
      <c r="G2" s="1693"/>
      <c r="H2" s="1693"/>
      <c r="I2" s="1693"/>
      <c r="J2" s="1693"/>
      <c r="K2" s="1693"/>
      <c r="L2" s="1693"/>
      <c r="M2" s="1693"/>
      <c r="N2" s="1693"/>
      <c r="O2" s="1693"/>
      <c r="P2" s="1693"/>
      <c r="Q2" s="1693"/>
      <c r="R2" s="1694"/>
      <c r="S2" s="26"/>
      <c r="T2" s="71"/>
      <c r="U2" s="71"/>
      <c r="V2" s="26"/>
      <c r="W2" s="26"/>
      <c r="X2" s="26"/>
    </row>
    <row r="3" spans="1:24" ht="16.5" customHeight="1" thickBot="1">
      <c r="A3" s="1695" t="s">
        <v>407</v>
      </c>
      <c r="B3" s="1696"/>
      <c r="C3" s="1696"/>
      <c r="D3" s="1696"/>
      <c r="E3" s="1696"/>
      <c r="F3" s="1696"/>
      <c r="G3" s="1696"/>
      <c r="H3" s="1696"/>
      <c r="I3" s="1696"/>
      <c r="J3" s="1696"/>
      <c r="K3" s="1696"/>
      <c r="L3" s="1696"/>
      <c r="M3" s="1696"/>
      <c r="N3" s="1696"/>
      <c r="O3" s="1696"/>
      <c r="P3" s="1696"/>
      <c r="Q3" s="1696"/>
      <c r="R3" s="1697"/>
      <c r="S3" s="49"/>
    </row>
    <row r="4" spans="1:24" ht="12.75" customHeight="1" thickBot="1">
      <c r="C4" s="180"/>
      <c r="D4" s="180"/>
      <c r="E4" s="180"/>
      <c r="F4" s="180"/>
      <c r="G4" s="180"/>
      <c r="H4" s="180"/>
      <c r="I4" s="180"/>
      <c r="J4" s="180"/>
      <c r="K4" s="180"/>
      <c r="L4" s="180"/>
      <c r="M4" s="180"/>
      <c r="N4" s="180"/>
      <c r="O4" s="49"/>
      <c r="P4" s="180"/>
      <c r="Q4" s="180"/>
      <c r="R4" s="50"/>
      <c r="S4" s="49"/>
    </row>
    <row r="5" spans="1:24" ht="27.75" customHeight="1" thickBot="1">
      <c r="A5" s="1701" t="s">
        <v>408</v>
      </c>
      <c r="B5" s="1632" t="s">
        <v>392</v>
      </c>
      <c r="C5" s="1632" t="s">
        <v>101</v>
      </c>
      <c r="D5" s="1633"/>
      <c r="E5" s="1633"/>
      <c r="F5" s="1633"/>
      <c r="G5" s="1633"/>
      <c r="H5" s="1633"/>
      <c r="I5" s="1633"/>
      <c r="J5" s="1633"/>
      <c r="K5" s="1633"/>
      <c r="L5" s="1633"/>
      <c r="M5" s="1633"/>
      <c r="N5" s="1633"/>
      <c r="O5" s="1634"/>
      <c r="P5" s="242"/>
      <c r="Q5" s="242"/>
      <c r="R5" s="242"/>
      <c r="S5" s="49"/>
    </row>
    <row r="6" spans="1:24" ht="20.100000000000001" customHeight="1" thickBot="1">
      <c r="A6" s="1701"/>
      <c r="B6" s="1632"/>
      <c r="C6" s="1635" t="s">
        <v>393</v>
      </c>
      <c r="D6" s="1621" t="s">
        <v>661</v>
      </c>
      <c r="E6" s="1622"/>
      <c r="F6" s="1623"/>
      <c r="G6" s="1621" t="s">
        <v>656</v>
      </c>
      <c r="H6" s="1622"/>
      <c r="I6" s="1623"/>
      <c r="J6" s="1621" t="s">
        <v>657</v>
      </c>
      <c r="K6" s="1622"/>
      <c r="L6" s="1623"/>
      <c r="M6" s="1621" t="s">
        <v>658</v>
      </c>
      <c r="N6" s="1622"/>
      <c r="O6" s="1623"/>
      <c r="P6" s="1621" t="s">
        <v>659</v>
      </c>
      <c r="Q6" s="1622"/>
      <c r="R6" s="1638"/>
      <c r="T6" s="43"/>
      <c r="U6" s="43"/>
    </row>
    <row r="7" spans="1:24" ht="20.25" customHeight="1" thickBot="1">
      <c r="A7" s="1701"/>
      <c r="B7" s="1632"/>
      <c r="C7" s="1636"/>
      <c r="D7" s="1624" t="s">
        <v>15</v>
      </c>
      <c r="E7" s="1625" t="s">
        <v>386</v>
      </c>
      <c r="F7" s="1626"/>
      <c r="G7" s="1624" t="s">
        <v>386</v>
      </c>
      <c r="H7" s="1625"/>
      <c r="I7" s="1626"/>
      <c r="J7" s="1624" t="s">
        <v>386</v>
      </c>
      <c r="K7" s="1625"/>
      <c r="L7" s="1626"/>
      <c r="M7" s="1624" t="s">
        <v>386</v>
      </c>
      <c r="N7" s="1625"/>
      <c r="O7" s="1627"/>
      <c r="P7" s="1624" t="s">
        <v>386</v>
      </c>
      <c r="Q7" s="1625"/>
      <c r="R7" s="1627"/>
      <c r="T7" s="43"/>
      <c r="U7" s="43"/>
    </row>
    <row r="8" spans="1:24" ht="33.75" customHeight="1" thickBot="1">
      <c r="A8" s="1701"/>
      <c r="B8" s="1632"/>
      <c r="C8" s="1637"/>
      <c r="D8" s="1639"/>
      <c r="E8" s="187" t="s">
        <v>384</v>
      </c>
      <c r="F8" s="241" t="s">
        <v>385</v>
      </c>
      <c r="G8" s="185" t="s">
        <v>384</v>
      </c>
      <c r="H8" s="183" t="s">
        <v>385</v>
      </c>
      <c r="I8" s="189" t="s">
        <v>388</v>
      </c>
      <c r="J8" s="185" t="s">
        <v>384</v>
      </c>
      <c r="K8" s="183" t="s">
        <v>385</v>
      </c>
      <c r="L8" s="189" t="s">
        <v>389</v>
      </c>
      <c r="M8" s="188" t="s">
        <v>384</v>
      </c>
      <c r="N8" s="183" t="s">
        <v>385</v>
      </c>
      <c r="O8" s="190" t="s">
        <v>389</v>
      </c>
      <c r="P8" s="188" t="s">
        <v>384</v>
      </c>
      <c r="Q8" s="183" t="s">
        <v>385</v>
      </c>
      <c r="R8" s="190" t="s">
        <v>389</v>
      </c>
      <c r="T8" s="43"/>
      <c r="U8" s="43"/>
    </row>
    <row r="9" spans="1:24" ht="39.950000000000003" customHeight="1">
      <c r="A9" s="207"/>
      <c r="B9" s="203"/>
      <c r="C9" s="203"/>
      <c r="D9" s="196"/>
      <c r="E9" s="197"/>
      <c r="F9" s="198"/>
      <c r="G9" s="191"/>
      <c r="H9" s="73"/>
      <c r="I9" s="213"/>
      <c r="J9" s="218"/>
      <c r="K9" s="197"/>
      <c r="L9" s="219"/>
      <c r="M9" s="218"/>
      <c r="N9" s="197"/>
      <c r="O9" s="219"/>
      <c r="P9" s="218">
        <f>G9+J9+M9</f>
        <v>0</v>
      </c>
      <c r="Q9" s="197">
        <f>H9+K9+N9</f>
        <v>0</v>
      </c>
      <c r="R9" s="219"/>
      <c r="T9" s="43"/>
      <c r="U9" s="43"/>
    </row>
    <row r="10" spans="1:24" ht="39.950000000000003" customHeight="1">
      <c r="A10" s="208"/>
      <c r="B10" s="212"/>
      <c r="C10" s="204"/>
      <c r="D10" s="78"/>
      <c r="E10" s="75"/>
      <c r="F10" s="199"/>
      <c r="G10" s="192"/>
      <c r="H10" s="75"/>
      <c r="I10" s="214"/>
      <c r="J10" s="74"/>
      <c r="K10" s="75"/>
      <c r="L10" s="220"/>
      <c r="M10" s="74"/>
      <c r="N10" s="75"/>
      <c r="O10" s="220"/>
      <c r="P10" s="74">
        <f>G10+J10+M10</f>
        <v>0</v>
      </c>
      <c r="Q10" s="75">
        <f>F10+K10+N10</f>
        <v>0</v>
      </c>
      <c r="R10" s="220"/>
      <c r="T10" s="43"/>
      <c r="U10" s="43"/>
    </row>
    <row r="11" spans="1:24" ht="39.950000000000003" customHeight="1">
      <c r="A11" s="208"/>
      <c r="B11" s="212"/>
      <c r="C11" s="204"/>
      <c r="D11" s="78"/>
      <c r="E11" s="75"/>
      <c r="F11" s="199"/>
      <c r="G11" s="192"/>
      <c r="H11" s="75"/>
      <c r="I11" s="214"/>
      <c r="J11" s="74"/>
      <c r="K11" s="75"/>
      <c r="L11" s="220"/>
      <c r="M11" s="74"/>
      <c r="N11" s="75"/>
      <c r="O11" s="220"/>
      <c r="P11" s="74">
        <f t="shared" ref="P11:P21" si="0">G11+J11+M11</f>
        <v>0</v>
      </c>
      <c r="Q11" s="75">
        <f t="shared" ref="Q11:Q21" si="1">F11+K11+N11</f>
        <v>0</v>
      </c>
      <c r="R11" s="220"/>
      <c r="T11" s="43"/>
      <c r="U11" s="43"/>
    </row>
    <row r="12" spans="1:24" ht="39.950000000000003" customHeight="1">
      <c r="A12" s="208"/>
      <c r="B12" s="212"/>
      <c r="C12" s="204"/>
      <c r="D12" s="78"/>
      <c r="E12" s="75"/>
      <c r="F12" s="199"/>
      <c r="G12" s="192"/>
      <c r="H12" s="75"/>
      <c r="I12" s="214"/>
      <c r="J12" s="74"/>
      <c r="K12" s="75"/>
      <c r="L12" s="220"/>
      <c r="M12" s="74"/>
      <c r="N12" s="75"/>
      <c r="O12" s="220"/>
      <c r="P12" s="74">
        <f t="shared" si="0"/>
        <v>0</v>
      </c>
      <c r="Q12" s="75">
        <f t="shared" si="1"/>
        <v>0</v>
      </c>
      <c r="R12" s="220"/>
      <c r="T12" s="43"/>
      <c r="U12" s="43"/>
    </row>
    <row r="13" spans="1:24" ht="39.950000000000003" customHeight="1">
      <c r="A13" s="209"/>
      <c r="B13" s="212"/>
      <c r="C13" s="204"/>
      <c r="D13" s="78"/>
      <c r="E13" s="75"/>
      <c r="F13" s="199"/>
      <c r="G13" s="192"/>
      <c r="H13" s="75"/>
      <c r="I13" s="214"/>
      <c r="J13" s="74"/>
      <c r="K13" s="75"/>
      <c r="L13" s="220"/>
      <c r="M13" s="74"/>
      <c r="N13" s="75"/>
      <c r="O13" s="220"/>
      <c r="P13" s="74">
        <f t="shared" si="0"/>
        <v>0</v>
      </c>
      <c r="Q13" s="75">
        <f t="shared" si="1"/>
        <v>0</v>
      </c>
      <c r="R13" s="220"/>
      <c r="T13" s="43" t="s">
        <v>421</v>
      </c>
      <c r="U13" s="43"/>
    </row>
    <row r="14" spans="1:24" ht="39.950000000000003" customHeight="1">
      <c r="A14" s="209"/>
      <c r="B14" s="212"/>
      <c r="C14" s="204"/>
      <c r="D14" s="78"/>
      <c r="E14" s="75"/>
      <c r="F14" s="199"/>
      <c r="G14" s="192"/>
      <c r="H14" s="75"/>
      <c r="I14" s="214"/>
      <c r="J14" s="74"/>
      <c r="K14" s="75"/>
      <c r="L14" s="220"/>
      <c r="M14" s="74"/>
      <c r="N14" s="75"/>
      <c r="O14" s="220"/>
      <c r="P14" s="74">
        <f t="shared" si="0"/>
        <v>0</v>
      </c>
      <c r="Q14" s="75">
        <f t="shared" si="1"/>
        <v>0</v>
      </c>
      <c r="R14" s="220"/>
      <c r="T14" s="43"/>
      <c r="U14" s="43"/>
    </row>
    <row r="15" spans="1:24" ht="39.950000000000003" customHeight="1">
      <c r="A15" s="209"/>
      <c r="B15" s="212"/>
      <c r="C15" s="204"/>
      <c r="D15" s="78"/>
      <c r="E15" s="75"/>
      <c r="F15" s="199"/>
      <c r="G15" s="192"/>
      <c r="H15" s="75"/>
      <c r="I15" s="214"/>
      <c r="J15" s="74"/>
      <c r="K15" s="75"/>
      <c r="L15" s="220"/>
      <c r="M15" s="74"/>
      <c r="N15" s="75"/>
      <c r="O15" s="220"/>
      <c r="P15" s="74">
        <f t="shared" si="0"/>
        <v>0</v>
      </c>
      <c r="Q15" s="75">
        <f t="shared" si="1"/>
        <v>0</v>
      </c>
      <c r="R15" s="220"/>
      <c r="T15" s="43"/>
      <c r="U15" s="43"/>
    </row>
    <row r="16" spans="1:24" ht="39.950000000000003" customHeight="1">
      <c r="A16" s="210"/>
      <c r="B16" s="212"/>
      <c r="C16" s="204"/>
      <c r="D16" s="78"/>
      <c r="E16" s="75"/>
      <c r="F16" s="199"/>
      <c r="G16" s="192"/>
      <c r="H16" s="75"/>
      <c r="I16" s="214"/>
      <c r="J16" s="74"/>
      <c r="K16" s="75"/>
      <c r="L16" s="220"/>
      <c r="M16" s="74"/>
      <c r="N16" s="75"/>
      <c r="O16" s="220"/>
      <c r="P16" s="74">
        <f t="shared" si="0"/>
        <v>0</v>
      </c>
      <c r="Q16" s="75">
        <f t="shared" si="1"/>
        <v>0</v>
      </c>
      <c r="R16" s="220"/>
      <c r="T16" s="43"/>
      <c r="U16" s="43"/>
    </row>
    <row r="17" spans="1:21" ht="39.950000000000003" customHeight="1">
      <c r="A17" s="210"/>
      <c r="B17" s="212"/>
      <c r="C17" s="204"/>
      <c r="D17" s="78"/>
      <c r="E17" s="75"/>
      <c r="F17" s="199"/>
      <c r="G17" s="192"/>
      <c r="H17" s="75"/>
      <c r="I17" s="214"/>
      <c r="J17" s="74"/>
      <c r="K17" s="75"/>
      <c r="L17" s="220"/>
      <c r="M17" s="74"/>
      <c r="N17" s="75"/>
      <c r="O17" s="220"/>
      <c r="P17" s="74">
        <f t="shared" si="0"/>
        <v>0</v>
      </c>
      <c r="Q17" s="75">
        <f t="shared" si="1"/>
        <v>0</v>
      </c>
      <c r="R17" s="220"/>
      <c r="T17" s="43"/>
      <c r="U17" s="43"/>
    </row>
    <row r="18" spans="1:21" ht="39.950000000000003" customHeight="1">
      <c r="A18" s="210"/>
      <c r="B18" s="205"/>
      <c r="C18" s="205"/>
      <c r="D18" s="200"/>
      <c r="E18" s="76"/>
      <c r="F18" s="77"/>
      <c r="G18" s="193"/>
      <c r="H18" s="76"/>
      <c r="I18" s="215"/>
      <c r="J18" s="200"/>
      <c r="K18" s="76"/>
      <c r="L18" s="221"/>
      <c r="M18" s="200"/>
      <c r="N18" s="76"/>
      <c r="O18" s="221"/>
      <c r="P18" s="74">
        <f t="shared" si="0"/>
        <v>0</v>
      </c>
      <c r="Q18" s="75">
        <f t="shared" si="1"/>
        <v>0</v>
      </c>
      <c r="R18" s="221"/>
      <c r="T18" s="43"/>
      <c r="U18" s="43"/>
    </row>
    <row r="19" spans="1:21" ht="39.950000000000003" customHeight="1">
      <c r="A19" s="210"/>
      <c r="B19" s="205"/>
      <c r="C19" s="205"/>
      <c r="D19" s="200"/>
      <c r="E19" s="76"/>
      <c r="F19" s="77"/>
      <c r="G19" s="193"/>
      <c r="H19" s="76"/>
      <c r="I19" s="215"/>
      <c r="J19" s="200"/>
      <c r="K19" s="76"/>
      <c r="L19" s="221"/>
      <c r="M19" s="200"/>
      <c r="N19" s="76"/>
      <c r="O19" s="221"/>
      <c r="P19" s="74">
        <f t="shared" si="0"/>
        <v>0</v>
      </c>
      <c r="Q19" s="75">
        <f t="shared" si="1"/>
        <v>0</v>
      </c>
      <c r="R19" s="221"/>
      <c r="T19" s="43"/>
      <c r="U19" s="43"/>
    </row>
    <row r="20" spans="1:21" ht="39.950000000000003" customHeight="1">
      <c r="A20" s="210"/>
      <c r="B20" s="205"/>
      <c r="C20" s="205"/>
      <c r="D20" s="201"/>
      <c r="E20" s="79"/>
      <c r="F20" s="202"/>
      <c r="G20" s="194"/>
      <c r="H20" s="80"/>
      <c r="I20" s="216"/>
      <c r="J20" s="222"/>
      <c r="K20" s="80"/>
      <c r="L20" s="223"/>
      <c r="M20" s="222"/>
      <c r="N20" s="80"/>
      <c r="O20" s="223"/>
      <c r="P20" s="74">
        <f t="shared" si="0"/>
        <v>0</v>
      </c>
      <c r="Q20" s="75">
        <f t="shared" si="1"/>
        <v>0</v>
      </c>
      <c r="R20" s="223"/>
      <c r="T20" s="43"/>
      <c r="U20" s="43"/>
    </row>
    <row r="21" spans="1:21" ht="39.950000000000003" customHeight="1" thickBot="1">
      <c r="A21" s="211"/>
      <c r="B21" s="206"/>
      <c r="C21" s="206"/>
      <c r="D21" s="81"/>
      <c r="E21" s="82"/>
      <c r="F21" s="83"/>
      <c r="G21" s="195"/>
      <c r="H21" s="82"/>
      <c r="I21" s="217"/>
      <c r="J21" s="81"/>
      <c r="K21" s="82"/>
      <c r="L21" s="224"/>
      <c r="M21" s="81"/>
      <c r="N21" s="82"/>
      <c r="O21" s="224"/>
      <c r="P21" s="245">
        <f t="shared" si="0"/>
        <v>0</v>
      </c>
      <c r="Q21" s="246">
        <f t="shared" si="1"/>
        <v>0</v>
      </c>
      <c r="R21" s="224"/>
      <c r="T21" s="43"/>
      <c r="U21" s="43"/>
    </row>
    <row r="22" spans="1:21" ht="70.5" customHeight="1" thickBot="1">
      <c r="A22" s="72"/>
      <c r="B22" s="72"/>
      <c r="C22" s="72"/>
      <c r="D22" s="72"/>
      <c r="E22" s="72"/>
      <c r="F22" s="72"/>
      <c r="G22" s="72"/>
      <c r="H22" s="72"/>
      <c r="I22" s="184" t="s">
        <v>419</v>
      </c>
      <c r="J22" s="72"/>
      <c r="K22" s="72"/>
      <c r="L22" s="184" t="s">
        <v>419</v>
      </c>
      <c r="M22" s="72"/>
      <c r="N22" s="72"/>
      <c r="O22" s="184" t="s">
        <v>419</v>
      </c>
      <c r="P22" s="72"/>
      <c r="Q22" s="72"/>
      <c r="R22" s="244" t="s">
        <v>420</v>
      </c>
      <c r="S22" s="49"/>
    </row>
    <row r="23" spans="1:21" s="243" customFormat="1" ht="10.5" customHeight="1">
      <c r="A23" s="85"/>
      <c r="B23" s="85"/>
      <c r="C23" s="85"/>
      <c r="D23" s="85"/>
      <c r="E23" s="85"/>
      <c r="F23" s="85"/>
      <c r="G23" s="85"/>
      <c r="H23" s="85"/>
      <c r="I23" s="226"/>
      <c r="J23" s="85"/>
      <c r="K23" s="85"/>
      <c r="L23" s="226"/>
      <c r="M23" s="85"/>
      <c r="N23" s="85"/>
      <c r="O23" s="226"/>
      <c r="P23" s="85"/>
      <c r="Q23" s="85"/>
      <c r="R23" s="226"/>
    </row>
    <row r="24" spans="1:21" ht="34.5" customHeight="1" thickBot="1">
      <c r="A24" s="72"/>
      <c r="B24" s="72"/>
      <c r="C24" s="72"/>
      <c r="D24" s="72"/>
      <c r="E24" s="72"/>
      <c r="F24" s="72"/>
      <c r="G24" s="72"/>
      <c r="H24" s="72"/>
      <c r="I24" s="226"/>
      <c r="J24" s="85"/>
      <c r="K24" s="85"/>
      <c r="L24" s="226"/>
      <c r="M24" s="85"/>
      <c r="N24" s="85"/>
      <c r="O24" s="226"/>
      <c r="P24" s="85"/>
      <c r="Q24" s="85"/>
      <c r="R24" s="226"/>
      <c r="S24" s="49"/>
    </row>
    <row r="25" spans="1:21" ht="16.5" customHeight="1" thickBot="1">
      <c r="A25" s="1698" t="s">
        <v>411</v>
      </c>
      <c r="B25" s="1699"/>
      <c r="C25" s="1699"/>
      <c r="D25" s="1699"/>
      <c r="E25" s="1699"/>
      <c r="F25" s="1699"/>
      <c r="G25" s="1699"/>
      <c r="H25" s="1699"/>
      <c r="I25" s="1699"/>
      <c r="J25" s="1699"/>
      <c r="K25" s="1699"/>
      <c r="L25" s="1699"/>
      <c r="M25" s="1699"/>
      <c r="N25" s="1699"/>
      <c r="O25" s="1699"/>
      <c r="P25" s="1699"/>
      <c r="Q25" s="1699"/>
      <c r="R25" s="1700"/>
      <c r="S25" s="49"/>
    </row>
    <row r="26" spans="1:21" ht="12.75" customHeight="1" thickBot="1">
      <c r="A26" s="225"/>
      <c r="B26" s="225"/>
      <c r="C26" s="225"/>
      <c r="D26" s="225"/>
      <c r="E26" s="225"/>
      <c r="F26" s="225"/>
      <c r="G26" s="225"/>
      <c r="H26" s="225"/>
      <c r="I26" s="225"/>
      <c r="J26" s="225"/>
      <c r="K26" s="225"/>
      <c r="L26" s="225"/>
      <c r="M26" s="148"/>
      <c r="N26" s="84"/>
      <c r="O26" s="49"/>
      <c r="P26" s="148"/>
      <c r="Q26" s="84"/>
      <c r="R26" s="49"/>
      <c r="S26" s="49"/>
    </row>
    <row r="27" spans="1:21" ht="27.75" customHeight="1" thickBot="1">
      <c r="A27" s="1701" t="s">
        <v>409</v>
      </c>
      <c r="B27" s="1632" t="s">
        <v>392</v>
      </c>
      <c r="C27" s="1632" t="s">
        <v>410</v>
      </c>
      <c r="D27" s="1633"/>
      <c r="E27" s="1633"/>
      <c r="F27" s="1633"/>
      <c r="G27" s="1633"/>
      <c r="H27" s="1633"/>
      <c r="I27" s="1633"/>
      <c r="J27" s="1633"/>
      <c r="K27" s="1633"/>
      <c r="L27" s="1633"/>
      <c r="M27" s="1633"/>
      <c r="N27" s="1633"/>
      <c r="O27" s="1634"/>
      <c r="P27" s="242"/>
      <c r="Q27" s="242"/>
      <c r="R27" s="242"/>
      <c r="S27" s="49"/>
    </row>
    <row r="28" spans="1:21" ht="20.100000000000001" customHeight="1" thickBot="1">
      <c r="A28" s="1701"/>
      <c r="B28" s="1632"/>
      <c r="C28" s="1635" t="s">
        <v>418</v>
      </c>
      <c r="D28" s="1702" t="s">
        <v>661</v>
      </c>
      <c r="E28" s="1622"/>
      <c r="F28" s="1623"/>
      <c r="G28" s="1621" t="s">
        <v>656</v>
      </c>
      <c r="H28" s="1622"/>
      <c r="I28" s="1623"/>
      <c r="J28" s="1621" t="s">
        <v>657</v>
      </c>
      <c r="K28" s="1622"/>
      <c r="L28" s="1623"/>
      <c r="M28" s="1621" t="s">
        <v>658</v>
      </c>
      <c r="N28" s="1622"/>
      <c r="O28" s="1623"/>
      <c r="P28" s="1621" t="s">
        <v>659</v>
      </c>
      <c r="Q28" s="1622"/>
      <c r="R28" s="1638"/>
      <c r="T28" s="43"/>
      <c r="U28" s="43"/>
    </row>
    <row r="29" spans="1:21" ht="24" customHeight="1" thickBot="1">
      <c r="A29" s="1701"/>
      <c r="B29" s="1632"/>
      <c r="C29" s="1636"/>
      <c r="D29" s="1624" t="s">
        <v>15</v>
      </c>
      <c r="E29" s="1625" t="s">
        <v>386</v>
      </c>
      <c r="F29" s="1626"/>
      <c r="G29" s="1624" t="s">
        <v>386</v>
      </c>
      <c r="H29" s="1625"/>
      <c r="I29" s="1626"/>
      <c r="J29" s="1624" t="s">
        <v>386</v>
      </c>
      <c r="K29" s="1625"/>
      <c r="L29" s="1626"/>
      <c r="M29" s="1624" t="s">
        <v>386</v>
      </c>
      <c r="N29" s="1625"/>
      <c r="O29" s="1627"/>
      <c r="P29" s="1624" t="s">
        <v>386</v>
      </c>
      <c r="Q29" s="1625"/>
      <c r="R29" s="1627"/>
      <c r="T29" s="43"/>
      <c r="U29" s="43"/>
    </row>
    <row r="30" spans="1:21" ht="33.75" customHeight="1" thickBot="1">
      <c r="A30" s="1701"/>
      <c r="B30" s="1632"/>
      <c r="C30" s="1637"/>
      <c r="D30" s="1639"/>
      <c r="E30" s="187" t="s">
        <v>384</v>
      </c>
      <c r="F30" s="241" t="s">
        <v>385</v>
      </c>
      <c r="G30" s="185" t="s">
        <v>384</v>
      </c>
      <c r="H30" s="183" t="s">
        <v>385</v>
      </c>
      <c r="I30" s="189" t="s">
        <v>388</v>
      </c>
      <c r="J30" s="185" t="s">
        <v>384</v>
      </c>
      <c r="K30" s="183" t="s">
        <v>385</v>
      </c>
      <c r="L30" s="189" t="s">
        <v>389</v>
      </c>
      <c r="M30" s="188" t="s">
        <v>384</v>
      </c>
      <c r="N30" s="183" t="s">
        <v>385</v>
      </c>
      <c r="O30" s="190" t="s">
        <v>389</v>
      </c>
      <c r="P30" s="188" t="s">
        <v>384</v>
      </c>
      <c r="Q30" s="183" t="s">
        <v>385</v>
      </c>
      <c r="R30" s="190" t="s">
        <v>389</v>
      </c>
      <c r="T30" s="43"/>
      <c r="U30" s="43"/>
    </row>
    <row r="31" spans="1:21" ht="39.950000000000003" customHeight="1">
      <c r="A31" s="207"/>
      <c r="B31" s="203"/>
      <c r="C31" s="203"/>
      <c r="D31" s="196"/>
      <c r="E31" s="197"/>
      <c r="F31" s="198"/>
      <c r="G31" s="191"/>
      <c r="H31" s="73"/>
      <c r="I31" s="213"/>
      <c r="J31" s="218"/>
      <c r="K31" s="197"/>
      <c r="L31" s="219"/>
      <c r="M31" s="218"/>
      <c r="N31" s="197"/>
      <c r="O31" s="219"/>
      <c r="P31" s="218">
        <f>G31+J31+M31</f>
        <v>0</v>
      </c>
      <c r="Q31" s="197">
        <f>H31+K31+N31</f>
        <v>0</v>
      </c>
      <c r="R31" s="219"/>
      <c r="T31" s="43"/>
      <c r="U31" s="43"/>
    </row>
    <row r="32" spans="1:21" ht="39.950000000000003" customHeight="1">
      <c r="A32" s="208"/>
      <c r="B32" s="212"/>
      <c r="C32" s="204"/>
      <c r="D32" s="78"/>
      <c r="E32" s="75"/>
      <c r="F32" s="199"/>
      <c r="G32" s="192"/>
      <c r="H32" s="75"/>
      <c r="I32" s="214"/>
      <c r="J32" s="74"/>
      <c r="K32" s="75"/>
      <c r="L32" s="220"/>
      <c r="M32" s="74"/>
      <c r="N32" s="75"/>
      <c r="O32" s="220"/>
      <c r="P32" s="74">
        <f>G32+J32+M32</f>
        <v>0</v>
      </c>
      <c r="Q32" s="75">
        <f>F32+K32+N32</f>
        <v>0</v>
      </c>
      <c r="R32" s="220"/>
      <c r="T32" s="43"/>
      <c r="U32" s="43"/>
    </row>
    <row r="33" spans="1:21" ht="39.950000000000003" customHeight="1">
      <c r="A33" s="208"/>
      <c r="B33" s="212"/>
      <c r="C33" s="204"/>
      <c r="D33" s="78"/>
      <c r="E33" s="75"/>
      <c r="F33" s="199"/>
      <c r="G33" s="192"/>
      <c r="H33" s="75"/>
      <c r="I33" s="214"/>
      <c r="J33" s="74"/>
      <c r="K33" s="75"/>
      <c r="L33" s="220"/>
      <c r="M33" s="74"/>
      <c r="N33" s="75"/>
      <c r="O33" s="220"/>
      <c r="P33" s="74">
        <f t="shared" ref="P33:P43" si="2">G33+J33+M33</f>
        <v>0</v>
      </c>
      <c r="Q33" s="75">
        <f t="shared" ref="Q33:Q43" si="3">F33+K33+N33</f>
        <v>0</v>
      </c>
      <c r="R33" s="220"/>
      <c r="T33" s="43"/>
      <c r="U33" s="43"/>
    </row>
    <row r="34" spans="1:21" ht="39.950000000000003" customHeight="1">
      <c r="A34" s="208"/>
      <c r="B34" s="212"/>
      <c r="C34" s="204"/>
      <c r="D34" s="78"/>
      <c r="E34" s="75"/>
      <c r="F34" s="199"/>
      <c r="G34" s="192"/>
      <c r="H34" s="75"/>
      <c r="I34" s="214"/>
      <c r="J34" s="74"/>
      <c r="K34" s="75"/>
      <c r="L34" s="220"/>
      <c r="M34" s="74"/>
      <c r="N34" s="75"/>
      <c r="O34" s="220"/>
      <c r="P34" s="74">
        <f t="shared" si="2"/>
        <v>0</v>
      </c>
      <c r="Q34" s="75">
        <f t="shared" si="3"/>
        <v>0</v>
      </c>
      <c r="R34" s="220"/>
      <c r="T34" s="43"/>
      <c r="U34" s="43"/>
    </row>
    <row r="35" spans="1:21" ht="39.950000000000003" customHeight="1">
      <c r="A35" s="208"/>
      <c r="B35" s="212"/>
      <c r="C35" s="204"/>
      <c r="D35" s="78"/>
      <c r="E35" s="75"/>
      <c r="F35" s="199"/>
      <c r="G35" s="192"/>
      <c r="H35" s="75"/>
      <c r="I35" s="214"/>
      <c r="J35" s="74"/>
      <c r="K35" s="75"/>
      <c r="L35" s="220"/>
      <c r="M35" s="74"/>
      <c r="N35" s="75"/>
      <c r="O35" s="220"/>
      <c r="P35" s="74">
        <f t="shared" si="2"/>
        <v>0</v>
      </c>
      <c r="Q35" s="75">
        <f t="shared" si="3"/>
        <v>0</v>
      </c>
      <c r="R35" s="220"/>
      <c r="T35" s="43"/>
      <c r="U35" s="43"/>
    </row>
    <row r="36" spans="1:21" ht="39.950000000000003" customHeight="1">
      <c r="A36" s="208"/>
      <c r="B36" s="212"/>
      <c r="C36" s="204"/>
      <c r="D36" s="78"/>
      <c r="E36" s="75"/>
      <c r="F36" s="199"/>
      <c r="G36" s="192"/>
      <c r="H36" s="75"/>
      <c r="I36" s="214"/>
      <c r="J36" s="74"/>
      <c r="K36" s="75"/>
      <c r="L36" s="220"/>
      <c r="M36" s="74"/>
      <c r="N36" s="75"/>
      <c r="O36" s="220"/>
      <c r="P36" s="74">
        <f t="shared" si="2"/>
        <v>0</v>
      </c>
      <c r="Q36" s="75">
        <f t="shared" si="3"/>
        <v>0</v>
      </c>
      <c r="R36" s="220"/>
      <c r="T36" s="43"/>
      <c r="U36" s="43"/>
    </row>
    <row r="37" spans="1:21" ht="39.950000000000003" customHeight="1">
      <c r="A37" s="209"/>
      <c r="B37" s="212"/>
      <c r="C37" s="204"/>
      <c r="D37" s="78"/>
      <c r="E37" s="75"/>
      <c r="F37" s="199"/>
      <c r="G37" s="192"/>
      <c r="H37" s="75"/>
      <c r="I37" s="214"/>
      <c r="J37" s="74"/>
      <c r="K37" s="75"/>
      <c r="L37" s="220"/>
      <c r="M37" s="74"/>
      <c r="N37" s="75"/>
      <c r="O37" s="220"/>
      <c r="P37" s="74">
        <f t="shared" si="2"/>
        <v>0</v>
      </c>
      <c r="Q37" s="75">
        <f t="shared" si="3"/>
        <v>0</v>
      </c>
      <c r="R37" s="220"/>
      <c r="T37" s="43"/>
      <c r="U37" s="43"/>
    </row>
    <row r="38" spans="1:21" ht="39.950000000000003" customHeight="1">
      <c r="A38" s="210"/>
      <c r="B38" s="212"/>
      <c r="C38" s="204"/>
      <c r="D38" s="78"/>
      <c r="E38" s="75"/>
      <c r="F38" s="199"/>
      <c r="G38" s="192"/>
      <c r="H38" s="75"/>
      <c r="I38" s="214"/>
      <c r="J38" s="74"/>
      <c r="K38" s="75"/>
      <c r="L38" s="220"/>
      <c r="M38" s="74"/>
      <c r="N38" s="75"/>
      <c r="O38" s="220"/>
      <c r="P38" s="74">
        <f t="shared" si="2"/>
        <v>0</v>
      </c>
      <c r="Q38" s="75">
        <f t="shared" si="3"/>
        <v>0</v>
      </c>
      <c r="R38" s="220"/>
      <c r="T38" s="43"/>
      <c r="U38" s="43"/>
    </row>
    <row r="39" spans="1:21" ht="39.950000000000003" customHeight="1">
      <c r="A39" s="210"/>
      <c r="B39" s="212"/>
      <c r="C39" s="204"/>
      <c r="D39" s="78"/>
      <c r="E39" s="75"/>
      <c r="F39" s="199"/>
      <c r="G39" s="192"/>
      <c r="H39" s="75"/>
      <c r="I39" s="214"/>
      <c r="J39" s="74"/>
      <c r="K39" s="75"/>
      <c r="L39" s="220"/>
      <c r="M39" s="74"/>
      <c r="N39" s="75"/>
      <c r="O39" s="220"/>
      <c r="P39" s="74">
        <f t="shared" si="2"/>
        <v>0</v>
      </c>
      <c r="Q39" s="75">
        <f t="shared" si="3"/>
        <v>0</v>
      </c>
      <c r="R39" s="220"/>
      <c r="T39" s="43"/>
      <c r="U39" s="43"/>
    </row>
    <row r="40" spans="1:21" ht="39.950000000000003" customHeight="1">
      <c r="A40" s="210"/>
      <c r="B40" s="205"/>
      <c r="C40" s="205"/>
      <c r="D40" s="200"/>
      <c r="E40" s="76"/>
      <c r="F40" s="77"/>
      <c r="G40" s="193"/>
      <c r="H40" s="76"/>
      <c r="I40" s="215"/>
      <c r="J40" s="200"/>
      <c r="K40" s="76"/>
      <c r="L40" s="221"/>
      <c r="M40" s="200"/>
      <c r="N40" s="76"/>
      <c r="O40" s="221"/>
      <c r="P40" s="74">
        <f t="shared" si="2"/>
        <v>0</v>
      </c>
      <c r="Q40" s="75">
        <f t="shared" si="3"/>
        <v>0</v>
      </c>
      <c r="R40" s="221"/>
      <c r="T40" s="43"/>
      <c r="U40" s="43"/>
    </row>
    <row r="41" spans="1:21" ht="39.950000000000003" customHeight="1">
      <c r="A41" s="210"/>
      <c r="B41" s="205"/>
      <c r="C41" s="205"/>
      <c r="D41" s="200"/>
      <c r="E41" s="76"/>
      <c r="F41" s="77"/>
      <c r="G41" s="193"/>
      <c r="H41" s="76"/>
      <c r="I41" s="215"/>
      <c r="J41" s="200"/>
      <c r="K41" s="76"/>
      <c r="L41" s="221"/>
      <c r="M41" s="200"/>
      <c r="N41" s="76"/>
      <c r="O41" s="221"/>
      <c r="P41" s="74">
        <f t="shared" si="2"/>
        <v>0</v>
      </c>
      <c r="Q41" s="75">
        <f t="shared" si="3"/>
        <v>0</v>
      </c>
      <c r="R41" s="221"/>
      <c r="T41" s="43"/>
      <c r="U41" s="43"/>
    </row>
    <row r="42" spans="1:21" ht="39.950000000000003" customHeight="1">
      <c r="A42" s="210"/>
      <c r="B42" s="205"/>
      <c r="C42" s="205"/>
      <c r="D42" s="201"/>
      <c r="E42" s="79"/>
      <c r="F42" s="202"/>
      <c r="G42" s="194"/>
      <c r="H42" s="80"/>
      <c r="I42" s="216"/>
      <c r="J42" s="222"/>
      <c r="K42" s="80"/>
      <c r="L42" s="223"/>
      <c r="M42" s="222"/>
      <c r="N42" s="80"/>
      <c r="O42" s="223"/>
      <c r="P42" s="74">
        <f t="shared" si="2"/>
        <v>0</v>
      </c>
      <c r="Q42" s="75">
        <f t="shared" si="3"/>
        <v>0</v>
      </c>
      <c r="R42" s="223"/>
      <c r="T42" s="43"/>
      <c r="U42" s="43"/>
    </row>
    <row r="43" spans="1:21" ht="39.950000000000003" customHeight="1" thickBot="1">
      <c r="A43" s="211"/>
      <c r="B43" s="206"/>
      <c r="C43" s="206"/>
      <c r="D43" s="81"/>
      <c r="E43" s="82"/>
      <c r="F43" s="83"/>
      <c r="G43" s="195"/>
      <c r="H43" s="82"/>
      <c r="I43" s="217"/>
      <c r="J43" s="81"/>
      <c r="K43" s="82"/>
      <c r="L43" s="224"/>
      <c r="M43" s="81"/>
      <c r="N43" s="82"/>
      <c r="O43" s="224"/>
      <c r="P43" s="245">
        <f t="shared" si="2"/>
        <v>0</v>
      </c>
      <c r="Q43" s="246">
        <f t="shared" si="3"/>
        <v>0</v>
      </c>
      <c r="R43" s="224"/>
      <c r="T43" s="43"/>
      <c r="U43" s="43"/>
    </row>
    <row r="44" spans="1:21" ht="60" customHeight="1" thickBot="1">
      <c r="A44" s="72"/>
      <c r="B44" s="72"/>
      <c r="C44" s="72"/>
      <c r="D44" s="72"/>
      <c r="E44" s="72"/>
      <c r="F44" s="72"/>
      <c r="G44" s="72"/>
      <c r="H44" s="72"/>
      <c r="I44" s="184" t="s">
        <v>419</v>
      </c>
      <c r="J44" s="72"/>
      <c r="K44" s="72"/>
      <c r="L44" s="184" t="s">
        <v>419</v>
      </c>
      <c r="M44" s="72"/>
      <c r="N44" s="72"/>
      <c r="O44" s="184" t="s">
        <v>419</v>
      </c>
      <c r="P44" s="72"/>
      <c r="Q44" s="72"/>
      <c r="R44" s="184" t="s">
        <v>420</v>
      </c>
      <c r="S44" s="49"/>
    </row>
  </sheetData>
  <sheetProtection algorithmName="SHA-512" hashValue="NOIK1UkSdYFTjmLlY4q6gYsiZYdExw+jwu14cTdvys8vc2aaqfqpcZp+tQlgIW6t7g+ErLUk149vuwvKdSODSA==" saltValue="dkabUUeYP0NRaPrH26urXw==" spinCount="100000" sheet="1" objects="1" scenarios="1"/>
  <mergeCells count="34">
    <mergeCell ref="P28:R28"/>
    <mergeCell ref="P29:R29"/>
    <mergeCell ref="D29:D30"/>
    <mergeCell ref="C5:O5"/>
    <mergeCell ref="C6:C8"/>
    <mergeCell ref="D6:F6"/>
    <mergeCell ref="G6:I6"/>
    <mergeCell ref="J6:L6"/>
    <mergeCell ref="G28:I28"/>
    <mergeCell ref="J28:L28"/>
    <mergeCell ref="M28:O28"/>
    <mergeCell ref="E7:F7"/>
    <mergeCell ref="G7:I7"/>
    <mergeCell ref="M7:O7"/>
    <mergeCell ref="E29:F29"/>
    <mergeCell ref="G29:I29"/>
    <mergeCell ref="A27:A30"/>
    <mergeCell ref="B27:B30"/>
    <mergeCell ref="C27:O27"/>
    <mergeCell ref="C28:C30"/>
    <mergeCell ref="D28:F28"/>
    <mergeCell ref="J29:L29"/>
    <mergeCell ref="M29:O29"/>
    <mergeCell ref="A1:Q1"/>
    <mergeCell ref="A2:R2"/>
    <mergeCell ref="A3:R3"/>
    <mergeCell ref="A25:R25"/>
    <mergeCell ref="A5:A8"/>
    <mergeCell ref="B5:B8"/>
    <mergeCell ref="M6:O6"/>
    <mergeCell ref="D7:D8"/>
    <mergeCell ref="P6:R6"/>
    <mergeCell ref="P7:R7"/>
    <mergeCell ref="J7:L7"/>
  </mergeCells>
  <printOptions horizontalCentered="1"/>
  <pageMargins left="0.19685039370078741" right="0.19685039370078741" top="0.98425196850393704" bottom="0.98425196850393704" header="0" footer="0"/>
  <pageSetup scale="6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7">
    <tabColor theme="6"/>
  </sheetPr>
  <dimension ref="A1:BK82"/>
  <sheetViews>
    <sheetView zoomScale="130" zoomScaleNormal="130" zoomScaleSheetLayoutView="90" workbookViewId="0">
      <selection activeCell="L10" sqref="L10"/>
    </sheetView>
  </sheetViews>
  <sheetFormatPr baseColWidth="10" defaultRowHeight="12.75"/>
  <cols>
    <col min="1" max="1" width="4.42578125" style="134" bestFit="1" customWidth="1"/>
    <col min="2" max="2" width="4.7109375" style="134" customWidth="1"/>
    <col min="3" max="3" width="16.42578125" style="134" customWidth="1"/>
    <col min="4" max="4" width="21.7109375" style="134" customWidth="1"/>
    <col min="5" max="5" width="5.5703125" style="139" customWidth="1"/>
    <col min="6" max="6" width="6.5703125" style="139" customWidth="1"/>
    <col min="7" max="7" width="10" style="140" customWidth="1"/>
    <col min="8" max="8" width="3.85546875" style="134" bestFit="1" customWidth="1"/>
    <col min="9" max="9" width="3.42578125" style="134" bestFit="1" customWidth="1"/>
    <col min="10" max="10" width="4" style="134" bestFit="1" customWidth="1"/>
    <col min="11" max="11" width="3.5703125" style="134" customWidth="1"/>
    <col min="12" max="12" width="3" style="134" bestFit="1" customWidth="1"/>
    <col min="13" max="13" width="3.140625" style="134" bestFit="1" customWidth="1"/>
    <col min="14" max="14" width="3.42578125" style="134" bestFit="1" customWidth="1"/>
    <col min="15" max="15" width="3.28515625" style="134" bestFit="1" customWidth="1"/>
    <col min="16" max="16" width="3.140625" style="134" bestFit="1" customWidth="1"/>
    <col min="17" max="17" width="3" style="134" bestFit="1" customWidth="1"/>
    <col min="18" max="18" width="3.140625" style="134" bestFit="1" customWidth="1"/>
    <col min="19" max="19" width="3.42578125" style="134" bestFit="1" customWidth="1"/>
    <col min="20" max="20" width="3.28515625" style="134" bestFit="1" customWidth="1"/>
    <col min="21" max="21" width="3.140625" style="134" bestFit="1" customWidth="1"/>
    <col min="22" max="22" width="3" style="134" bestFit="1" customWidth="1"/>
    <col min="23" max="23" width="3.140625" style="134" bestFit="1" customWidth="1"/>
    <col min="24" max="24" width="4" style="134" customWidth="1"/>
    <col min="25" max="25" width="3.28515625" style="134" bestFit="1" customWidth="1"/>
    <col min="26" max="26" width="3.140625" style="134" bestFit="1" customWidth="1"/>
    <col min="27" max="27" width="4.140625" style="134" bestFit="1" customWidth="1"/>
    <col min="28" max="28" width="3.140625" style="134" bestFit="1" customWidth="1"/>
    <col min="29" max="29" width="3.42578125" style="134" bestFit="1" customWidth="1"/>
    <col min="30" max="30" width="3.28515625" style="134" bestFit="1" customWidth="1"/>
    <col min="31" max="31" width="4.140625" style="134" bestFit="1" customWidth="1"/>
    <col min="32" max="32" width="3" style="134" bestFit="1" customWidth="1"/>
    <col min="33" max="33" width="3.140625" style="134" bestFit="1" customWidth="1"/>
    <col min="34" max="34" width="3.42578125" style="134" bestFit="1" customWidth="1"/>
    <col min="35" max="35" width="3.28515625" style="134" bestFit="1" customWidth="1"/>
    <col min="36" max="36" width="4.140625" style="134" customWidth="1"/>
    <col min="37" max="37" width="3" style="134" bestFit="1" customWidth="1"/>
    <col min="38" max="38" width="3.140625" style="134" bestFit="1" customWidth="1"/>
    <col min="39" max="39" width="3.42578125" style="134" bestFit="1" customWidth="1"/>
    <col min="40" max="40" width="3.28515625" style="134" bestFit="1" customWidth="1"/>
    <col min="41" max="41" width="4.140625" style="134" bestFit="1" customWidth="1"/>
    <col min="42" max="42" width="3.5703125" style="134" customWidth="1"/>
    <col min="43" max="43" width="3.42578125" style="135" customWidth="1"/>
    <col min="44" max="44" width="3.5703125" style="135" bestFit="1" customWidth="1"/>
    <col min="45" max="46" width="3.42578125" style="135" bestFit="1" customWidth="1"/>
    <col min="47" max="47" width="3.140625" style="135" bestFit="1" customWidth="1"/>
    <col min="48" max="49" width="16.85546875" style="135" customWidth="1"/>
    <col min="50" max="16384" width="11.42578125" style="135"/>
  </cols>
  <sheetData>
    <row r="1" spans="1:49" ht="27.75" customHeight="1" thickBot="1">
      <c r="A1" s="1571" t="s">
        <v>361</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572" t="s">
        <v>52</v>
      </c>
    </row>
    <row r="2" spans="1:49" ht="33.950000000000003" customHeight="1" thickBot="1"/>
    <row r="3" spans="1:49" ht="15.75" customHeight="1">
      <c r="A3" s="1740"/>
      <c r="B3" s="1740"/>
      <c r="C3" s="1740"/>
      <c r="D3" s="1740"/>
      <c r="E3" s="1740"/>
      <c r="F3" s="1740"/>
      <c r="G3" s="1741"/>
      <c r="H3" s="1727" t="s">
        <v>357</v>
      </c>
      <c r="I3" s="1728"/>
      <c r="J3" s="1728"/>
      <c r="K3" s="1728"/>
      <c r="L3" s="1728"/>
      <c r="M3" s="1728"/>
      <c r="N3" s="1728"/>
      <c r="O3" s="1728"/>
      <c r="P3" s="1728"/>
      <c r="Q3" s="1728"/>
      <c r="R3" s="1728"/>
      <c r="S3" s="1728"/>
      <c r="T3" s="1728"/>
      <c r="U3" s="1728"/>
      <c r="V3" s="1728"/>
      <c r="W3" s="1728"/>
      <c r="X3" s="1728"/>
      <c r="Y3" s="1728"/>
      <c r="Z3" s="1728"/>
      <c r="AA3" s="1729"/>
      <c r="AB3" s="1716" t="s">
        <v>358</v>
      </c>
      <c r="AC3" s="1717"/>
      <c r="AD3" s="1717"/>
      <c r="AE3" s="1717"/>
      <c r="AF3" s="1717"/>
      <c r="AG3" s="1717"/>
      <c r="AH3" s="1717"/>
      <c r="AI3" s="1717"/>
      <c r="AJ3" s="1717"/>
      <c r="AK3" s="1717"/>
      <c r="AL3" s="1717"/>
      <c r="AM3" s="1717"/>
      <c r="AN3" s="1717"/>
      <c r="AO3" s="1717"/>
      <c r="AP3" s="1717"/>
      <c r="AQ3" s="1717"/>
      <c r="AR3" s="1717"/>
      <c r="AS3" s="1717"/>
      <c r="AT3" s="1717"/>
      <c r="AU3" s="1718"/>
      <c r="AV3" s="1716" t="s">
        <v>359</v>
      </c>
      <c r="AW3" s="1704" t="s">
        <v>363</v>
      </c>
    </row>
    <row r="4" spans="1:49" ht="13.5" thickBot="1">
      <c r="A4" s="1742"/>
      <c r="B4" s="1742"/>
      <c r="C4" s="1742"/>
      <c r="D4" s="1742"/>
      <c r="E4" s="1742"/>
      <c r="F4" s="1742"/>
      <c r="G4" s="1743"/>
      <c r="H4" s="1711" t="s">
        <v>341</v>
      </c>
      <c r="I4" s="1703"/>
      <c r="J4" s="1703"/>
      <c r="K4" s="1703"/>
      <c r="L4" s="1703"/>
      <c r="M4" s="1703" t="s">
        <v>342</v>
      </c>
      <c r="N4" s="1703"/>
      <c r="O4" s="1703"/>
      <c r="P4" s="1703"/>
      <c r="Q4" s="1703"/>
      <c r="R4" s="1703" t="s">
        <v>343</v>
      </c>
      <c r="S4" s="1703"/>
      <c r="T4" s="1703"/>
      <c r="U4" s="1703"/>
      <c r="V4" s="1703"/>
      <c r="W4" s="1703" t="s">
        <v>344</v>
      </c>
      <c r="X4" s="1703"/>
      <c r="Y4" s="1703"/>
      <c r="Z4" s="1703"/>
      <c r="AA4" s="1712"/>
      <c r="AB4" s="1711" t="s">
        <v>341</v>
      </c>
      <c r="AC4" s="1703"/>
      <c r="AD4" s="1703"/>
      <c r="AE4" s="1703"/>
      <c r="AF4" s="1703"/>
      <c r="AG4" s="1703" t="s">
        <v>342</v>
      </c>
      <c r="AH4" s="1703"/>
      <c r="AI4" s="1703"/>
      <c r="AJ4" s="1703"/>
      <c r="AK4" s="1703"/>
      <c r="AL4" s="1703" t="s">
        <v>343</v>
      </c>
      <c r="AM4" s="1703"/>
      <c r="AN4" s="1703"/>
      <c r="AO4" s="1703"/>
      <c r="AP4" s="1703"/>
      <c r="AQ4" s="1713" t="s">
        <v>344</v>
      </c>
      <c r="AR4" s="1713"/>
      <c r="AS4" s="1713"/>
      <c r="AT4" s="1713"/>
      <c r="AU4" s="1714"/>
      <c r="AV4" s="1719"/>
      <c r="AW4" s="1705"/>
    </row>
    <row r="5" spans="1:49" s="136" customFormat="1" ht="14.25" thickBot="1">
      <c r="A5" s="1744" t="s">
        <v>18</v>
      </c>
      <c r="B5" s="1745" t="s">
        <v>360</v>
      </c>
      <c r="C5" s="1745"/>
      <c r="D5" s="1745"/>
      <c r="E5" s="1721" t="s">
        <v>345</v>
      </c>
      <c r="F5" s="1723" t="s">
        <v>346</v>
      </c>
      <c r="G5" s="1725" t="s">
        <v>347</v>
      </c>
      <c r="H5" s="567" t="s">
        <v>348</v>
      </c>
      <c r="I5" s="568" t="s">
        <v>349</v>
      </c>
      <c r="J5" s="568" t="s">
        <v>350</v>
      </c>
      <c r="K5" s="568" t="s">
        <v>351</v>
      </c>
      <c r="L5" s="568" t="s">
        <v>352</v>
      </c>
      <c r="M5" s="568" t="s">
        <v>348</v>
      </c>
      <c r="N5" s="568" t="s">
        <v>349</v>
      </c>
      <c r="O5" s="568" t="s">
        <v>350</v>
      </c>
      <c r="P5" s="568" t="s">
        <v>351</v>
      </c>
      <c r="Q5" s="568" t="s">
        <v>352</v>
      </c>
      <c r="R5" s="568" t="s">
        <v>348</v>
      </c>
      <c r="S5" s="568" t="s">
        <v>349</v>
      </c>
      <c r="T5" s="568" t="s">
        <v>350</v>
      </c>
      <c r="U5" s="568" t="s">
        <v>351</v>
      </c>
      <c r="V5" s="568" t="s">
        <v>352</v>
      </c>
      <c r="W5" s="568" t="s">
        <v>348</v>
      </c>
      <c r="X5" s="568" t="s">
        <v>349</v>
      </c>
      <c r="Y5" s="568" t="s">
        <v>350</v>
      </c>
      <c r="Z5" s="568" t="s">
        <v>351</v>
      </c>
      <c r="AA5" s="569" t="s">
        <v>352</v>
      </c>
      <c r="AB5" s="567" t="s">
        <v>348</v>
      </c>
      <c r="AC5" s="568" t="s">
        <v>349</v>
      </c>
      <c r="AD5" s="568" t="s">
        <v>350</v>
      </c>
      <c r="AE5" s="568" t="s">
        <v>351</v>
      </c>
      <c r="AF5" s="568" t="s">
        <v>352</v>
      </c>
      <c r="AG5" s="568" t="s">
        <v>348</v>
      </c>
      <c r="AH5" s="568" t="s">
        <v>349</v>
      </c>
      <c r="AI5" s="568" t="s">
        <v>350</v>
      </c>
      <c r="AJ5" s="568" t="s">
        <v>351</v>
      </c>
      <c r="AK5" s="568" t="s">
        <v>352</v>
      </c>
      <c r="AL5" s="568" t="s">
        <v>348</v>
      </c>
      <c r="AM5" s="568" t="s">
        <v>349</v>
      </c>
      <c r="AN5" s="568" t="s">
        <v>350</v>
      </c>
      <c r="AO5" s="568" t="s">
        <v>351</v>
      </c>
      <c r="AP5" s="568" t="s">
        <v>352</v>
      </c>
      <c r="AQ5" s="570" t="s">
        <v>348</v>
      </c>
      <c r="AR5" s="570" t="s">
        <v>349</v>
      </c>
      <c r="AS5" s="570" t="s">
        <v>350</v>
      </c>
      <c r="AT5" s="570" t="s">
        <v>351</v>
      </c>
      <c r="AU5" s="571" t="s">
        <v>352</v>
      </c>
      <c r="AV5" s="1719"/>
      <c r="AW5" s="1705"/>
    </row>
    <row r="6" spans="1:49" s="136" customFormat="1" ht="20.25" customHeight="1" thickBot="1">
      <c r="A6" s="1707"/>
      <c r="B6" s="1746"/>
      <c r="C6" s="1746"/>
      <c r="D6" s="1746"/>
      <c r="E6" s="1722"/>
      <c r="F6" s="1724"/>
      <c r="G6" s="1726"/>
      <c r="H6" s="284"/>
      <c r="I6" s="285"/>
      <c r="J6" s="286"/>
      <c r="K6" s="285"/>
      <c r="L6" s="285"/>
      <c r="M6" s="287"/>
      <c r="N6" s="285"/>
      <c r="O6" s="288"/>
      <c r="P6" s="285"/>
      <c r="Q6" s="285"/>
      <c r="R6" s="287"/>
      <c r="S6" s="285"/>
      <c r="T6" s="288"/>
      <c r="U6" s="285"/>
      <c r="V6" s="285"/>
      <c r="W6" s="287"/>
      <c r="X6" s="285"/>
      <c r="Y6" s="288"/>
      <c r="Z6" s="285"/>
      <c r="AA6" s="289"/>
      <c r="AB6" s="284"/>
      <c r="AC6" s="285"/>
      <c r="AD6" s="288"/>
      <c r="AE6" s="285"/>
      <c r="AF6" s="285"/>
      <c r="AG6" s="287"/>
      <c r="AH6" s="285"/>
      <c r="AI6" s="288"/>
      <c r="AJ6" s="285"/>
      <c r="AK6" s="285"/>
      <c r="AL6" s="287"/>
      <c r="AM6" s="285"/>
      <c r="AN6" s="288"/>
      <c r="AO6" s="285"/>
      <c r="AP6" s="285"/>
      <c r="AQ6" s="290"/>
      <c r="AR6" s="291"/>
      <c r="AS6" s="292"/>
      <c r="AT6" s="291"/>
      <c r="AU6" s="293"/>
      <c r="AV6" s="1720"/>
      <c r="AW6" s="1706"/>
    </row>
    <row r="7" spans="1:49" s="136" customFormat="1" ht="18.75" customHeight="1">
      <c r="A7" s="1707">
        <v>1</v>
      </c>
      <c r="B7" s="1708"/>
      <c r="C7" s="1708"/>
      <c r="D7" s="1708"/>
      <c r="E7" s="1709"/>
      <c r="F7" s="1715">
        <f>SUM(H7:AU8)</f>
        <v>0</v>
      </c>
      <c r="G7" s="1710">
        <f>F7/F27</f>
        <v>0</v>
      </c>
      <c r="H7" s="294"/>
      <c r="I7" s="295"/>
      <c r="J7" s="295"/>
      <c r="K7" s="295"/>
      <c r="L7" s="295"/>
      <c r="M7" s="295"/>
      <c r="N7" s="295"/>
      <c r="O7" s="295"/>
      <c r="P7" s="295"/>
      <c r="Q7" s="295"/>
      <c r="R7" s="295"/>
      <c r="S7" s="295"/>
      <c r="T7" s="295"/>
      <c r="U7" s="295"/>
      <c r="V7" s="295"/>
      <c r="W7" s="295"/>
      <c r="X7" s="295"/>
      <c r="Y7" s="295"/>
      <c r="Z7" s="295"/>
      <c r="AA7" s="296"/>
      <c r="AB7" s="294"/>
      <c r="AC7" s="295"/>
      <c r="AD7" s="295"/>
      <c r="AE7" s="295"/>
      <c r="AF7" s="295"/>
      <c r="AG7" s="295"/>
      <c r="AH7" s="295"/>
      <c r="AI7" s="295"/>
      <c r="AJ7" s="295"/>
      <c r="AK7" s="295"/>
      <c r="AL7" s="295"/>
      <c r="AM7" s="295"/>
      <c r="AN7" s="295"/>
      <c r="AO7" s="295"/>
      <c r="AP7" s="295"/>
      <c r="AQ7" s="297"/>
      <c r="AR7" s="297"/>
      <c r="AS7" s="297"/>
      <c r="AT7" s="297"/>
      <c r="AU7" s="298"/>
      <c r="AV7" s="280"/>
      <c r="AW7" s="281"/>
    </row>
    <row r="8" spans="1:49" s="136" customFormat="1" ht="19.5" customHeight="1" thickBot="1">
      <c r="A8" s="1707"/>
      <c r="B8" s="1708"/>
      <c r="C8" s="1708"/>
      <c r="D8" s="1708"/>
      <c r="E8" s="1709"/>
      <c r="F8" s="1715"/>
      <c r="G8" s="1710"/>
      <c r="H8" s="274"/>
      <c r="I8" s="275"/>
      <c r="J8" s="275"/>
      <c r="K8" s="275"/>
      <c r="L8" s="275"/>
      <c r="M8" s="275"/>
      <c r="N8" s="275"/>
      <c r="O8" s="275"/>
      <c r="P8" s="275"/>
      <c r="Q8" s="275"/>
      <c r="R8" s="275"/>
      <c r="S8" s="275"/>
      <c r="T8" s="275"/>
      <c r="U8" s="275"/>
      <c r="V8" s="275"/>
      <c r="W8" s="275"/>
      <c r="X8" s="275"/>
      <c r="Y8" s="275"/>
      <c r="Z8" s="275"/>
      <c r="AA8" s="276"/>
      <c r="AB8" s="274"/>
      <c r="AC8" s="275"/>
      <c r="AD8" s="275"/>
      <c r="AE8" s="275"/>
      <c r="AF8" s="275"/>
      <c r="AG8" s="275"/>
      <c r="AH8" s="275"/>
      <c r="AI8" s="275"/>
      <c r="AJ8" s="275"/>
      <c r="AK8" s="275"/>
      <c r="AL8" s="275"/>
      <c r="AM8" s="275"/>
      <c r="AN8" s="275"/>
      <c r="AO8" s="275"/>
      <c r="AP8" s="275"/>
      <c r="AQ8" s="278"/>
      <c r="AR8" s="278"/>
      <c r="AS8" s="278"/>
      <c r="AT8" s="278"/>
      <c r="AU8" s="279"/>
      <c r="AV8" s="282"/>
      <c r="AW8" s="283"/>
    </row>
    <row r="9" spans="1:49" s="136" customFormat="1" ht="18.75" customHeight="1">
      <c r="A9" s="1707">
        <f>A7+1</f>
        <v>2</v>
      </c>
      <c r="B9" s="1708"/>
      <c r="C9" s="1708"/>
      <c r="D9" s="1708"/>
      <c r="E9" s="1709"/>
      <c r="F9" s="1709">
        <f>SUM(H9:AU10)</f>
        <v>10</v>
      </c>
      <c r="G9" s="1710">
        <f>F9/F27</f>
        <v>0.625</v>
      </c>
      <c r="H9" s="294"/>
      <c r="I9" s="295"/>
      <c r="J9" s="295"/>
      <c r="K9" s="295"/>
      <c r="L9" s="295"/>
      <c r="M9" s="299"/>
      <c r="N9" s="299"/>
      <c r="O9" s="299"/>
      <c r="P9" s="299"/>
      <c r="Q9" s="299"/>
      <c r="R9" s="295"/>
      <c r="S9" s="295"/>
      <c r="T9" s="295"/>
      <c r="U9" s="295"/>
      <c r="V9" s="295"/>
      <c r="W9" s="295"/>
      <c r="X9" s="295"/>
      <c r="Y9" s="295"/>
      <c r="Z9" s="295"/>
      <c r="AA9" s="296"/>
      <c r="AB9" s="294"/>
      <c r="AC9" s="295"/>
      <c r="AD9" s="295"/>
      <c r="AE9" s="295"/>
      <c r="AF9" s="295"/>
      <c r="AG9" s="295"/>
      <c r="AH9" s="295"/>
      <c r="AI9" s="295"/>
      <c r="AJ9" s="295"/>
      <c r="AK9" s="295"/>
      <c r="AL9" s="295"/>
      <c r="AM9" s="295"/>
      <c r="AN9" s="295"/>
      <c r="AO9" s="295"/>
      <c r="AP9" s="295"/>
      <c r="AQ9" s="297"/>
      <c r="AR9" s="297"/>
      <c r="AS9" s="297"/>
      <c r="AT9" s="297"/>
      <c r="AU9" s="298"/>
      <c r="AV9" s="280"/>
      <c r="AW9" s="281"/>
    </row>
    <row r="10" spans="1:49" s="136" customFormat="1" ht="21.75" customHeight="1" thickBot="1">
      <c r="A10" s="1707"/>
      <c r="B10" s="1708"/>
      <c r="C10" s="1708"/>
      <c r="D10" s="1708"/>
      <c r="E10" s="1709"/>
      <c r="F10" s="1709"/>
      <c r="G10" s="1710"/>
      <c r="H10" s="274"/>
      <c r="I10" s="275"/>
      <c r="J10" s="275"/>
      <c r="K10" s="275"/>
      <c r="L10" s="275"/>
      <c r="M10" s="275">
        <v>2</v>
      </c>
      <c r="N10" s="275">
        <v>2</v>
      </c>
      <c r="O10" s="275">
        <v>2</v>
      </c>
      <c r="P10" s="275">
        <v>2</v>
      </c>
      <c r="Q10" s="275">
        <v>2</v>
      </c>
      <c r="R10" s="275"/>
      <c r="S10" s="275"/>
      <c r="T10" s="275"/>
      <c r="U10" s="275"/>
      <c r="V10" s="275"/>
      <c r="W10" s="275"/>
      <c r="X10" s="275"/>
      <c r="Y10" s="275"/>
      <c r="Z10" s="275"/>
      <c r="AA10" s="276"/>
      <c r="AB10" s="274"/>
      <c r="AC10" s="275"/>
      <c r="AD10" s="275"/>
      <c r="AE10" s="275"/>
      <c r="AF10" s="275"/>
      <c r="AG10" s="275"/>
      <c r="AH10" s="275"/>
      <c r="AI10" s="275"/>
      <c r="AJ10" s="275"/>
      <c r="AK10" s="275"/>
      <c r="AL10" s="275"/>
      <c r="AM10" s="275"/>
      <c r="AN10" s="275"/>
      <c r="AO10" s="275"/>
      <c r="AP10" s="275"/>
      <c r="AQ10" s="278"/>
      <c r="AR10" s="278"/>
      <c r="AS10" s="278"/>
      <c r="AT10" s="278"/>
      <c r="AU10" s="279"/>
      <c r="AV10" s="282"/>
      <c r="AW10" s="283"/>
    </row>
    <row r="11" spans="1:49" s="136" customFormat="1" ht="18" customHeight="1">
      <c r="A11" s="1707">
        <f>A9+1</f>
        <v>3</v>
      </c>
      <c r="B11" s="1708"/>
      <c r="C11" s="1708"/>
      <c r="D11" s="1708"/>
      <c r="E11" s="1709"/>
      <c r="F11" s="1709">
        <f>SUM(H11:AU12)</f>
        <v>0</v>
      </c>
      <c r="G11" s="1710" t="e">
        <f>F11/F17</f>
        <v>#DIV/0!</v>
      </c>
      <c r="H11" s="294"/>
      <c r="I11" s="295"/>
      <c r="J11" s="295"/>
      <c r="K11" s="295"/>
      <c r="L11" s="295"/>
      <c r="M11" s="295"/>
      <c r="N11" s="295"/>
      <c r="O11" s="295"/>
      <c r="P11" s="295"/>
      <c r="Q11" s="295"/>
      <c r="R11" s="295"/>
      <c r="S11" s="295"/>
      <c r="T11" s="295"/>
      <c r="U11" s="295"/>
      <c r="V11" s="295"/>
      <c r="W11" s="295"/>
      <c r="X11" s="295"/>
      <c r="Y11" s="295"/>
      <c r="Z11" s="295"/>
      <c r="AA11" s="296"/>
      <c r="AB11" s="294"/>
      <c r="AC11" s="295"/>
      <c r="AD11" s="295"/>
      <c r="AE11" s="295"/>
      <c r="AF11" s="295"/>
      <c r="AG11" s="295"/>
      <c r="AH11" s="295"/>
      <c r="AI11" s="295"/>
      <c r="AJ11" s="295"/>
      <c r="AK11" s="295"/>
      <c r="AL11" s="295"/>
      <c r="AM11" s="295"/>
      <c r="AN11" s="295"/>
      <c r="AO11" s="295"/>
      <c r="AP11" s="295"/>
      <c r="AQ11" s="297"/>
      <c r="AR11" s="297"/>
      <c r="AS11" s="297"/>
      <c r="AT11" s="297"/>
      <c r="AU11" s="298"/>
      <c r="AV11" s="280"/>
      <c r="AW11" s="281"/>
    </row>
    <row r="12" spans="1:49" s="136" customFormat="1" ht="21" customHeight="1" thickBot="1">
      <c r="A12" s="1707"/>
      <c r="B12" s="1708"/>
      <c r="C12" s="1708"/>
      <c r="D12" s="1708"/>
      <c r="E12" s="1709"/>
      <c r="F12" s="1709"/>
      <c r="G12" s="1710"/>
      <c r="H12" s="274"/>
      <c r="I12" s="275"/>
      <c r="J12" s="275"/>
      <c r="K12" s="275"/>
      <c r="L12" s="275"/>
      <c r="M12" s="275"/>
      <c r="N12" s="275"/>
      <c r="O12" s="275"/>
      <c r="P12" s="275"/>
      <c r="Q12" s="275"/>
      <c r="R12" s="275"/>
      <c r="S12" s="275"/>
      <c r="T12" s="275"/>
      <c r="U12" s="275"/>
      <c r="V12" s="275"/>
      <c r="W12" s="275"/>
      <c r="X12" s="275"/>
      <c r="Y12" s="275"/>
      <c r="Z12" s="275"/>
      <c r="AA12" s="276"/>
      <c r="AB12" s="274"/>
      <c r="AC12" s="275"/>
      <c r="AD12" s="275"/>
      <c r="AE12" s="275"/>
      <c r="AF12" s="275"/>
      <c r="AG12" s="275"/>
      <c r="AH12" s="275"/>
      <c r="AI12" s="275"/>
      <c r="AJ12" s="275"/>
      <c r="AK12" s="275"/>
      <c r="AL12" s="275"/>
      <c r="AM12" s="275"/>
      <c r="AN12" s="275"/>
      <c r="AO12" s="275"/>
      <c r="AP12" s="275"/>
      <c r="AQ12" s="278"/>
      <c r="AR12" s="278"/>
      <c r="AS12" s="278"/>
      <c r="AT12" s="278"/>
      <c r="AU12" s="279"/>
      <c r="AV12" s="282"/>
      <c r="AW12" s="283"/>
    </row>
    <row r="13" spans="1:49" s="136" customFormat="1" ht="18.75" customHeight="1">
      <c r="A13" s="1707">
        <f>A11+1</f>
        <v>4</v>
      </c>
      <c r="B13" s="1708"/>
      <c r="C13" s="1708"/>
      <c r="D13" s="1708"/>
      <c r="E13" s="1709"/>
      <c r="F13" s="1709">
        <f>SUM(H13:AU14)</f>
        <v>6</v>
      </c>
      <c r="G13" s="1710" t="e">
        <f>F13/F19</f>
        <v>#DIV/0!</v>
      </c>
      <c r="H13" s="294"/>
      <c r="I13" s="295"/>
      <c r="J13" s="295"/>
      <c r="K13" s="295"/>
      <c r="L13" s="295"/>
      <c r="M13" s="295"/>
      <c r="N13" s="295"/>
      <c r="O13" s="295"/>
      <c r="P13" s="295"/>
      <c r="Q13" s="295"/>
      <c r="R13" s="299"/>
      <c r="S13" s="299"/>
      <c r="T13" s="299"/>
      <c r="U13" s="295"/>
      <c r="V13" s="295"/>
      <c r="W13" s="295"/>
      <c r="X13" s="295"/>
      <c r="Y13" s="295"/>
      <c r="Z13" s="295"/>
      <c r="AA13" s="296"/>
      <c r="AB13" s="294"/>
      <c r="AC13" s="295"/>
      <c r="AD13" s="295"/>
      <c r="AE13" s="295"/>
      <c r="AF13" s="295"/>
      <c r="AG13" s="295"/>
      <c r="AH13" s="295"/>
      <c r="AI13" s="295"/>
      <c r="AJ13" s="295"/>
      <c r="AK13" s="295"/>
      <c r="AL13" s="295"/>
      <c r="AM13" s="295"/>
      <c r="AN13" s="295"/>
      <c r="AO13" s="295"/>
      <c r="AP13" s="295"/>
      <c r="AQ13" s="297"/>
      <c r="AR13" s="297"/>
      <c r="AS13" s="297"/>
      <c r="AT13" s="297"/>
      <c r="AU13" s="298"/>
      <c r="AV13" s="280"/>
      <c r="AW13" s="281"/>
    </row>
    <row r="14" spans="1:49" s="136" customFormat="1" ht="21" customHeight="1" thickBot="1">
      <c r="A14" s="1707"/>
      <c r="B14" s="1708"/>
      <c r="C14" s="1708"/>
      <c r="D14" s="1708"/>
      <c r="E14" s="1709"/>
      <c r="F14" s="1709"/>
      <c r="G14" s="1710"/>
      <c r="H14" s="274"/>
      <c r="I14" s="275"/>
      <c r="J14" s="275"/>
      <c r="K14" s="275"/>
      <c r="L14" s="275"/>
      <c r="M14" s="275"/>
      <c r="N14" s="275"/>
      <c r="O14" s="275"/>
      <c r="P14" s="275"/>
      <c r="Q14" s="275"/>
      <c r="R14" s="275">
        <v>2</v>
      </c>
      <c r="S14" s="275">
        <v>2</v>
      </c>
      <c r="T14" s="275">
        <v>2</v>
      </c>
      <c r="U14" s="275"/>
      <c r="V14" s="275"/>
      <c r="W14" s="275"/>
      <c r="X14" s="275"/>
      <c r="Y14" s="275"/>
      <c r="Z14" s="275"/>
      <c r="AA14" s="276"/>
      <c r="AB14" s="274"/>
      <c r="AC14" s="275"/>
      <c r="AD14" s="275"/>
      <c r="AE14" s="275"/>
      <c r="AF14" s="275"/>
      <c r="AG14" s="275"/>
      <c r="AH14" s="275"/>
      <c r="AI14" s="275"/>
      <c r="AJ14" s="275"/>
      <c r="AK14" s="275"/>
      <c r="AL14" s="275"/>
      <c r="AM14" s="275"/>
      <c r="AN14" s="275"/>
      <c r="AO14" s="275"/>
      <c r="AP14" s="275"/>
      <c r="AQ14" s="278"/>
      <c r="AR14" s="278"/>
      <c r="AS14" s="278"/>
      <c r="AT14" s="278"/>
      <c r="AU14" s="279"/>
      <c r="AV14" s="282"/>
      <c r="AW14" s="283"/>
    </row>
    <row r="15" spans="1:49" s="136" customFormat="1" ht="18.75" customHeight="1">
      <c r="A15" s="1707">
        <f>A13+1</f>
        <v>5</v>
      </c>
      <c r="B15" s="1708"/>
      <c r="C15" s="1708"/>
      <c r="D15" s="1708"/>
      <c r="E15" s="1709"/>
      <c r="F15" s="1709">
        <f>SUM(H15:AU16)</f>
        <v>0</v>
      </c>
      <c r="G15" s="1710" t="e">
        <f>F15/F21</f>
        <v>#DIV/0!</v>
      </c>
      <c r="H15" s="294"/>
      <c r="I15" s="295"/>
      <c r="J15" s="295"/>
      <c r="K15" s="295"/>
      <c r="L15" s="295"/>
      <c r="M15" s="295"/>
      <c r="N15" s="295"/>
      <c r="O15" s="295"/>
      <c r="P15" s="295"/>
      <c r="Q15" s="295"/>
      <c r="R15" s="295"/>
      <c r="S15" s="295"/>
      <c r="T15" s="295"/>
      <c r="U15" s="295"/>
      <c r="V15" s="295"/>
      <c r="W15" s="295"/>
      <c r="X15" s="295"/>
      <c r="Y15" s="295"/>
      <c r="Z15" s="295"/>
      <c r="AA15" s="296"/>
      <c r="AB15" s="294"/>
      <c r="AC15" s="295"/>
      <c r="AD15" s="295"/>
      <c r="AE15" s="295"/>
      <c r="AF15" s="295"/>
      <c r="AG15" s="295"/>
      <c r="AH15" s="295"/>
      <c r="AI15" s="295"/>
      <c r="AJ15" s="295"/>
      <c r="AK15" s="295"/>
      <c r="AL15" s="295"/>
      <c r="AM15" s="295"/>
      <c r="AN15" s="295"/>
      <c r="AO15" s="295"/>
      <c r="AP15" s="295"/>
      <c r="AQ15" s="297"/>
      <c r="AR15" s="297"/>
      <c r="AS15" s="297"/>
      <c r="AT15" s="297"/>
      <c r="AU15" s="298"/>
      <c r="AV15" s="280"/>
      <c r="AW15" s="281"/>
    </row>
    <row r="16" spans="1:49" s="136" customFormat="1" ht="18" customHeight="1" thickBot="1">
      <c r="A16" s="1707"/>
      <c r="B16" s="1708"/>
      <c r="C16" s="1708"/>
      <c r="D16" s="1708"/>
      <c r="E16" s="1709"/>
      <c r="F16" s="1709"/>
      <c r="G16" s="1710"/>
      <c r="H16" s="274"/>
      <c r="I16" s="275"/>
      <c r="J16" s="275"/>
      <c r="K16" s="275"/>
      <c r="L16" s="275"/>
      <c r="M16" s="275"/>
      <c r="N16" s="275"/>
      <c r="O16" s="275"/>
      <c r="P16" s="275"/>
      <c r="Q16" s="275"/>
      <c r="R16" s="275"/>
      <c r="S16" s="275"/>
      <c r="T16" s="275"/>
      <c r="U16" s="275"/>
      <c r="V16" s="275"/>
      <c r="W16" s="275"/>
      <c r="X16" s="275"/>
      <c r="Y16" s="275"/>
      <c r="Z16" s="275"/>
      <c r="AA16" s="276"/>
      <c r="AB16" s="274"/>
      <c r="AC16" s="275"/>
      <c r="AD16" s="275"/>
      <c r="AE16" s="275"/>
      <c r="AF16" s="275"/>
      <c r="AG16" s="275"/>
      <c r="AH16" s="275"/>
      <c r="AI16" s="275"/>
      <c r="AJ16" s="275"/>
      <c r="AK16" s="275"/>
      <c r="AL16" s="275"/>
      <c r="AM16" s="275"/>
      <c r="AN16" s="275"/>
      <c r="AO16" s="275"/>
      <c r="AP16" s="275"/>
      <c r="AQ16" s="278"/>
      <c r="AR16" s="278"/>
      <c r="AS16" s="278"/>
      <c r="AT16" s="278"/>
      <c r="AU16" s="279"/>
      <c r="AV16" s="282"/>
      <c r="AW16" s="283"/>
    </row>
    <row r="17" spans="1:49" s="136" customFormat="1" ht="18.75" customHeight="1">
      <c r="A17" s="1707">
        <f>A15+1</f>
        <v>6</v>
      </c>
      <c r="B17" s="1708"/>
      <c r="C17" s="1708"/>
      <c r="D17" s="1708"/>
      <c r="E17" s="1709"/>
      <c r="F17" s="1709">
        <f>SUM(H17:AU18)</f>
        <v>0</v>
      </c>
      <c r="G17" s="1710" t="e">
        <f>F17/F23</f>
        <v>#DIV/0!</v>
      </c>
      <c r="H17" s="294"/>
      <c r="I17" s="295"/>
      <c r="J17" s="295"/>
      <c r="K17" s="295"/>
      <c r="L17" s="295"/>
      <c r="M17" s="295"/>
      <c r="N17" s="295"/>
      <c r="O17" s="295"/>
      <c r="P17" s="295"/>
      <c r="Q17" s="295"/>
      <c r="R17" s="295"/>
      <c r="S17" s="295"/>
      <c r="T17" s="295"/>
      <c r="U17" s="295"/>
      <c r="V17" s="295"/>
      <c r="W17" s="295"/>
      <c r="X17" s="295"/>
      <c r="Y17" s="295"/>
      <c r="Z17" s="295"/>
      <c r="AA17" s="296"/>
      <c r="AB17" s="294"/>
      <c r="AC17" s="295"/>
      <c r="AD17" s="295"/>
      <c r="AE17" s="295"/>
      <c r="AF17" s="295"/>
      <c r="AG17" s="295"/>
      <c r="AH17" s="295"/>
      <c r="AI17" s="295"/>
      <c r="AJ17" s="295"/>
      <c r="AK17" s="295"/>
      <c r="AL17" s="295"/>
      <c r="AM17" s="295"/>
      <c r="AN17" s="295"/>
      <c r="AO17" s="295"/>
      <c r="AP17" s="295"/>
      <c r="AQ17" s="297"/>
      <c r="AR17" s="297"/>
      <c r="AS17" s="297"/>
      <c r="AT17" s="297"/>
      <c r="AU17" s="298"/>
      <c r="AV17" s="280"/>
      <c r="AW17" s="281"/>
    </row>
    <row r="18" spans="1:49" s="136" customFormat="1" ht="21" customHeight="1" thickBot="1">
      <c r="A18" s="1707"/>
      <c r="B18" s="1708"/>
      <c r="C18" s="1708"/>
      <c r="D18" s="1708"/>
      <c r="E18" s="1709"/>
      <c r="F18" s="1709"/>
      <c r="G18" s="1710"/>
      <c r="H18" s="274"/>
      <c r="I18" s="275"/>
      <c r="J18" s="275"/>
      <c r="K18" s="275"/>
      <c r="L18" s="275"/>
      <c r="M18" s="275"/>
      <c r="N18" s="275"/>
      <c r="O18" s="275"/>
      <c r="P18" s="275"/>
      <c r="Q18" s="275"/>
      <c r="R18" s="275"/>
      <c r="S18" s="275"/>
      <c r="T18" s="275"/>
      <c r="U18" s="275"/>
      <c r="V18" s="275"/>
      <c r="W18" s="275"/>
      <c r="X18" s="275"/>
      <c r="Y18" s="275"/>
      <c r="Z18" s="275"/>
      <c r="AA18" s="276"/>
      <c r="AB18" s="274"/>
      <c r="AC18" s="275"/>
      <c r="AD18" s="275"/>
      <c r="AE18" s="275"/>
      <c r="AF18" s="275"/>
      <c r="AG18" s="275"/>
      <c r="AH18" s="275"/>
      <c r="AI18" s="275"/>
      <c r="AJ18" s="275"/>
      <c r="AK18" s="275"/>
      <c r="AL18" s="275"/>
      <c r="AM18" s="275"/>
      <c r="AN18" s="275"/>
      <c r="AO18" s="275"/>
      <c r="AP18" s="275"/>
      <c r="AQ18" s="278"/>
      <c r="AR18" s="278"/>
      <c r="AS18" s="278"/>
      <c r="AT18" s="278"/>
      <c r="AU18" s="279"/>
      <c r="AV18" s="282"/>
      <c r="AW18" s="283"/>
    </row>
    <row r="19" spans="1:49" s="136" customFormat="1" ht="18" customHeight="1">
      <c r="A19" s="1707">
        <f>A17+1</f>
        <v>7</v>
      </c>
      <c r="B19" s="1708"/>
      <c r="C19" s="1708"/>
      <c r="D19" s="1708"/>
      <c r="E19" s="1709"/>
      <c r="F19" s="1709">
        <f>SUM(H19:AU20)</f>
        <v>0</v>
      </c>
      <c r="G19" s="1710" t="e">
        <f>F19/F25</f>
        <v>#DIV/0!</v>
      </c>
      <c r="H19" s="294"/>
      <c r="I19" s="295"/>
      <c r="J19" s="295"/>
      <c r="K19" s="295"/>
      <c r="L19" s="295"/>
      <c r="M19" s="295"/>
      <c r="N19" s="295"/>
      <c r="O19" s="295"/>
      <c r="P19" s="295"/>
      <c r="Q19" s="295"/>
      <c r="R19" s="295"/>
      <c r="S19" s="295"/>
      <c r="T19" s="295"/>
      <c r="U19" s="295"/>
      <c r="V19" s="295"/>
      <c r="W19" s="295"/>
      <c r="X19" s="295"/>
      <c r="Y19" s="295"/>
      <c r="Z19" s="295"/>
      <c r="AA19" s="296"/>
      <c r="AB19" s="294"/>
      <c r="AC19" s="295"/>
      <c r="AD19" s="295"/>
      <c r="AE19" s="295"/>
      <c r="AF19" s="295"/>
      <c r="AG19" s="295"/>
      <c r="AH19" s="295"/>
      <c r="AI19" s="295"/>
      <c r="AJ19" s="295"/>
      <c r="AK19" s="295"/>
      <c r="AL19" s="295"/>
      <c r="AM19" s="295"/>
      <c r="AN19" s="295"/>
      <c r="AO19" s="295"/>
      <c r="AP19" s="295"/>
      <c r="AQ19" s="297"/>
      <c r="AR19" s="297"/>
      <c r="AS19" s="297"/>
      <c r="AT19" s="297"/>
      <c r="AU19" s="298"/>
      <c r="AV19" s="280"/>
      <c r="AW19" s="281"/>
    </row>
    <row r="20" spans="1:49" s="136" customFormat="1" ht="17.25" customHeight="1" thickBot="1">
      <c r="A20" s="1707"/>
      <c r="B20" s="1708"/>
      <c r="C20" s="1708"/>
      <c r="D20" s="1708"/>
      <c r="E20" s="1709"/>
      <c r="F20" s="1709"/>
      <c r="G20" s="1710"/>
      <c r="H20" s="274"/>
      <c r="I20" s="275"/>
      <c r="J20" s="275"/>
      <c r="K20" s="275"/>
      <c r="L20" s="275"/>
      <c r="M20" s="275"/>
      <c r="N20" s="275"/>
      <c r="O20" s="275"/>
      <c r="P20" s="275"/>
      <c r="Q20" s="275"/>
      <c r="R20" s="275"/>
      <c r="S20" s="275"/>
      <c r="T20" s="275"/>
      <c r="U20" s="275"/>
      <c r="V20" s="275"/>
      <c r="W20" s="275"/>
      <c r="X20" s="275"/>
      <c r="Y20" s="275"/>
      <c r="Z20" s="275"/>
      <c r="AA20" s="276"/>
      <c r="AB20" s="274"/>
      <c r="AC20" s="275"/>
      <c r="AD20" s="275"/>
      <c r="AE20" s="275"/>
      <c r="AF20" s="275"/>
      <c r="AG20" s="275"/>
      <c r="AH20" s="275"/>
      <c r="AI20" s="275"/>
      <c r="AJ20" s="275"/>
      <c r="AK20" s="275"/>
      <c r="AL20" s="275"/>
      <c r="AM20" s="275"/>
      <c r="AN20" s="275"/>
      <c r="AO20" s="275"/>
      <c r="AP20" s="275"/>
      <c r="AQ20" s="278"/>
      <c r="AR20" s="278"/>
      <c r="AS20" s="278"/>
      <c r="AT20" s="278"/>
      <c r="AU20" s="279"/>
      <c r="AV20" s="282"/>
      <c r="AW20" s="283"/>
    </row>
    <row r="21" spans="1:49" s="136" customFormat="1" ht="18.75" customHeight="1">
      <c r="A21" s="1707">
        <f>A19+1</f>
        <v>8</v>
      </c>
      <c r="B21" s="1708"/>
      <c r="C21" s="1708"/>
      <c r="D21" s="1708"/>
      <c r="E21" s="1709"/>
      <c r="F21" s="1709">
        <f>SUM(H21:AU22)</f>
        <v>0</v>
      </c>
      <c r="G21" s="1710">
        <f>F21/F27</f>
        <v>0</v>
      </c>
      <c r="H21" s="294"/>
      <c r="I21" s="295"/>
      <c r="J21" s="295"/>
      <c r="K21" s="295"/>
      <c r="L21" s="295"/>
      <c r="M21" s="295"/>
      <c r="N21" s="295"/>
      <c r="O21" s="295"/>
      <c r="P21" s="295"/>
      <c r="Q21" s="295"/>
      <c r="R21" s="295"/>
      <c r="S21" s="295"/>
      <c r="T21" s="295"/>
      <c r="U21" s="295"/>
      <c r="V21" s="295"/>
      <c r="W21" s="295"/>
      <c r="X21" s="295"/>
      <c r="Y21" s="295"/>
      <c r="Z21" s="295"/>
      <c r="AA21" s="296"/>
      <c r="AB21" s="294"/>
      <c r="AC21" s="295"/>
      <c r="AD21" s="295"/>
      <c r="AE21" s="295"/>
      <c r="AF21" s="295"/>
      <c r="AG21" s="295"/>
      <c r="AH21" s="295"/>
      <c r="AI21" s="295"/>
      <c r="AJ21" s="295"/>
      <c r="AK21" s="295"/>
      <c r="AL21" s="295"/>
      <c r="AM21" s="295"/>
      <c r="AN21" s="295"/>
      <c r="AO21" s="295"/>
      <c r="AP21" s="295"/>
      <c r="AQ21" s="297"/>
      <c r="AR21" s="297"/>
      <c r="AS21" s="297"/>
      <c r="AT21" s="297"/>
      <c r="AU21" s="298"/>
      <c r="AV21" s="280"/>
      <c r="AW21" s="281"/>
    </row>
    <row r="22" spans="1:49" s="136" customFormat="1" ht="17.25" customHeight="1" thickBot="1">
      <c r="A22" s="1707"/>
      <c r="B22" s="1708"/>
      <c r="C22" s="1708"/>
      <c r="D22" s="1708"/>
      <c r="E22" s="1709"/>
      <c r="F22" s="1709"/>
      <c r="G22" s="1710"/>
      <c r="H22" s="274"/>
      <c r="I22" s="275"/>
      <c r="J22" s="275"/>
      <c r="K22" s="275"/>
      <c r="L22" s="275"/>
      <c r="M22" s="275"/>
      <c r="N22" s="275"/>
      <c r="O22" s="275"/>
      <c r="P22" s="275"/>
      <c r="Q22" s="275"/>
      <c r="R22" s="275"/>
      <c r="S22" s="275"/>
      <c r="T22" s="275"/>
      <c r="U22" s="275"/>
      <c r="V22" s="275"/>
      <c r="W22" s="275"/>
      <c r="X22" s="275"/>
      <c r="Y22" s="275"/>
      <c r="Z22" s="275"/>
      <c r="AA22" s="276"/>
      <c r="AB22" s="274"/>
      <c r="AC22" s="275"/>
      <c r="AD22" s="275"/>
      <c r="AE22" s="275"/>
      <c r="AF22" s="275"/>
      <c r="AG22" s="275"/>
      <c r="AH22" s="275"/>
      <c r="AI22" s="275"/>
      <c r="AJ22" s="275"/>
      <c r="AK22" s="275"/>
      <c r="AL22" s="275"/>
      <c r="AM22" s="275"/>
      <c r="AN22" s="275"/>
      <c r="AO22" s="275"/>
      <c r="AP22" s="275"/>
      <c r="AQ22" s="278"/>
      <c r="AR22" s="278"/>
      <c r="AS22" s="278"/>
      <c r="AT22" s="278"/>
      <c r="AU22" s="279"/>
      <c r="AV22" s="282"/>
      <c r="AW22" s="283"/>
    </row>
    <row r="23" spans="1:49" s="136" customFormat="1" ht="19.5" customHeight="1">
      <c r="A23" s="1707">
        <f>A21+1</f>
        <v>9</v>
      </c>
      <c r="B23" s="1708"/>
      <c r="C23" s="1708"/>
      <c r="D23" s="1708"/>
      <c r="E23" s="1709"/>
      <c r="F23" s="1709">
        <f>SUM(H23:AU24)</f>
        <v>0</v>
      </c>
      <c r="G23" s="1710">
        <f>F23/F27</f>
        <v>0</v>
      </c>
      <c r="H23" s="294"/>
      <c r="I23" s="295"/>
      <c r="J23" s="295"/>
      <c r="K23" s="295"/>
      <c r="L23" s="295"/>
      <c r="M23" s="295"/>
      <c r="N23" s="295"/>
      <c r="O23" s="295"/>
      <c r="P23" s="295"/>
      <c r="Q23" s="295"/>
      <c r="R23" s="295"/>
      <c r="S23" s="295"/>
      <c r="T23" s="295"/>
      <c r="U23" s="295"/>
      <c r="V23" s="295"/>
      <c r="W23" s="295"/>
      <c r="X23" s="295"/>
      <c r="Y23" s="295"/>
      <c r="Z23" s="295"/>
      <c r="AA23" s="296"/>
      <c r="AB23" s="294"/>
      <c r="AC23" s="295"/>
      <c r="AD23" s="295"/>
      <c r="AE23" s="295"/>
      <c r="AF23" s="295"/>
      <c r="AG23" s="295"/>
      <c r="AH23" s="295"/>
      <c r="AI23" s="295"/>
      <c r="AJ23" s="295"/>
      <c r="AK23" s="295"/>
      <c r="AL23" s="295"/>
      <c r="AM23" s="295"/>
      <c r="AN23" s="295"/>
      <c r="AO23" s="295"/>
      <c r="AP23" s="295"/>
      <c r="AQ23" s="297"/>
      <c r="AR23" s="297"/>
      <c r="AS23" s="297"/>
      <c r="AT23" s="297"/>
      <c r="AU23" s="298"/>
      <c r="AV23" s="280"/>
      <c r="AW23" s="281"/>
    </row>
    <row r="24" spans="1:49" s="136" customFormat="1" ht="14.25" customHeight="1" thickBot="1">
      <c r="A24" s="1707"/>
      <c r="B24" s="1708"/>
      <c r="C24" s="1708"/>
      <c r="D24" s="1708"/>
      <c r="E24" s="1709"/>
      <c r="F24" s="1709"/>
      <c r="G24" s="1710"/>
      <c r="H24" s="274"/>
      <c r="I24" s="275"/>
      <c r="J24" s="275"/>
      <c r="K24" s="275"/>
      <c r="L24" s="275"/>
      <c r="M24" s="275"/>
      <c r="N24" s="275"/>
      <c r="O24" s="275"/>
      <c r="P24" s="275"/>
      <c r="Q24" s="275"/>
      <c r="R24" s="275"/>
      <c r="S24" s="275"/>
      <c r="T24" s="275"/>
      <c r="U24" s="275"/>
      <c r="V24" s="275"/>
      <c r="W24" s="275"/>
      <c r="X24" s="275"/>
      <c r="Y24" s="275"/>
      <c r="Z24" s="275"/>
      <c r="AA24" s="276"/>
      <c r="AB24" s="274"/>
      <c r="AC24" s="275"/>
      <c r="AD24" s="275"/>
      <c r="AE24" s="275"/>
      <c r="AF24" s="275"/>
      <c r="AG24" s="275"/>
      <c r="AH24" s="275"/>
      <c r="AI24" s="275"/>
      <c r="AJ24" s="275"/>
      <c r="AK24" s="275"/>
      <c r="AL24" s="275"/>
      <c r="AM24" s="275"/>
      <c r="AN24" s="275"/>
      <c r="AO24" s="275"/>
      <c r="AP24" s="275"/>
      <c r="AQ24" s="278"/>
      <c r="AR24" s="278"/>
      <c r="AS24" s="278"/>
      <c r="AT24" s="278"/>
      <c r="AU24" s="279"/>
      <c r="AV24" s="282"/>
      <c r="AW24" s="283"/>
    </row>
    <row r="25" spans="1:49" s="136" customFormat="1" ht="18.75" customHeight="1">
      <c r="A25" s="1707">
        <f>A23+1</f>
        <v>10</v>
      </c>
      <c r="B25" s="1708"/>
      <c r="C25" s="1708"/>
      <c r="D25" s="1708"/>
      <c r="E25" s="1709"/>
      <c r="F25" s="1709">
        <f>SUM(H25:AU26)</f>
        <v>0</v>
      </c>
      <c r="G25" s="1710">
        <f>F25/F27</f>
        <v>0</v>
      </c>
      <c r="H25" s="294"/>
      <c r="I25" s="295"/>
      <c r="J25" s="295"/>
      <c r="K25" s="295"/>
      <c r="L25" s="295"/>
      <c r="M25" s="295"/>
      <c r="N25" s="295"/>
      <c r="O25" s="295"/>
      <c r="P25" s="295"/>
      <c r="Q25" s="295"/>
      <c r="R25" s="295"/>
      <c r="S25" s="295"/>
      <c r="T25" s="295"/>
      <c r="U25" s="295"/>
      <c r="V25" s="295"/>
      <c r="W25" s="295"/>
      <c r="X25" s="295"/>
      <c r="Y25" s="295"/>
      <c r="Z25" s="295"/>
      <c r="AA25" s="296"/>
      <c r="AB25" s="294"/>
      <c r="AC25" s="295"/>
      <c r="AD25" s="295"/>
      <c r="AE25" s="295"/>
      <c r="AF25" s="295"/>
      <c r="AG25" s="295"/>
      <c r="AH25" s="295"/>
      <c r="AI25" s="295"/>
      <c r="AJ25" s="295"/>
      <c r="AK25" s="295"/>
      <c r="AL25" s="295"/>
      <c r="AM25" s="295"/>
      <c r="AN25" s="295"/>
      <c r="AO25" s="295"/>
      <c r="AP25" s="295"/>
      <c r="AQ25" s="297"/>
      <c r="AR25" s="297"/>
      <c r="AS25" s="297"/>
      <c r="AT25" s="297"/>
      <c r="AU25" s="298"/>
      <c r="AV25" s="280"/>
      <c r="AW25" s="281"/>
    </row>
    <row r="26" spans="1:49" s="136" customFormat="1" ht="18.75" customHeight="1" thickBot="1">
      <c r="A26" s="1752"/>
      <c r="B26" s="1753"/>
      <c r="C26" s="1753"/>
      <c r="D26" s="1753"/>
      <c r="E26" s="1754"/>
      <c r="F26" s="1754"/>
      <c r="G26" s="1755"/>
      <c r="H26" s="274"/>
      <c r="I26" s="275"/>
      <c r="J26" s="275"/>
      <c r="K26" s="275"/>
      <c r="L26" s="275"/>
      <c r="M26" s="275"/>
      <c r="N26" s="275"/>
      <c r="O26" s="275"/>
      <c r="P26" s="275"/>
      <c r="Q26" s="275"/>
      <c r="R26" s="275"/>
      <c r="S26" s="275"/>
      <c r="T26" s="275"/>
      <c r="U26" s="275"/>
      <c r="V26" s="275"/>
      <c r="W26" s="275"/>
      <c r="X26" s="275"/>
      <c r="Y26" s="275"/>
      <c r="Z26" s="275"/>
      <c r="AA26" s="276"/>
      <c r="AB26" s="274"/>
      <c r="AC26" s="275"/>
      <c r="AD26" s="275"/>
      <c r="AE26" s="275"/>
      <c r="AF26" s="275"/>
      <c r="AG26" s="275"/>
      <c r="AH26" s="275"/>
      <c r="AI26" s="275"/>
      <c r="AJ26" s="275"/>
      <c r="AK26" s="275"/>
      <c r="AL26" s="275"/>
      <c r="AM26" s="275"/>
      <c r="AN26" s="275"/>
      <c r="AO26" s="275"/>
      <c r="AP26" s="275"/>
      <c r="AQ26" s="278"/>
      <c r="AR26" s="278"/>
      <c r="AS26" s="278"/>
      <c r="AT26" s="278"/>
      <c r="AU26" s="279"/>
      <c r="AV26" s="282"/>
      <c r="AW26" s="283"/>
    </row>
    <row r="27" spans="1:49" s="136" customFormat="1" ht="12" thickBot="1">
      <c r="A27" s="230"/>
      <c r="B27" s="1756" t="s">
        <v>121</v>
      </c>
      <c r="C27" s="1756"/>
      <c r="D27" s="1756"/>
      <c r="E27" s="270">
        <f>SUM(E7:E26)</f>
        <v>0</v>
      </c>
      <c r="F27" s="271">
        <f>SUM(F7:F26)</f>
        <v>16</v>
      </c>
      <c r="G27" s="272" t="e">
        <f>SUM(G7:G26)</f>
        <v>#DIV/0!</v>
      </c>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7"/>
      <c r="AR27" s="277"/>
      <c r="AS27" s="277"/>
      <c r="AT27" s="277"/>
      <c r="AU27" s="277"/>
    </row>
    <row r="28" spans="1:49" s="136" customFormat="1" ht="12" thickBot="1">
      <c r="A28" s="137"/>
      <c r="B28" s="1732" t="s">
        <v>353</v>
      </c>
      <c r="C28" s="1732"/>
      <c r="D28" s="1737"/>
      <c r="E28" s="1732"/>
      <c r="F28" s="1732"/>
      <c r="G28" s="1732"/>
      <c r="H28" s="1738">
        <f>SUM(H7:L27)</f>
        <v>0</v>
      </c>
      <c r="I28" s="1736"/>
      <c r="J28" s="1736"/>
      <c r="K28" s="1736"/>
      <c r="L28" s="1736"/>
      <c r="M28" s="1730">
        <f>SUM(M7:Q26)</f>
        <v>10</v>
      </c>
      <c r="N28" s="1736"/>
      <c r="O28" s="1736"/>
      <c r="P28" s="1736"/>
      <c r="Q28" s="1736"/>
      <c r="R28" s="1730">
        <f>SUM(R7:V26)</f>
        <v>6</v>
      </c>
      <c r="S28" s="1736"/>
      <c r="T28" s="1736"/>
      <c r="U28" s="1736"/>
      <c r="V28" s="1736"/>
      <c r="W28" s="1730">
        <f>SUM(W7:AA26)</f>
        <v>0</v>
      </c>
      <c r="X28" s="1736"/>
      <c r="Y28" s="1736"/>
      <c r="Z28" s="1736"/>
      <c r="AA28" s="1736"/>
      <c r="AB28" s="1730">
        <f>SUM(AB7:AF27)</f>
        <v>0</v>
      </c>
      <c r="AC28" s="1736"/>
      <c r="AD28" s="1736"/>
      <c r="AE28" s="1736"/>
      <c r="AF28" s="1736"/>
      <c r="AG28" s="1730">
        <f>SUM(AG7:AK27)</f>
        <v>0</v>
      </c>
      <c r="AH28" s="1736"/>
      <c r="AI28" s="1736"/>
      <c r="AJ28" s="1736"/>
      <c r="AK28" s="1736"/>
      <c r="AL28" s="1730">
        <f>SUM(AL7:AP26)</f>
        <v>0</v>
      </c>
      <c r="AM28" s="1736"/>
      <c r="AN28" s="1736"/>
      <c r="AO28" s="1736"/>
      <c r="AP28" s="1736"/>
      <c r="AQ28" s="1730">
        <f>SUM(AQ7:AU26)</f>
        <v>0</v>
      </c>
      <c r="AR28" s="1730"/>
      <c r="AS28" s="1730"/>
      <c r="AT28" s="1730"/>
      <c r="AU28" s="1731"/>
    </row>
    <row r="29" spans="1:49" s="136" customFormat="1" ht="12" thickBot="1">
      <c r="A29" s="137"/>
      <c r="B29" s="1732" t="s">
        <v>354</v>
      </c>
      <c r="C29" s="1732"/>
      <c r="D29" s="1732"/>
      <c r="E29" s="1732"/>
      <c r="F29" s="1732"/>
      <c r="G29" s="1732"/>
      <c r="H29" s="1733">
        <f>H28/F27</f>
        <v>0</v>
      </c>
      <c r="I29" s="1734"/>
      <c r="J29" s="1734"/>
      <c r="K29" s="1734"/>
      <c r="L29" s="1734"/>
      <c r="M29" s="1734">
        <f>M28/F27</f>
        <v>0.625</v>
      </c>
      <c r="N29" s="1734"/>
      <c r="O29" s="1734"/>
      <c r="P29" s="1734"/>
      <c r="Q29" s="1734"/>
      <c r="R29" s="1734">
        <f>R28/F27</f>
        <v>0.375</v>
      </c>
      <c r="S29" s="1734"/>
      <c r="T29" s="1734"/>
      <c r="U29" s="1734"/>
      <c r="V29" s="1734"/>
      <c r="W29" s="1734">
        <f>W28/F27</f>
        <v>0</v>
      </c>
      <c r="X29" s="1734"/>
      <c r="Y29" s="1734"/>
      <c r="Z29" s="1734"/>
      <c r="AA29" s="1734"/>
      <c r="AB29" s="1734">
        <f>AB28/F27</f>
        <v>0</v>
      </c>
      <c r="AC29" s="1734"/>
      <c r="AD29" s="1734"/>
      <c r="AE29" s="1734"/>
      <c r="AF29" s="1734"/>
      <c r="AG29" s="1734">
        <f>AG28/F27</f>
        <v>0</v>
      </c>
      <c r="AH29" s="1734"/>
      <c r="AI29" s="1734"/>
      <c r="AJ29" s="1734"/>
      <c r="AK29" s="1734"/>
      <c r="AL29" s="1734">
        <f>AL28/F27</f>
        <v>0</v>
      </c>
      <c r="AM29" s="1734"/>
      <c r="AN29" s="1734"/>
      <c r="AO29" s="1734"/>
      <c r="AP29" s="1734"/>
      <c r="AQ29" s="1734">
        <f>AQ28/F27</f>
        <v>0</v>
      </c>
      <c r="AR29" s="1734"/>
      <c r="AS29" s="1734"/>
      <c r="AT29" s="1734"/>
      <c r="AU29" s="1735"/>
    </row>
    <row r="30" spans="1:49" s="136" customFormat="1" ht="12" thickBot="1">
      <c r="A30" s="137"/>
      <c r="B30" s="1732" t="s">
        <v>355</v>
      </c>
      <c r="C30" s="1732"/>
      <c r="D30" s="1732"/>
      <c r="E30" s="1732"/>
      <c r="F30" s="1732"/>
      <c r="G30" s="1732"/>
      <c r="H30" s="1757">
        <f>H28</f>
        <v>0</v>
      </c>
      <c r="I30" s="1739"/>
      <c r="J30" s="1739"/>
      <c r="K30" s="1739"/>
      <c r="L30" s="1739"/>
      <c r="M30" s="1739">
        <f>H30+M28</f>
        <v>10</v>
      </c>
      <c r="N30" s="1739"/>
      <c r="O30" s="1739"/>
      <c r="P30" s="1739"/>
      <c r="Q30" s="1739"/>
      <c r="R30" s="1739">
        <f>M30+R28</f>
        <v>16</v>
      </c>
      <c r="S30" s="1739"/>
      <c r="T30" s="1739"/>
      <c r="U30" s="1739"/>
      <c r="V30" s="1739"/>
      <c r="W30" s="1739">
        <f>R30+W28</f>
        <v>16</v>
      </c>
      <c r="X30" s="1739"/>
      <c r="Y30" s="1739"/>
      <c r="Z30" s="1739"/>
      <c r="AA30" s="1739"/>
      <c r="AB30" s="1739">
        <f>W30+AB28</f>
        <v>16</v>
      </c>
      <c r="AC30" s="1739"/>
      <c r="AD30" s="1739"/>
      <c r="AE30" s="1739"/>
      <c r="AF30" s="1739"/>
      <c r="AG30" s="1739">
        <f>AB30+AG28</f>
        <v>16</v>
      </c>
      <c r="AH30" s="1739"/>
      <c r="AI30" s="1739"/>
      <c r="AJ30" s="1739"/>
      <c r="AK30" s="1739"/>
      <c r="AL30" s="1739">
        <f>AG30+AL28</f>
        <v>16</v>
      </c>
      <c r="AM30" s="1739"/>
      <c r="AN30" s="1739"/>
      <c r="AO30" s="1739"/>
      <c r="AP30" s="1739"/>
      <c r="AQ30" s="1739">
        <f>AL30+AQ28</f>
        <v>16</v>
      </c>
      <c r="AR30" s="1739"/>
      <c r="AS30" s="1739"/>
      <c r="AT30" s="1739"/>
      <c r="AU30" s="1751"/>
    </row>
    <row r="31" spans="1:49" s="136" customFormat="1" ht="12" thickBot="1">
      <c r="A31" s="138"/>
      <c r="B31" s="1749" t="s">
        <v>356</v>
      </c>
      <c r="C31" s="1749"/>
      <c r="D31" s="1749"/>
      <c r="E31" s="1749"/>
      <c r="F31" s="1749"/>
      <c r="G31" s="1749"/>
      <c r="H31" s="1750">
        <f>H29</f>
        <v>0</v>
      </c>
      <c r="I31" s="1747"/>
      <c r="J31" s="1747"/>
      <c r="K31" s="1747"/>
      <c r="L31" s="1747"/>
      <c r="M31" s="1747">
        <f>H31+M29</f>
        <v>0.625</v>
      </c>
      <c r="N31" s="1747"/>
      <c r="O31" s="1747"/>
      <c r="P31" s="1747"/>
      <c r="Q31" s="1747"/>
      <c r="R31" s="1747">
        <f>M31+R29</f>
        <v>1</v>
      </c>
      <c r="S31" s="1747"/>
      <c r="T31" s="1747"/>
      <c r="U31" s="1747"/>
      <c r="V31" s="1747"/>
      <c r="W31" s="1747">
        <f>R31+W29</f>
        <v>1</v>
      </c>
      <c r="X31" s="1747"/>
      <c r="Y31" s="1747"/>
      <c r="Z31" s="1747"/>
      <c r="AA31" s="1747"/>
      <c r="AB31" s="1747">
        <f>W31+AB29</f>
        <v>1</v>
      </c>
      <c r="AC31" s="1747"/>
      <c r="AD31" s="1747"/>
      <c r="AE31" s="1747"/>
      <c r="AF31" s="1747"/>
      <c r="AG31" s="1747">
        <f>AB31+AG29</f>
        <v>1</v>
      </c>
      <c r="AH31" s="1747"/>
      <c r="AI31" s="1747"/>
      <c r="AJ31" s="1747"/>
      <c r="AK31" s="1747"/>
      <c r="AL31" s="1747">
        <f>AG31+AL29</f>
        <v>1</v>
      </c>
      <c r="AM31" s="1747"/>
      <c r="AN31" s="1747"/>
      <c r="AO31" s="1747"/>
      <c r="AP31" s="1747"/>
      <c r="AQ31" s="1747">
        <f>AL31+AQ29</f>
        <v>1</v>
      </c>
      <c r="AR31" s="1747"/>
      <c r="AS31" s="1747"/>
      <c r="AT31" s="1747"/>
      <c r="AU31" s="1748"/>
    </row>
    <row r="32" spans="1:49" ht="33.950000000000003" customHeight="1"/>
    <row r="33" spans="2:2" ht="33.950000000000003" customHeight="1"/>
    <row r="34" spans="2:2" ht="33.950000000000003" customHeight="1"/>
    <row r="35" spans="2:2" ht="33.950000000000003" customHeight="1"/>
    <row r="36" spans="2:2" ht="33.950000000000003" customHeight="1"/>
    <row r="37" spans="2:2" ht="33.950000000000003" customHeight="1"/>
    <row r="43" spans="2:2">
      <c r="B43" s="141"/>
    </row>
    <row r="78" spans="5:63" s="134" customFormat="1" ht="14.25" customHeight="1">
      <c r="E78" s="139"/>
      <c r="F78" s="139"/>
      <c r="G78" s="140"/>
      <c r="AQ78" s="135"/>
      <c r="AR78" s="135"/>
      <c r="AS78" s="135"/>
      <c r="AT78" s="135"/>
      <c r="AU78" s="135"/>
      <c r="AV78" s="135"/>
      <c r="AW78" s="135"/>
      <c r="AX78" s="135"/>
      <c r="AY78" s="135"/>
      <c r="AZ78" s="135"/>
      <c r="BA78" s="135"/>
      <c r="BB78" s="135"/>
      <c r="BC78" s="135"/>
      <c r="BD78" s="135"/>
      <c r="BE78" s="135"/>
      <c r="BF78" s="135"/>
      <c r="BG78" s="135"/>
      <c r="BH78" s="135"/>
      <c r="BI78" s="135"/>
      <c r="BJ78" s="135"/>
      <c r="BK78" s="135"/>
    </row>
    <row r="79" spans="5:63" s="134" customFormat="1" ht="12" customHeight="1">
      <c r="E79" s="139"/>
      <c r="F79" s="139"/>
      <c r="G79" s="140"/>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1" spans="5:63" s="134" customFormat="1" ht="14.25" customHeight="1">
      <c r="E81" s="139"/>
      <c r="F81" s="139"/>
      <c r="G81" s="140"/>
      <c r="AQ81" s="135"/>
      <c r="AR81" s="135"/>
      <c r="AS81" s="135"/>
      <c r="AT81" s="135"/>
      <c r="AU81" s="135"/>
      <c r="AV81" s="135"/>
      <c r="AW81" s="135"/>
      <c r="AX81" s="135"/>
      <c r="AY81" s="135"/>
      <c r="AZ81" s="135"/>
      <c r="BA81" s="135"/>
      <c r="BB81" s="135"/>
      <c r="BC81" s="135"/>
      <c r="BD81" s="135"/>
      <c r="BE81" s="135"/>
      <c r="BF81" s="135"/>
      <c r="BG81" s="135"/>
      <c r="BH81" s="135"/>
      <c r="BI81" s="135"/>
      <c r="BJ81" s="135"/>
      <c r="BK81" s="135"/>
    </row>
    <row r="82" spans="5:63" s="134" customFormat="1" ht="17.25" customHeight="1">
      <c r="E82" s="139"/>
      <c r="F82" s="139"/>
      <c r="G82" s="140"/>
      <c r="AQ82" s="135"/>
      <c r="AR82" s="135"/>
      <c r="AS82" s="135"/>
      <c r="AT82" s="135"/>
      <c r="AU82" s="135"/>
      <c r="AV82" s="135"/>
      <c r="AW82" s="135"/>
      <c r="AX82" s="135"/>
      <c r="AY82" s="135"/>
      <c r="AZ82" s="135"/>
      <c r="BA82" s="135"/>
      <c r="BB82" s="135"/>
      <c r="BC82" s="135"/>
      <c r="BD82" s="135"/>
      <c r="BE82" s="135"/>
      <c r="BF82" s="135"/>
      <c r="BG82" s="135"/>
      <c r="BH82" s="135"/>
      <c r="BI82" s="135"/>
      <c r="BJ82" s="135"/>
      <c r="BK82" s="135"/>
    </row>
  </sheetData>
  <sheetProtection algorithmName="SHA-512" hashValue="924OsWuyu+bagcioJfRbwC03LbCABAGjB6yBhOBF5Eamp+TVWYtpOjt81/CDyYwUVco1j2WuFMutEt8glzm9AA==" saltValue="18MUyjmkCuWDRSg52b81bQ==" spinCount="100000" sheet="1" objects="1" scenarios="1" selectLockedCells="1"/>
  <mergeCells count="106">
    <mergeCell ref="A17:A18"/>
    <mergeCell ref="B17:D18"/>
    <mergeCell ref="E17:E18"/>
    <mergeCell ref="F17:F18"/>
    <mergeCell ref="G17:G18"/>
    <mergeCell ref="G23:G24"/>
    <mergeCell ref="B21:D22"/>
    <mergeCell ref="E21:E22"/>
    <mergeCell ref="F21:F22"/>
    <mergeCell ref="G21:G22"/>
    <mergeCell ref="A19:A20"/>
    <mergeCell ref="B19:D20"/>
    <mergeCell ref="E19:E20"/>
    <mergeCell ref="F19:F20"/>
    <mergeCell ref="G19:G20"/>
    <mergeCell ref="A23:A24"/>
    <mergeCell ref="A21:A22"/>
    <mergeCell ref="B23:D24"/>
    <mergeCell ref="E23:E24"/>
    <mergeCell ref="F23:F24"/>
    <mergeCell ref="A25:A26"/>
    <mergeCell ref="B25:D26"/>
    <mergeCell ref="E25:E26"/>
    <mergeCell ref="F25:F26"/>
    <mergeCell ref="G25:G26"/>
    <mergeCell ref="M28:Q28"/>
    <mergeCell ref="B27:D27"/>
    <mergeCell ref="H30:L30"/>
    <mergeCell ref="M30:Q30"/>
    <mergeCell ref="AG30:AK30"/>
    <mergeCell ref="A3:G4"/>
    <mergeCell ref="A9:A10"/>
    <mergeCell ref="B9:D10"/>
    <mergeCell ref="A5:A6"/>
    <mergeCell ref="B5:D6"/>
    <mergeCell ref="R30:V30"/>
    <mergeCell ref="W30:AA30"/>
    <mergeCell ref="AQ31:AU31"/>
    <mergeCell ref="AB31:AF31"/>
    <mergeCell ref="AG31:AK31"/>
    <mergeCell ref="AL31:AP31"/>
    <mergeCell ref="AL30:AP30"/>
    <mergeCell ref="B31:G31"/>
    <mergeCell ref="H31:L31"/>
    <mergeCell ref="M31:Q31"/>
    <mergeCell ref="AB30:AF30"/>
    <mergeCell ref="R28:V28"/>
    <mergeCell ref="W28:AA28"/>
    <mergeCell ref="AB28:AF28"/>
    <mergeCell ref="R31:V31"/>
    <mergeCell ref="W31:AA31"/>
    <mergeCell ref="B30:G30"/>
    <mergeCell ref="AQ30:AU30"/>
    <mergeCell ref="AQ28:AU28"/>
    <mergeCell ref="B29:G29"/>
    <mergeCell ref="H29:L29"/>
    <mergeCell ref="M29:Q29"/>
    <mergeCell ref="R29:V29"/>
    <mergeCell ref="W29:AA29"/>
    <mergeCell ref="AB29:AF29"/>
    <mergeCell ref="AG29:AK29"/>
    <mergeCell ref="AL29:AP29"/>
    <mergeCell ref="AQ29:AU29"/>
    <mergeCell ref="AG28:AK28"/>
    <mergeCell ref="AL28:AP28"/>
    <mergeCell ref="B28:G28"/>
    <mergeCell ref="H28:L28"/>
    <mergeCell ref="A1:AV1"/>
    <mergeCell ref="A15:A16"/>
    <mergeCell ref="B15:D16"/>
    <mergeCell ref="E15:E16"/>
    <mergeCell ref="F15:F16"/>
    <mergeCell ref="G15:G16"/>
    <mergeCell ref="AB3:AU3"/>
    <mergeCell ref="G11:G12"/>
    <mergeCell ref="AV3:AV6"/>
    <mergeCell ref="E5:E6"/>
    <mergeCell ref="F5:F6"/>
    <mergeCell ref="G5:G6"/>
    <mergeCell ref="A7:A8"/>
    <mergeCell ref="B11:D12"/>
    <mergeCell ref="E11:E12"/>
    <mergeCell ref="F11:F12"/>
    <mergeCell ref="H3:AA3"/>
    <mergeCell ref="AG4:AK4"/>
    <mergeCell ref="AL4:AP4"/>
    <mergeCell ref="AW3:AW6"/>
    <mergeCell ref="A13:A14"/>
    <mergeCell ref="B13:D14"/>
    <mergeCell ref="E13:E14"/>
    <mergeCell ref="F13:F14"/>
    <mergeCell ref="G13:G14"/>
    <mergeCell ref="A11:A12"/>
    <mergeCell ref="H4:L4"/>
    <mergeCell ref="M4:Q4"/>
    <mergeCell ref="R4:V4"/>
    <mergeCell ref="W4:AA4"/>
    <mergeCell ref="AB4:AF4"/>
    <mergeCell ref="AQ4:AU4"/>
    <mergeCell ref="E9:E10"/>
    <mergeCell ref="B7:D8"/>
    <mergeCell ref="E7:E8"/>
    <mergeCell ref="F7:F8"/>
    <mergeCell ref="G7:G8"/>
    <mergeCell ref="F9:F10"/>
    <mergeCell ref="G9:G10"/>
  </mergeCells>
  <printOptions horizontalCentered="1"/>
  <pageMargins left="0.11811023622047245" right="0.11811023622047245" top="0.78740157480314965" bottom="0.35433070866141736" header="0.31496062992125984" footer="0.31496062992125984"/>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8">
    <tabColor theme="6"/>
  </sheetPr>
  <dimension ref="A1:U28"/>
  <sheetViews>
    <sheetView zoomScale="130" zoomScaleNormal="130" workbookViewId="0">
      <selection activeCell="D5" sqref="D5"/>
    </sheetView>
  </sheetViews>
  <sheetFormatPr baseColWidth="10" defaultRowHeight="12.75"/>
  <cols>
    <col min="1" max="1" width="45.7109375" style="12" customWidth="1"/>
    <col min="2" max="2" width="48.42578125" style="12" customWidth="1"/>
    <col min="3" max="3" width="13.85546875" style="12" customWidth="1"/>
    <col min="4" max="4" width="15" style="12" customWidth="1"/>
    <col min="5" max="5" width="14.42578125" style="12" customWidth="1"/>
    <col min="6" max="6" width="15.7109375" style="12" customWidth="1"/>
    <col min="7" max="16384" width="11.42578125" style="12"/>
  </cols>
  <sheetData>
    <row r="1" spans="1:21" ht="29.25" customHeight="1" thickBot="1">
      <c r="A1" s="1374" t="s">
        <v>426</v>
      </c>
      <c r="B1" s="1375"/>
      <c r="C1" s="1762" t="s">
        <v>427</v>
      </c>
      <c r="D1" s="1763"/>
      <c r="G1" s="229"/>
      <c r="H1" s="229"/>
      <c r="I1" s="229"/>
      <c r="J1" s="229"/>
      <c r="K1" s="229"/>
      <c r="L1" s="229"/>
      <c r="M1" s="91"/>
      <c r="N1" s="91"/>
      <c r="O1" s="91"/>
      <c r="P1" s="91"/>
      <c r="Q1" s="91"/>
      <c r="R1" s="91"/>
      <c r="S1" s="91"/>
      <c r="T1" s="91"/>
      <c r="U1" s="91"/>
    </row>
    <row r="2" spans="1:21" ht="27" customHeight="1" thickBot="1">
      <c r="A2" s="1759" t="s">
        <v>14</v>
      </c>
      <c r="B2" s="1760"/>
      <c r="C2" s="1760"/>
      <c r="D2" s="1761"/>
      <c r="E2" s="64"/>
      <c r="F2" s="64"/>
    </row>
    <row r="3" spans="1:21" ht="50.25" customHeight="1">
      <c r="A3" s="1768" t="s">
        <v>422</v>
      </c>
      <c r="B3" s="1766" t="s">
        <v>425</v>
      </c>
      <c r="C3" s="1764" t="s">
        <v>662</v>
      </c>
      <c r="D3" s="1765"/>
    </row>
    <row r="4" spans="1:21" ht="30" customHeight="1" thickBot="1">
      <c r="A4" s="1769"/>
      <c r="B4" s="1767"/>
      <c r="C4" s="255" t="s">
        <v>423</v>
      </c>
      <c r="D4" s="256" t="s">
        <v>424</v>
      </c>
    </row>
    <row r="5" spans="1:21" ht="30" customHeight="1">
      <c r="A5" s="253"/>
      <c r="B5" s="65"/>
      <c r="C5" s="65"/>
      <c r="D5" s="254"/>
    </row>
    <row r="6" spans="1:21" ht="30" customHeight="1">
      <c r="A6" s="253"/>
      <c r="B6" s="65"/>
      <c r="C6" s="65"/>
      <c r="D6" s="254"/>
    </row>
    <row r="7" spans="1:21" ht="30" customHeight="1">
      <c r="A7" s="248"/>
      <c r="B7" s="66"/>
      <c r="C7" s="66"/>
      <c r="D7" s="249"/>
    </row>
    <row r="8" spans="1:21" ht="30" customHeight="1">
      <c r="A8" s="248"/>
      <c r="B8" s="66"/>
      <c r="C8" s="66"/>
      <c r="D8" s="249"/>
    </row>
    <row r="9" spans="1:21" ht="30" customHeight="1">
      <c r="A9" s="248"/>
      <c r="B9" s="66"/>
      <c r="C9" s="66"/>
      <c r="D9" s="249"/>
    </row>
    <row r="10" spans="1:21" ht="30" customHeight="1">
      <c r="A10" s="248"/>
      <c r="B10" s="66"/>
      <c r="C10" s="66"/>
      <c r="D10" s="249"/>
    </row>
    <row r="11" spans="1:21" ht="30" customHeight="1">
      <c r="A11" s="248"/>
      <c r="B11" s="66"/>
      <c r="C11" s="66"/>
      <c r="D11" s="249"/>
    </row>
    <row r="12" spans="1:21" ht="30" customHeight="1">
      <c r="A12" s="248"/>
      <c r="B12" s="66"/>
      <c r="C12" s="66"/>
      <c r="D12" s="249"/>
    </row>
    <row r="13" spans="1:21" ht="30" customHeight="1">
      <c r="A13" s="248"/>
      <c r="B13" s="66"/>
      <c r="C13" s="66"/>
      <c r="D13" s="249"/>
    </row>
    <row r="14" spans="1:21" ht="30" customHeight="1">
      <c r="A14" s="248"/>
      <c r="B14" s="66"/>
      <c r="C14" s="66"/>
      <c r="D14" s="249"/>
    </row>
    <row r="15" spans="1:21" ht="30" customHeight="1" thickBot="1">
      <c r="A15" s="250"/>
      <c r="B15" s="251"/>
      <c r="C15" s="251"/>
      <c r="D15" s="252"/>
    </row>
    <row r="17" spans="1:4" ht="27" customHeight="1">
      <c r="A17" s="1758" t="s">
        <v>70</v>
      </c>
      <c r="B17" s="1758"/>
      <c r="C17" s="1758"/>
      <c r="D17" s="1758"/>
    </row>
    <row r="28" spans="1:4">
      <c r="D28" s="111"/>
    </row>
  </sheetData>
  <sheetProtection algorithmName="SHA-512" hashValue="r2zc+2dKH55O3inzRy0dcan6oWbwQcZVa2SAjOuyrWmwQN7btveULt/hnBRLKbWtHgOGvBOQUgBfYGIsj7ICkA==" saltValue="emWNy7I3bnDUBEvEKJv/Tg==" spinCount="100000" sheet="1" objects="1" scenarios="1"/>
  <mergeCells count="7">
    <mergeCell ref="A17:D17"/>
    <mergeCell ref="A2:D2"/>
    <mergeCell ref="C1:D1"/>
    <mergeCell ref="C3:D3"/>
    <mergeCell ref="B3:B4"/>
    <mergeCell ref="A3:A4"/>
    <mergeCell ref="A1:B1"/>
  </mergeCells>
  <printOptions horizontalCentered="1"/>
  <pageMargins left="0.51181102362204722" right="0.51181102362204722" top="0.47244094488188981" bottom="0.51181102362204722" header="0" footer="0"/>
  <pageSetup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9">
    <tabColor theme="6"/>
  </sheetPr>
  <dimension ref="A1:E28"/>
  <sheetViews>
    <sheetView view="pageBreakPreview" zoomScale="110" zoomScaleSheetLayoutView="110" workbookViewId="0">
      <selection activeCell="B11" sqref="B11"/>
    </sheetView>
  </sheetViews>
  <sheetFormatPr baseColWidth="10" defaultRowHeight="12.75"/>
  <cols>
    <col min="1" max="1" width="7.5703125" style="12" customWidth="1"/>
    <col min="2" max="2" width="35.140625" style="12" customWidth="1"/>
    <col min="3" max="3" width="35.42578125" style="12" customWidth="1"/>
    <col min="4" max="4" width="23.5703125" style="12" customWidth="1"/>
    <col min="5" max="5" width="20.28515625" style="12" customWidth="1"/>
    <col min="6" max="16384" width="11.42578125" style="12"/>
  </cols>
  <sheetData>
    <row r="1" spans="1:5" ht="18.75" customHeight="1" thickBot="1">
      <c r="A1" s="1374" t="s">
        <v>428</v>
      </c>
      <c r="B1" s="1375"/>
      <c r="C1" s="1376"/>
      <c r="D1" s="1770" t="s">
        <v>431</v>
      </c>
      <c r="E1" s="1763"/>
    </row>
    <row r="2" spans="1:5" ht="33.75" customHeight="1" thickBot="1">
      <c r="A2" s="263"/>
      <c r="B2" s="264" t="s">
        <v>114</v>
      </c>
      <c r="C2" s="264" t="s">
        <v>116</v>
      </c>
      <c r="D2" s="265" t="s">
        <v>117</v>
      </c>
      <c r="E2" s="266" t="s">
        <v>115</v>
      </c>
    </row>
    <row r="3" spans="1:5" ht="20.25" customHeight="1">
      <c r="A3" s="257" t="s">
        <v>412</v>
      </c>
      <c r="B3" s="258"/>
      <c r="C3" s="258"/>
      <c r="D3" s="258"/>
      <c r="E3" s="259" t="e">
        <f>+D3/C3</f>
        <v>#DIV/0!</v>
      </c>
    </row>
    <row r="4" spans="1:5" ht="24" customHeight="1">
      <c r="A4" s="260" t="s">
        <v>412</v>
      </c>
      <c r="B4" s="87"/>
      <c r="C4" s="87"/>
      <c r="D4" s="87"/>
      <c r="E4" s="249" t="e">
        <f>+D4/C4</f>
        <v>#DIV/0!</v>
      </c>
    </row>
    <row r="5" spans="1:5" ht="21.75" customHeight="1">
      <c r="A5" s="260" t="s">
        <v>412</v>
      </c>
      <c r="B5" s="67"/>
      <c r="C5" s="67"/>
      <c r="D5" s="67"/>
      <c r="E5" s="249" t="e">
        <f>+D5/C5</f>
        <v>#DIV/0!</v>
      </c>
    </row>
    <row r="6" spans="1:5" ht="20.25" customHeight="1">
      <c r="A6" s="260" t="s">
        <v>412</v>
      </c>
      <c r="B6" s="67"/>
      <c r="C6" s="67"/>
      <c r="D6" s="67"/>
      <c r="E6" s="249" t="e">
        <f>+D6/C6</f>
        <v>#DIV/0!</v>
      </c>
    </row>
    <row r="7" spans="1:5" ht="20.25" customHeight="1" thickBot="1">
      <c r="A7" s="261" t="s">
        <v>412</v>
      </c>
      <c r="B7" s="262"/>
      <c r="C7" s="262"/>
      <c r="D7" s="262"/>
      <c r="E7" s="252" t="e">
        <f>+D7/C7</f>
        <v>#DIV/0!</v>
      </c>
    </row>
    <row r="28" spans="4:4">
      <c r="D28" s="111"/>
    </row>
  </sheetData>
  <sheetProtection algorithmName="SHA-512" hashValue="iLX52H1zJGrvTCcDc2vHapfrsmUO+93Y3mFarqssbkzZOs7s98PpJK9NjlADoJWnyt3+Ob2Gl39co9h4b25Cbw==" saltValue="w76oV8WL46QKKsyg/Y4bRQ==" spinCount="100000" sheet="1" objects="1" scenarios="1"/>
  <mergeCells count="2">
    <mergeCell ref="D1:E1"/>
    <mergeCell ref="A1:C1"/>
  </mergeCells>
  <printOptions horizontalCentered="1" verticalCentered="1"/>
  <pageMargins left="0.70866141732283472" right="0.70866141732283472" top="0.74803149606299213" bottom="0.74803149606299213" header="0.31496062992125984" footer="0.31496062992125984"/>
  <pageSetup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0">
    <tabColor theme="6"/>
  </sheetPr>
  <dimension ref="A1:U28"/>
  <sheetViews>
    <sheetView view="pageBreakPreview" zoomScale="115" zoomScaleSheetLayoutView="115" workbookViewId="0">
      <selection activeCell="G11" sqref="G11"/>
    </sheetView>
  </sheetViews>
  <sheetFormatPr baseColWidth="10" defaultRowHeight="12.75"/>
  <cols>
    <col min="1" max="1" width="45.7109375" style="12" customWidth="1"/>
    <col min="2" max="2" width="21" style="12" customWidth="1"/>
    <col min="3" max="3" width="10.42578125" style="12" customWidth="1"/>
    <col min="4" max="4" width="15" style="12" customWidth="1"/>
    <col min="5" max="5" width="14.42578125" style="12" customWidth="1"/>
    <col min="6" max="6" width="15.7109375" style="12" customWidth="1"/>
    <col min="7" max="16384" width="11.42578125" style="12"/>
  </cols>
  <sheetData>
    <row r="1" spans="1:21" ht="29.25" customHeight="1" thickBot="1">
      <c r="A1" s="1374" t="s">
        <v>430</v>
      </c>
      <c r="B1" s="1375"/>
      <c r="C1" s="1762" t="s">
        <v>595</v>
      </c>
      <c r="D1" s="1763"/>
      <c r="G1" s="229"/>
      <c r="H1" s="229"/>
      <c r="I1" s="229"/>
      <c r="J1" s="229"/>
      <c r="K1" s="229"/>
      <c r="L1" s="229"/>
      <c r="M1" s="91"/>
      <c r="N1" s="91"/>
      <c r="O1" s="91"/>
      <c r="P1" s="91"/>
      <c r="Q1" s="91"/>
      <c r="R1" s="91"/>
      <c r="S1" s="91"/>
      <c r="T1" s="91"/>
      <c r="U1" s="91"/>
    </row>
    <row r="28" spans="4:4">
      <c r="D28" s="111"/>
    </row>
  </sheetData>
  <sheetProtection algorithmName="SHA-512" hashValue="u+RWQQECXKZLYYgQDsNtcwHXSWJIfsP39rySIdsbxFARqilC5RbbuwCZVYLRRil1RzQdxROZWNBK7b0SXkiFjA==" saltValue="SvjCJ/1jaqDfRKvvkXLv6A==" spinCount="100000" sheet="1" objects="1" scenarios="1"/>
  <mergeCells count="2">
    <mergeCell ref="A1:B1"/>
    <mergeCell ref="C1:D1"/>
  </mergeCells>
  <printOptions horizontalCentered="1"/>
  <pageMargins left="0.51181102362204722" right="0.51181102362204722" top="0.47244094488188981" bottom="0.51181102362204722" header="0" footer="0"/>
  <pageSetup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Z5012"/>
  <sheetViews>
    <sheetView topLeftCell="J1" workbookViewId="0">
      <selection activeCell="V2" sqref="V2"/>
    </sheetView>
  </sheetViews>
  <sheetFormatPr baseColWidth="10" defaultRowHeight="12.75"/>
  <cols>
    <col min="5" max="5" width="16.28515625" bestFit="1" customWidth="1"/>
    <col min="18" max="18" width="14.140625" customWidth="1"/>
  </cols>
  <sheetData>
    <row r="1" spans="1:26">
      <c r="F1" t="s">
        <v>1500</v>
      </c>
      <c r="L1" t="s">
        <v>1501</v>
      </c>
      <c r="R1" t="s">
        <v>1502</v>
      </c>
    </row>
    <row r="2" spans="1:26">
      <c r="A2" t="s">
        <v>1503</v>
      </c>
      <c r="B2" t="s">
        <v>1504</v>
      </c>
      <c r="C2" t="s">
        <v>1505</v>
      </c>
      <c r="D2" t="s">
        <v>1506</v>
      </c>
      <c r="E2" s="985" t="s">
        <v>1507</v>
      </c>
      <c r="F2" t="s">
        <v>1508</v>
      </c>
      <c r="G2" t="s">
        <v>1509</v>
      </c>
      <c r="H2" t="s">
        <v>1510</v>
      </c>
      <c r="I2" t="s">
        <v>1511</v>
      </c>
      <c r="J2" t="s">
        <v>402</v>
      </c>
      <c r="K2" t="s">
        <v>1512</v>
      </c>
      <c r="L2" t="s">
        <v>1513</v>
      </c>
      <c r="M2" t="s">
        <v>1514</v>
      </c>
      <c r="N2" t="s">
        <v>1515</v>
      </c>
      <c r="O2" t="s">
        <v>1516</v>
      </c>
      <c r="P2" t="s">
        <v>1517</v>
      </c>
      <c r="Q2" t="s">
        <v>1518</v>
      </c>
      <c r="R2" s="985" t="s">
        <v>1519</v>
      </c>
      <c r="S2" t="s">
        <v>1520</v>
      </c>
      <c r="T2" t="s">
        <v>1521</v>
      </c>
      <c r="U2" t="s">
        <v>1522</v>
      </c>
      <c r="V2" t="s">
        <v>1523</v>
      </c>
      <c r="W2" t="s">
        <v>1524</v>
      </c>
      <c r="X2" t="s">
        <v>1525</v>
      </c>
      <c r="Y2" t="s">
        <v>1526</v>
      </c>
      <c r="Z2" t="s">
        <v>1527</v>
      </c>
    </row>
    <row r="3" spans="1:26">
      <c r="A3">
        <v>285</v>
      </c>
      <c r="B3">
        <v>16226</v>
      </c>
      <c r="C3" t="s">
        <v>1528</v>
      </c>
      <c r="D3" t="s">
        <v>1529</v>
      </c>
      <c r="E3" t="s">
        <v>1474</v>
      </c>
      <c r="F3">
        <v>41861</v>
      </c>
      <c r="G3">
        <v>47277</v>
      </c>
      <c r="H3" t="s">
        <v>1530</v>
      </c>
      <c r="I3">
        <v>295</v>
      </c>
      <c r="J3">
        <v>2000</v>
      </c>
      <c r="K3">
        <v>0.3</v>
      </c>
      <c r="L3">
        <v>2329</v>
      </c>
      <c r="M3">
        <v>31</v>
      </c>
      <c r="N3">
        <v>33</v>
      </c>
      <c r="O3">
        <v>34</v>
      </c>
      <c r="P3">
        <v>37</v>
      </c>
      <c r="Q3">
        <v>40</v>
      </c>
      <c r="R3">
        <v>600</v>
      </c>
      <c r="S3">
        <v>639</v>
      </c>
      <c r="T3">
        <v>658</v>
      </c>
      <c r="U3">
        <v>716</v>
      </c>
      <c r="V3">
        <v>774</v>
      </c>
      <c r="W3" t="s">
        <v>1531</v>
      </c>
      <c r="X3">
        <v>1</v>
      </c>
      <c r="Y3">
        <v>1</v>
      </c>
      <c r="Z3" t="s">
        <v>1532</v>
      </c>
    </row>
    <row r="4" spans="1:26">
      <c r="A4">
        <v>285</v>
      </c>
      <c r="B4">
        <v>16226</v>
      </c>
      <c r="C4" t="s">
        <v>1528</v>
      </c>
      <c r="D4" t="s">
        <v>1529</v>
      </c>
      <c r="E4" t="s">
        <v>1474</v>
      </c>
      <c r="F4">
        <v>48105</v>
      </c>
      <c r="G4">
        <v>56198</v>
      </c>
      <c r="H4" t="s">
        <v>1530</v>
      </c>
      <c r="I4">
        <v>295</v>
      </c>
      <c r="J4">
        <v>1000</v>
      </c>
      <c r="K4">
        <v>1.5</v>
      </c>
      <c r="L4">
        <v>2329</v>
      </c>
      <c r="M4">
        <v>31</v>
      </c>
      <c r="N4">
        <v>33</v>
      </c>
      <c r="O4">
        <v>34</v>
      </c>
      <c r="P4">
        <v>37</v>
      </c>
      <c r="Q4">
        <v>40</v>
      </c>
      <c r="R4">
        <v>1500</v>
      </c>
      <c r="S4">
        <v>1597</v>
      </c>
      <c r="T4">
        <v>1645</v>
      </c>
      <c r="U4">
        <v>1790</v>
      </c>
      <c r="V4">
        <v>1935</v>
      </c>
      <c r="W4" t="s">
        <v>1533</v>
      </c>
      <c r="X4">
        <v>1</v>
      </c>
      <c r="Y4">
        <v>1</v>
      </c>
      <c r="Z4" t="s">
        <v>1532</v>
      </c>
    </row>
    <row r="5" spans="1:26">
      <c r="A5">
        <v>285</v>
      </c>
      <c r="B5">
        <v>16226</v>
      </c>
      <c r="C5" t="s">
        <v>1534</v>
      </c>
      <c r="D5" t="s">
        <v>1529</v>
      </c>
      <c r="E5" t="s">
        <v>1480</v>
      </c>
      <c r="F5">
        <v>41117</v>
      </c>
      <c r="G5">
        <v>46129</v>
      </c>
      <c r="H5" t="s">
        <v>1530</v>
      </c>
      <c r="I5">
        <v>295</v>
      </c>
      <c r="J5">
        <v>10</v>
      </c>
      <c r="K5">
        <v>0.5</v>
      </c>
      <c r="L5">
        <v>243942</v>
      </c>
      <c r="M5">
        <v>15</v>
      </c>
      <c r="N5">
        <v>16</v>
      </c>
      <c r="O5">
        <v>17</v>
      </c>
      <c r="P5">
        <v>19</v>
      </c>
      <c r="Q5">
        <v>21</v>
      </c>
      <c r="R5">
        <v>5</v>
      </c>
      <c r="S5">
        <v>5</v>
      </c>
      <c r="T5">
        <v>6</v>
      </c>
      <c r="U5">
        <v>6</v>
      </c>
      <c r="V5">
        <v>7</v>
      </c>
      <c r="W5" t="s">
        <v>1535</v>
      </c>
      <c r="X5">
        <v>1</v>
      </c>
      <c r="Y5">
        <v>1</v>
      </c>
      <c r="Z5" t="s">
        <v>1532</v>
      </c>
    </row>
    <row r="6" spans="1:26">
      <c r="A6">
        <v>285</v>
      </c>
      <c r="B6">
        <v>16226</v>
      </c>
      <c r="C6" t="s">
        <v>1528</v>
      </c>
      <c r="D6" t="s">
        <v>1529</v>
      </c>
      <c r="E6" t="s">
        <v>1473</v>
      </c>
      <c r="F6">
        <v>2484</v>
      </c>
      <c r="G6">
        <v>2924</v>
      </c>
      <c r="H6" t="s">
        <v>1530</v>
      </c>
      <c r="I6">
        <v>295</v>
      </c>
      <c r="J6">
        <v>3000</v>
      </c>
      <c r="K6">
        <v>5</v>
      </c>
      <c r="L6">
        <v>2329</v>
      </c>
      <c r="M6">
        <v>73</v>
      </c>
      <c r="N6">
        <v>77</v>
      </c>
      <c r="O6">
        <v>80</v>
      </c>
      <c r="P6">
        <v>87</v>
      </c>
      <c r="Q6">
        <v>94</v>
      </c>
      <c r="R6">
        <v>15000</v>
      </c>
      <c r="S6">
        <v>15822</v>
      </c>
      <c r="T6">
        <v>16438</v>
      </c>
      <c r="U6">
        <v>17877</v>
      </c>
      <c r="V6">
        <v>19315</v>
      </c>
      <c r="W6" t="s">
        <v>1536</v>
      </c>
      <c r="X6">
        <v>1</v>
      </c>
      <c r="Y6">
        <v>1</v>
      </c>
      <c r="Z6" t="s">
        <v>1532</v>
      </c>
    </row>
    <row r="7" spans="1:26">
      <c r="A7">
        <v>285</v>
      </c>
      <c r="B7">
        <v>16226</v>
      </c>
      <c r="C7" t="s">
        <v>1528</v>
      </c>
      <c r="D7" t="s">
        <v>1529</v>
      </c>
      <c r="E7" t="s">
        <v>1473</v>
      </c>
      <c r="F7">
        <v>45904</v>
      </c>
      <c r="G7">
        <v>53070</v>
      </c>
      <c r="H7" t="s">
        <v>1530</v>
      </c>
      <c r="I7">
        <v>295</v>
      </c>
      <c r="J7">
        <v>4</v>
      </c>
      <c r="K7">
        <v>300</v>
      </c>
      <c r="L7">
        <v>2329</v>
      </c>
      <c r="M7">
        <v>73</v>
      </c>
      <c r="N7">
        <v>77</v>
      </c>
      <c r="O7">
        <v>80</v>
      </c>
      <c r="P7">
        <v>87</v>
      </c>
      <c r="Q7">
        <v>94</v>
      </c>
      <c r="R7">
        <v>1200</v>
      </c>
      <c r="S7">
        <v>1266</v>
      </c>
      <c r="T7">
        <v>1315</v>
      </c>
      <c r="U7">
        <v>1430</v>
      </c>
      <c r="V7">
        <v>1545</v>
      </c>
      <c r="W7" t="s">
        <v>1537</v>
      </c>
      <c r="X7">
        <v>1</v>
      </c>
      <c r="Y7">
        <v>1</v>
      </c>
      <c r="Z7" t="s">
        <v>1532</v>
      </c>
    </row>
    <row r="8" spans="1:26">
      <c r="A8">
        <v>285</v>
      </c>
      <c r="B8">
        <v>16226</v>
      </c>
      <c r="C8" t="s">
        <v>1528</v>
      </c>
      <c r="D8" t="s">
        <v>1529</v>
      </c>
      <c r="E8" t="s">
        <v>1473</v>
      </c>
      <c r="F8">
        <v>61148</v>
      </c>
      <c r="G8">
        <v>92672</v>
      </c>
      <c r="H8" t="s">
        <v>1530</v>
      </c>
      <c r="I8">
        <v>261</v>
      </c>
      <c r="J8">
        <v>20</v>
      </c>
      <c r="K8">
        <v>400</v>
      </c>
      <c r="L8">
        <v>2329</v>
      </c>
      <c r="M8">
        <v>73</v>
      </c>
      <c r="N8">
        <v>77</v>
      </c>
      <c r="O8">
        <v>80</v>
      </c>
      <c r="P8">
        <v>87</v>
      </c>
      <c r="Q8">
        <v>94</v>
      </c>
      <c r="R8">
        <v>8000</v>
      </c>
      <c r="S8">
        <v>8438</v>
      </c>
      <c r="T8">
        <v>8767</v>
      </c>
      <c r="U8">
        <v>9534</v>
      </c>
      <c r="V8">
        <v>10301</v>
      </c>
      <c r="W8" t="s">
        <v>1538</v>
      </c>
      <c r="X8">
        <v>1</v>
      </c>
      <c r="Y8">
        <v>1</v>
      </c>
      <c r="Z8" t="s">
        <v>1532</v>
      </c>
    </row>
    <row r="9" spans="1:26">
      <c r="A9">
        <v>285</v>
      </c>
      <c r="B9">
        <v>16226</v>
      </c>
      <c r="C9" t="s">
        <v>1534</v>
      </c>
      <c r="D9" t="s">
        <v>1529</v>
      </c>
      <c r="E9" t="s">
        <v>1487</v>
      </c>
      <c r="F9">
        <v>44827</v>
      </c>
      <c r="G9">
        <v>51660</v>
      </c>
      <c r="H9" t="s">
        <v>1530</v>
      </c>
      <c r="I9">
        <v>261</v>
      </c>
      <c r="J9">
        <v>1</v>
      </c>
      <c r="K9">
        <v>35</v>
      </c>
      <c r="L9">
        <v>243942</v>
      </c>
      <c r="M9">
        <v>30</v>
      </c>
      <c r="N9">
        <v>32</v>
      </c>
      <c r="O9">
        <v>33</v>
      </c>
      <c r="P9">
        <v>36</v>
      </c>
      <c r="Q9">
        <v>39</v>
      </c>
      <c r="R9">
        <v>35</v>
      </c>
      <c r="S9">
        <v>37</v>
      </c>
      <c r="T9">
        <v>39</v>
      </c>
      <c r="U9">
        <v>42</v>
      </c>
      <c r="V9">
        <v>46</v>
      </c>
      <c r="W9" t="s">
        <v>1539</v>
      </c>
      <c r="X9">
        <v>1</v>
      </c>
      <c r="Y9">
        <v>1</v>
      </c>
      <c r="Z9" t="s">
        <v>1532</v>
      </c>
    </row>
    <row r="10" spans="1:26">
      <c r="A10">
        <v>285</v>
      </c>
      <c r="B10">
        <v>16226</v>
      </c>
      <c r="C10" t="s">
        <v>1534</v>
      </c>
      <c r="D10" t="s">
        <v>1529</v>
      </c>
      <c r="E10" t="s">
        <v>1487</v>
      </c>
      <c r="F10">
        <v>6919</v>
      </c>
      <c r="G10">
        <v>7210</v>
      </c>
      <c r="H10" t="s">
        <v>1530</v>
      </c>
      <c r="I10">
        <v>261</v>
      </c>
      <c r="J10">
        <v>3</v>
      </c>
      <c r="K10">
        <v>35</v>
      </c>
      <c r="L10">
        <v>243942</v>
      </c>
      <c r="M10">
        <v>30</v>
      </c>
      <c r="N10">
        <v>32</v>
      </c>
      <c r="O10">
        <v>33</v>
      </c>
      <c r="P10">
        <v>36</v>
      </c>
      <c r="Q10">
        <v>39</v>
      </c>
      <c r="R10">
        <v>105</v>
      </c>
      <c r="S10">
        <v>112</v>
      </c>
      <c r="T10">
        <v>116</v>
      </c>
      <c r="U10">
        <v>126</v>
      </c>
      <c r="V10">
        <v>137</v>
      </c>
      <c r="W10" t="s">
        <v>1539</v>
      </c>
      <c r="X10">
        <v>1</v>
      </c>
      <c r="Y10">
        <v>1</v>
      </c>
      <c r="Z10" t="s">
        <v>1532</v>
      </c>
    </row>
    <row r="11" spans="1:26">
      <c r="A11">
        <v>285</v>
      </c>
      <c r="B11">
        <v>16226</v>
      </c>
      <c r="C11" t="s">
        <v>1534</v>
      </c>
      <c r="D11" t="s">
        <v>1529</v>
      </c>
      <c r="E11" t="s">
        <v>1487</v>
      </c>
      <c r="F11">
        <v>6970</v>
      </c>
      <c r="G11">
        <v>7261</v>
      </c>
      <c r="H11" t="s">
        <v>1530</v>
      </c>
      <c r="I11">
        <v>261</v>
      </c>
      <c r="J11">
        <v>5</v>
      </c>
      <c r="K11">
        <v>45</v>
      </c>
      <c r="L11">
        <v>243942</v>
      </c>
      <c r="M11">
        <v>30</v>
      </c>
      <c r="N11">
        <v>32</v>
      </c>
      <c r="O11">
        <v>33</v>
      </c>
      <c r="P11">
        <v>36</v>
      </c>
      <c r="Q11">
        <v>39</v>
      </c>
      <c r="R11">
        <v>225</v>
      </c>
      <c r="S11">
        <v>240</v>
      </c>
      <c r="T11">
        <v>248</v>
      </c>
      <c r="U11">
        <v>270</v>
      </c>
      <c r="V11">
        <v>293</v>
      </c>
      <c r="W11" t="s">
        <v>1540</v>
      </c>
      <c r="X11">
        <v>1</v>
      </c>
      <c r="Y11">
        <v>1</v>
      </c>
      <c r="Z11" t="s">
        <v>1532</v>
      </c>
    </row>
    <row r="12" spans="1:26">
      <c r="A12">
        <v>285</v>
      </c>
      <c r="B12">
        <v>16226</v>
      </c>
      <c r="C12" t="s">
        <v>1534</v>
      </c>
      <c r="D12" t="s">
        <v>1529</v>
      </c>
      <c r="E12" t="s">
        <v>1490</v>
      </c>
      <c r="F12">
        <v>7073</v>
      </c>
      <c r="G12">
        <v>7373</v>
      </c>
      <c r="H12" t="s">
        <v>1530</v>
      </c>
      <c r="I12">
        <v>261</v>
      </c>
      <c r="J12">
        <v>10</v>
      </c>
      <c r="K12">
        <v>2500</v>
      </c>
      <c r="L12">
        <v>243942</v>
      </c>
      <c r="M12">
        <v>5</v>
      </c>
      <c r="N12">
        <v>6</v>
      </c>
      <c r="O12">
        <v>7</v>
      </c>
      <c r="P12">
        <v>9</v>
      </c>
      <c r="Q12">
        <v>11</v>
      </c>
      <c r="R12">
        <v>25000</v>
      </c>
      <c r="S12">
        <v>30000</v>
      </c>
      <c r="T12">
        <v>35000</v>
      </c>
      <c r="U12">
        <v>45000</v>
      </c>
      <c r="V12">
        <v>55000</v>
      </c>
      <c r="W12" t="s">
        <v>1541</v>
      </c>
      <c r="X12">
        <v>1</v>
      </c>
      <c r="Y12">
        <v>1</v>
      </c>
      <c r="Z12" t="s">
        <v>1532</v>
      </c>
    </row>
    <row r="13" spans="1:26">
      <c r="A13">
        <v>285</v>
      </c>
      <c r="B13">
        <v>16226</v>
      </c>
      <c r="C13" t="s">
        <v>1534</v>
      </c>
      <c r="D13" t="s">
        <v>1529</v>
      </c>
      <c r="E13" t="s">
        <v>1480</v>
      </c>
      <c r="F13">
        <v>2473</v>
      </c>
      <c r="G13">
        <v>2913</v>
      </c>
      <c r="H13" t="s">
        <v>1530</v>
      </c>
      <c r="I13">
        <v>295</v>
      </c>
      <c r="J13">
        <v>50</v>
      </c>
      <c r="K13">
        <v>35</v>
      </c>
      <c r="L13">
        <v>243942</v>
      </c>
      <c r="M13">
        <v>15</v>
      </c>
      <c r="N13">
        <v>16</v>
      </c>
      <c r="O13">
        <v>17</v>
      </c>
      <c r="P13">
        <v>19</v>
      </c>
      <c r="Q13">
        <v>21</v>
      </c>
      <c r="R13">
        <v>1750</v>
      </c>
      <c r="S13">
        <v>1867</v>
      </c>
      <c r="T13">
        <v>1983</v>
      </c>
      <c r="U13">
        <v>2217</v>
      </c>
      <c r="V13">
        <v>2450</v>
      </c>
      <c r="W13" t="s">
        <v>1542</v>
      </c>
      <c r="X13">
        <v>1</v>
      </c>
      <c r="Y13">
        <v>1</v>
      </c>
      <c r="Z13" t="s">
        <v>1532</v>
      </c>
    </row>
    <row r="14" spans="1:26">
      <c r="A14">
        <v>285</v>
      </c>
      <c r="B14">
        <v>16226</v>
      </c>
      <c r="C14" t="s">
        <v>1534</v>
      </c>
      <c r="D14" t="s">
        <v>1529</v>
      </c>
      <c r="E14" t="s">
        <v>1490</v>
      </c>
      <c r="F14">
        <v>7049</v>
      </c>
      <c r="G14">
        <v>7349</v>
      </c>
      <c r="H14" t="s">
        <v>1530</v>
      </c>
      <c r="I14">
        <v>261</v>
      </c>
      <c r="J14">
        <v>10</v>
      </c>
      <c r="K14">
        <v>2500</v>
      </c>
      <c r="L14">
        <v>243942</v>
      </c>
      <c r="M14">
        <v>5</v>
      </c>
      <c r="N14">
        <v>6</v>
      </c>
      <c r="O14">
        <v>7</v>
      </c>
      <c r="P14">
        <v>9</v>
      </c>
      <c r="Q14">
        <v>11</v>
      </c>
      <c r="R14">
        <v>25000</v>
      </c>
      <c r="S14">
        <v>30000</v>
      </c>
      <c r="T14">
        <v>35000</v>
      </c>
      <c r="U14">
        <v>45000</v>
      </c>
      <c r="V14">
        <v>55000</v>
      </c>
      <c r="W14" t="s">
        <v>1541</v>
      </c>
      <c r="X14">
        <v>1</v>
      </c>
      <c r="Y14">
        <v>1</v>
      </c>
      <c r="Z14" t="s">
        <v>1532</v>
      </c>
    </row>
    <row r="15" spans="1:26">
      <c r="A15">
        <v>285</v>
      </c>
      <c r="B15">
        <v>16226</v>
      </c>
      <c r="C15" t="s">
        <v>1534</v>
      </c>
      <c r="D15" t="s">
        <v>1529</v>
      </c>
      <c r="E15" t="s">
        <v>1494</v>
      </c>
      <c r="F15">
        <v>72</v>
      </c>
      <c r="G15">
        <v>30849</v>
      </c>
      <c r="H15" t="s">
        <v>1530</v>
      </c>
      <c r="I15">
        <v>261</v>
      </c>
      <c r="J15">
        <v>10</v>
      </c>
      <c r="K15">
        <v>65</v>
      </c>
      <c r="L15">
        <v>243942</v>
      </c>
      <c r="M15">
        <v>40</v>
      </c>
      <c r="N15">
        <v>42</v>
      </c>
      <c r="O15">
        <v>44</v>
      </c>
      <c r="P15">
        <v>48</v>
      </c>
      <c r="Q15">
        <v>52</v>
      </c>
      <c r="R15">
        <v>650</v>
      </c>
      <c r="S15">
        <v>683</v>
      </c>
      <c r="T15">
        <v>715</v>
      </c>
      <c r="U15">
        <v>780</v>
      </c>
      <c r="V15">
        <v>845</v>
      </c>
      <c r="W15" t="s">
        <v>1543</v>
      </c>
      <c r="X15">
        <v>1</v>
      </c>
      <c r="Y15">
        <v>1</v>
      </c>
      <c r="Z15" t="s">
        <v>1532</v>
      </c>
    </row>
    <row r="16" spans="1:26">
      <c r="A16">
        <v>285</v>
      </c>
      <c r="B16">
        <v>16226</v>
      </c>
      <c r="C16" t="s">
        <v>1528</v>
      </c>
      <c r="D16" t="s">
        <v>1529</v>
      </c>
      <c r="E16" t="s">
        <v>1474</v>
      </c>
      <c r="F16">
        <v>44270</v>
      </c>
      <c r="G16">
        <v>51003</v>
      </c>
      <c r="H16" t="s">
        <v>1530</v>
      </c>
      <c r="I16">
        <v>261</v>
      </c>
      <c r="J16">
        <v>25</v>
      </c>
      <c r="K16">
        <v>60</v>
      </c>
      <c r="L16">
        <v>2329</v>
      </c>
      <c r="M16">
        <v>31</v>
      </c>
      <c r="N16">
        <v>33</v>
      </c>
      <c r="O16">
        <v>34</v>
      </c>
      <c r="P16">
        <v>37</v>
      </c>
      <c r="Q16">
        <v>40</v>
      </c>
      <c r="R16">
        <v>1500</v>
      </c>
      <c r="S16">
        <v>1597</v>
      </c>
      <c r="T16">
        <v>1645</v>
      </c>
      <c r="U16">
        <v>1790</v>
      </c>
      <c r="V16">
        <v>1935</v>
      </c>
      <c r="W16" t="s">
        <v>1544</v>
      </c>
      <c r="X16">
        <v>1</v>
      </c>
      <c r="Y16">
        <v>1</v>
      </c>
      <c r="Z16" t="s">
        <v>1532</v>
      </c>
    </row>
    <row r="17" spans="1:26">
      <c r="A17">
        <v>285</v>
      </c>
      <c r="B17">
        <v>16226</v>
      </c>
      <c r="C17" t="s">
        <v>1528</v>
      </c>
      <c r="D17" t="s">
        <v>1529</v>
      </c>
      <c r="E17" t="s">
        <v>1474</v>
      </c>
      <c r="F17">
        <v>54730</v>
      </c>
      <c r="G17">
        <v>64518</v>
      </c>
      <c r="H17" t="s">
        <v>1530</v>
      </c>
      <c r="I17">
        <v>242</v>
      </c>
      <c r="J17">
        <v>3</v>
      </c>
      <c r="K17">
        <v>300</v>
      </c>
      <c r="L17">
        <v>2329</v>
      </c>
      <c r="M17">
        <v>31</v>
      </c>
      <c r="N17">
        <v>33</v>
      </c>
      <c r="O17">
        <v>34</v>
      </c>
      <c r="P17">
        <v>37</v>
      </c>
      <c r="Q17">
        <v>40</v>
      </c>
      <c r="R17">
        <v>900</v>
      </c>
      <c r="S17">
        <v>958</v>
      </c>
      <c r="T17">
        <v>987</v>
      </c>
      <c r="U17">
        <v>1074</v>
      </c>
      <c r="V17">
        <v>1161</v>
      </c>
      <c r="W17" t="s">
        <v>1545</v>
      </c>
      <c r="X17">
        <v>1</v>
      </c>
      <c r="Y17">
        <v>1</v>
      </c>
      <c r="Z17" t="s">
        <v>1532</v>
      </c>
    </row>
    <row r="18" spans="1:26">
      <c r="A18">
        <v>285</v>
      </c>
      <c r="B18">
        <v>16226</v>
      </c>
      <c r="C18" t="s">
        <v>1528</v>
      </c>
      <c r="D18" t="s">
        <v>1529</v>
      </c>
      <c r="E18" t="s">
        <v>1474</v>
      </c>
      <c r="F18">
        <v>78479</v>
      </c>
      <c r="G18">
        <v>92768</v>
      </c>
      <c r="H18" t="s">
        <v>1530</v>
      </c>
      <c r="I18">
        <v>261</v>
      </c>
      <c r="J18">
        <v>50</v>
      </c>
      <c r="K18">
        <v>120</v>
      </c>
      <c r="L18">
        <v>2329</v>
      </c>
      <c r="M18">
        <v>31</v>
      </c>
      <c r="N18">
        <v>33</v>
      </c>
      <c r="O18">
        <v>34</v>
      </c>
      <c r="P18">
        <v>37</v>
      </c>
      <c r="Q18">
        <v>40</v>
      </c>
      <c r="R18">
        <v>6000</v>
      </c>
      <c r="S18">
        <v>6387</v>
      </c>
      <c r="T18">
        <v>6581</v>
      </c>
      <c r="U18">
        <v>7161</v>
      </c>
      <c r="V18">
        <v>7742</v>
      </c>
      <c r="W18" t="s">
        <v>1546</v>
      </c>
      <c r="X18">
        <v>1</v>
      </c>
      <c r="Y18">
        <v>1</v>
      </c>
      <c r="Z18" t="s">
        <v>1532</v>
      </c>
    </row>
    <row r="19" spans="1:26">
      <c r="A19">
        <v>285</v>
      </c>
      <c r="B19">
        <v>16226</v>
      </c>
      <c r="C19" t="s">
        <v>1528</v>
      </c>
      <c r="D19" t="s">
        <v>1529</v>
      </c>
      <c r="E19" t="s">
        <v>1474</v>
      </c>
      <c r="F19">
        <v>52920</v>
      </c>
      <c r="G19">
        <v>62326</v>
      </c>
      <c r="H19" t="s">
        <v>1530</v>
      </c>
      <c r="I19">
        <v>295</v>
      </c>
      <c r="J19">
        <v>1000</v>
      </c>
      <c r="K19">
        <v>15</v>
      </c>
      <c r="L19">
        <v>2329</v>
      </c>
      <c r="M19">
        <v>31</v>
      </c>
      <c r="N19">
        <v>33</v>
      </c>
      <c r="O19">
        <v>34</v>
      </c>
      <c r="P19">
        <v>37</v>
      </c>
      <c r="Q19">
        <v>40</v>
      </c>
      <c r="R19">
        <v>15000</v>
      </c>
      <c r="S19">
        <v>15968</v>
      </c>
      <c r="T19">
        <v>16452</v>
      </c>
      <c r="U19">
        <v>17903</v>
      </c>
      <c r="V19">
        <v>19355</v>
      </c>
      <c r="W19" t="s">
        <v>1547</v>
      </c>
      <c r="X19">
        <v>1</v>
      </c>
      <c r="Y19">
        <v>1</v>
      </c>
      <c r="Z19" t="s">
        <v>1532</v>
      </c>
    </row>
    <row r="20" spans="1:26">
      <c r="A20">
        <v>285</v>
      </c>
      <c r="B20">
        <v>16226</v>
      </c>
      <c r="C20" t="s">
        <v>1528</v>
      </c>
      <c r="D20" t="s">
        <v>1529</v>
      </c>
      <c r="E20" t="s">
        <v>1472</v>
      </c>
      <c r="F20">
        <v>7571</v>
      </c>
      <c r="G20">
        <v>7931</v>
      </c>
      <c r="H20" t="s">
        <v>1530</v>
      </c>
      <c r="I20">
        <v>295</v>
      </c>
      <c r="J20">
        <v>2500</v>
      </c>
      <c r="K20">
        <v>0.5</v>
      </c>
      <c r="L20">
        <v>2329</v>
      </c>
      <c r="M20">
        <v>73</v>
      </c>
      <c r="N20">
        <v>77</v>
      </c>
      <c r="O20">
        <v>80</v>
      </c>
      <c r="P20">
        <v>87</v>
      </c>
      <c r="Q20">
        <v>94</v>
      </c>
      <c r="R20">
        <v>1250</v>
      </c>
      <c r="S20">
        <v>1318</v>
      </c>
      <c r="T20">
        <v>1370</v>
      </c>
      <c r="U20">
        <v>1490</v>
      </c>
      <c r="V20">
        <v>1610</v>
      </c>
      <c r="W20" t="s">
        <v>1548</v>
      </c>
      <c r="X20">
        <v>1</v>
      </c>
      <c r="Y20">
        <v>1</v>
      </c>
      <c r="Z20" t="s">
        <v>1532</v>
      </c>
    </row>
    <row r="21" spans="1:26">
      <c r="A21">
        <v>285</v>
      </c>
      <c r="B21">
        <v>16226</v>
      </c>
      <c r="C21" t="s">
        <v>1534</v>
      </c>
      <c r="D21" t="s">
        <v>1529</v>
      </c>
      <c r="E21" t="s">
        <v>1494</v>
      </c>
      <c r="F21">
        <v>19263</v>
      </c>
      <c r="G21">
        <v>20304</v>
      </c>
      <c r="H21" t="s">
        <v>1530</v>
      </c>
      <c r="I21">
        <v>283</v>
      </c>
      <c r="J21">
        <v>40</v>
      </c>
      <c r="K21">
        <v>35</v>
      </c>
      <c r="L21">
        <v>243942</v>
      </c>
      <c r="M21">
        <v>40</v>
      </c>
      <c r="N21">
        <v>42</v>
      </c>
      <c r="O21">
        <v>44</v>
      </c>
      <c r="P21">
        <v>48</v>
      </c>
      <c r="Q21">
        <v>52</v>
      </c>
      <c r="R21">
        <v>1400</v>
      </c>
      <c r="S21">
        <v>1470</v>
      </c>
      <c r="T21">
        <v>1540</v>
      </c>
      <c r="U21">
        <v>1680</v>
      </c>
      <c r="V21">
        <v>1820</v>
      </c>
      <c r="W21" t="s">
        <v>1549</v>
      </c>
      <c r="X21">
        <v>1</v>
      </c>
      <c r="Y21">
        <v>1</v>
      </c>
      <c r="Z21" t="s">
        <v>1532</v>
      </c>
    </row>
    <row r="22" spans="1:26">
      <c r="A22">
        <v>285</v>
      </c>
      <c r="B22">
        <v>16226</v>
      </c>
      <c r="C22" t="s">
        <v>1528</v>
      </c>
      <c r="D22" t="s">
        <v>1529</v>
      </c>
      <c r="E22" t="s">
        <v>1472</v>
      </c>
      <c r="F22">
        <v>2014</v>
      </c>
      <c r="G22">
        <v>2326</v>
      </c>
      <c r="H22" t="s">
        <v>1530</v>
      </c>
      <c r="I22">
        <v>291</v>
      </c>
      <c r="J22">
        <v>250</v>
      </c>
      <c r="K22">
        <v>1.25</v>
      </c>
      <c r="L22">
        <v>2329</v>
      </c>
      <c r="M22">
        <v>73</v>
      </c>
      <c r="N22">
        <v>77</v>
      </c>
      <c r="O22">
        <v>80</v>
      </c>
      <c r="P22">
        <v>87</v>
      </c>
      <c r="Q22">
        <v>94</v>
      </c>
      <c r="R22">
        <v>313</v>
      </c>
      <c r="S22">
        <v>330</v>
      </c>
      <c r="T22">
        <v>342</v>
      </c>
      <c r="U22">
        <v>372</v>
      </c>
      <c r="V22">
        <v>402</v>
      </c>
      <c r="W22" t="s">
        <v>1550</v>
      </c>
      <c r="X22">
        <v>1</v>
      </c>
      <c r="Y22">
        <v>1</v>
      </c>
      <c r="Z22" t="s">
        <v>1532</v>
      </c>
    </row>
    <row r="23" spans="1:26">
      <c r="A23">
        <v>285</v>
      </c>
      <c r="B23">
        <v>16226</v>
      </c>
      <c r="C23" t="s">
        <v>1551</v>
      </c>
      <c r="D23" t="s">
        <v>1529</v>
      </c>
      <c r="E23" t="s">
        <v>1457</v>
      </c>
      <c r="F23">
        <v>4833</v>
      </c>
      <c r="G23">
        <v>5037</v>
      </c>
      <c r="H23" t="s">
        <v>1530</v>
      </c>
      <c r="I23">
        <v>268</v>
      </c>
      <c r="J23">
        <v>20</v>
      </c>
      <c r="K23">
        <v>12</v>
      </c>
      <c r="L23">
        <v>13564</v>
      </c>
      <c r="M23">
        <v>387</v>
      </c>
      <c r="N23">
        <v>406</v>
      </c>
      <c r="O23">
        <v>426</v>
      </c>
      <c r="P23">
        <v>465</v>
      </c>
      <c r="Q23">
        <v>504</v>
      </c>
      <c r="R23">
        <v>240</v>
      </c>
      <c r="S23">
        <v>252</v>
      </c>
      <c r="T23">
        <v>264</v>
      </c>
      <c r="U23">
        <v>288</v>
      </c>
      <c r="V23">
        <v>313</v>
      </c>
      <c r="W23" t="s">
        <v>1552</v>
      </c>
      <c r="X23">
        <v>1</v>
      </c>
      <c r="Y23">
        <v>1</v>
      </c>
      <c r="Z23" t="s">
        <v>1532</v>
      </c>
    </row>
    <row r="24" spans="1:26">
      <c r="A24">
        <v>285</v>
      </c>
      <c r="B24">
        <v>16226</v>
      </c>
      <c r="C24" t="s">
        <v>1528</v>
      </c>
      <c r="D24" t="s">
        <v>1529</v>
      </c>
      <c r="E24" t="s">
        <v>1469</v>
      </c>
      <c r="F24">
        <v>2030</v>
      </c>
      <c r="G24">
        <v>2341</v>
      </c>
      <c r="H24" t="s">
        <v>1530</v>
      </c>
      <c r="I24">
        <v>291</v>
      </c>
      <c r="J24">
        <v>50</v>
      </c>
      <c r="K24">
        <v>2</v>
      </c>
      <c r="L24">
        <v>66571</v>
      </c>
      <c r="M24">
        <v>24</v>
      </c>
      <c r="N24">
        <v>25</v>
      </c>
      <c r="O24">
        <v>36</v>
      </c>
      <c r="P24">
        <v>48</v>
      </c>
      <c r="Q24">
        <v>60</v>
      </c>
      <c r="R24">
        <v>100</v>
      </c>
      <c r="S24">
        <v>104</v>
      </c>
      <c r="T24">
        <v>150</v>
      </c>
      <c r="U24">
        <v>200</v>
      </c>
      <c r="V24">
        <v>250</v>
      </c>
      <c r="W24" t="s">
        <v>1553</v>
      </c>
      <c r="X24">
        <v>1</v>
      </c>
      <c r="Y24">
        <v>1</v>
      </c>
      <c r="Z24" t="s">
        <v>1532</v>
      </c>
    </row>
    <row r="25" spans="1:26">
      <c r="A25">
        <v>285</v>
      </c>
      <c r="B25">
        <v>16226</v>
      </c>
      <c r="C25" t="s">
        <v>1551</v>
      </c>
      <c r="D25" t="s">
        <v>1529</v>
      </c>
      <c r="E25" t="s">
        <v>1457</v>
      </c>
      <c r="F25">
        <v>13809</v>
      </c>
      <c r="G25">
        <v>14689</v>
      </c>
      <c r="H25" t="s">
        <v>1530</v>
      </c>
      <c r="I25">
        <v>268</v>
      </c>
      <c r="J25">
        <v>5</v>
      </c>
      <c r="K25">
        <v>15</v>
      </c>
      <c r="L25">
        <v>13564</v>
      </c>
      <c r="M25">
        <v>387</v>
      </c>
      <c r="N25">
        <v>406</v>
      </c>
      <c r="O25">
        <v>426</v>
      </c>
      <c r="P25">
        <v>465</v>
      </c>
      <c r="Q25">
        <v>504</v>
      </c>
      <c r="R25">
        <v>75</v>
      </c>
      <c r="S25">
        <v>79</v>
      </c>
      <c r="T25">
        <v>83</v>
      </c>
      <c r="U25">
        <v>90</v>
      </c>
      <c r="V25">
        <v>98</v>
      </c>
      <c r="W25" t="s">
        <v>1554</v>
      </c>
      <c r="X25">
        <v>1</v>
      </c>
      <c r="Y25">
        <v>1</v>
      </c>
      <c r="Z25" t="s">
        <v>1532</v>
      </c>
    </row>
    <row r="26" spans="1:26">
      <c r="A26">
        <v>285</v>
      </c>
      <c r="B26">
        <v>16226</v>
      </c>
      <c r="C26" t="s">
        <v>1528</v>
      </c>
      <c r="D26" t="s">
        <v>1529</v>
      </c>
      <c r="E26" t="s">
        <v>1473</v>
      </c>
      <c r="F26">
        <v>58558</v>
      </c>
      <c r="G26">
        <v>69500</v>
      </c>
      <c r="H26" t="s">
        <v>1530</v>
      </c>
      <c r="I26">
        <v>261</v>
      </c>
      <c r="J26">
        <v>2</v>
      </c>
      <c r="K26">
        <v>1200</v>
      </c>
      <c r="L26">
        <v>2329</v>
      </c>
      <c r="M26">
        <v>73</v>
      </c>
      <c r="N26">
        <v>77</v>
      </c>
      <c r="O26">
        <v>80</v>
      </c>
      <c r="P26">
        <v>87</v>
      </c>
      <c r="Q26">
        <v>94</v>
      </c>
      <c r="R26">
        <v>2400</v>
      </c>
      <c r="S26">
        <v>2532</v>
      </c>
      <c r="T26">
        <v>2630</v>
      </c>
      <c r="U26">
        <v>2860</v>
      </c>
      <c r="V26">
        <v>3090</v>
      </c>
      <c r="W26" t="s">
        <v>1555</v>
      </c>
      <c r="X26">
        <v>1</v>
      </c>
      <c r="Y26">
        <v>1</v>
      </c>
      <c r="Z26" t="s">
        <v>1532</v>
      </c>
    </row>
    <row r="27" spans="1:26">
      <c r="A27">
        <v>285</v>
      </c>
      <c r="B27">
        <v>16226</v>
      </c>
      <c r="C27" t="s">
        <v>1534</v>
      </c>
      <c r="D27" t="s">
        <v>1529</v>
      </c>
      <c r="E27" t="s">
        <v>1490</v>
      </c>
      <c r="F27">
        <v>1594</v>
      </c>
      <c r="G27">
        <v>1835</v>
      </c>
      <c r="H27" t="s">
        <v>1530</v>
      </c>
      <c r="I27">
        <v>241</v>
      </c>
      <c r="J27">
        <v>25</v>
      </c>
      <c r="K27">
        <v>35</v>
      </c>
      <c r="L27">
        <v>243942</v>
      </c>
      <c r="M27">
        <v>5</v>
      </c>
      <c r="N27">
        <v>6</v>
      </c>
      <c r="O27">
        <v>7</v>
      </c>
      <c r="P27">
        <v>9</v>
      </c>
      <c r="Q27">
        <v>11</v>
      </c>
      <c r="R27">
        <v>875</v>
      </c>
      <c r="S27">
        <v>1050</v>
      </c>
      <c r="T27">
        <v>1225</v>
      </c>
      <c r="U27">
        <v>1575</v>
      </c>
      <c r="V27">
        <v>1925</v>
      </c>
      <c r="W27" t="s">
        <v>1556</v>
      </c>
      <c r="X27">
        <v>1</v>
      </c>
      <c r="Y27">
        <v>1</v>
      </c>
      <c r="Z27" t="s">
        <v>1532</v>
      </c>
    </row>
    <row r="28" spans="1:26">
      <c r="A28">
        <v>285</v>
      </c>
      <c r="B28">
        <v>16226</v>
      </c>
      <c r="C28" t="s">
        <v>1528</v>
      </c>
      <c r="D28" t="s">
        <v>1529</v>
      </c>
      <c r="E28" t="s">
        <v>1469</v>
      </c>
      <c r="F28">
        <v>2122</v>
      </c>
      <c r="G28">
        <v>2437</v>
      </c>
      <c r="H28" t="s">
        <v>1530</v>
      </c>
      <c r="I28">
        <v>291</v>
      </c>
      <c r="J28">
        <v>200</v>
      </c>
      <c r="K28">
        <v>1</v>
      </c>
      <c r="L28">
        <v>66571</v>
      </c>
      <c r="M28">
        <v>24</v>
      </c>
      <c r="N28">
        <v>25</v>
      </c>
      <c r="O28">
        <v>36</v>
      </c>
      <c r="P28">
        <v>48</v>
      </c>
      <c r="Q28">
        <v>60</v>
      </c>
      <c r="R28">
        <v>200</v>
      </c>
      <c r="S28">
        <v>208</v>
      </c>
      <c r="T28">
        <v>300</v>
      </c>
      <c r="U28">
        <v>400</v>
      </c>
      <c r="V28">
        <v>500</v>
      </c>
      <c r="W28" t="s">
        <v>1553</v>
      </c>
      <c r="X28">
        <v>1</v>
      </c>
      <c r="Y28">
        <v>1</v>
      </c>
      <c r="Z28" t="s">
        <v>1532</v>
      </c>
    </row>
    <row r="29" spans="1:26">
      <c r="A29">
        <v>285</v>
      </c>
      <c r="B29">
        <v>16226</v>
      </c>
      <c r="C29" t="s">
        <v>1551</v>
      </c>
      <c r="D29" t="s">
        <v>1529</v>
      </c>
      <c r="E29" t="s">
        <v>1457</v>
      </c>
      <c r="F29">
        <v>63</v>
      </c>
      <c r="G29">
        <v>155</v>
      </c>
      <c r="H29" t="s">
        <v>1530</v>
      </c>
      <c r="I29">
        <v>266</v>
      </c>
      <c r="J29">
        <v>200</v>
      </c>
      <c r="K29">
        <v>25</v>
      </c>
      <c r="L29">
        <v>13564</v>
      </c>
      <c r="M29">
        <v>387</v>
      </c>
      <c r="N29">
        <v>406</v>
      </c>
      <c r="O29">
        <v>426</v>
      </c>
      <c r="P29">
        <v>465</v>
      </c>
      <c r="Q29">
        <v>504</v>
      </c>
      <c r="R29">
        <v>5000</v>
      </c>
      <c r="S29">
        <v>5245</v>
      </c>
      <c r="T29">
        <v>5504</v>
      </c>
      <c r="U29">
        <v>6008</v>
      </c>
      <c r="V29">
        <v>6512</v>
      </c>
      <c r="W29" t="s">
        <v>1557</v>
      </c>
      <c r="X29">
        <v>1</v>
      </c>
      <c r="Y29">
        <v>1</v>
      </c>
      <c r="Z29" t="s">
        <v>1532</v>
      </c>
    </row>
    <row r="30" spans="1:26">
      <c r="A30">
        <v>285</v>
      </c>
      <c r="B30">
        <v>16226</v>
      </c>
      <c r="C30" t="s">
        <v>1551</v>
      </c>
      <c r="D30" t="s">
        <v>1529</v>
      </c>
      <c r="E30" t="s">
        <v>1457</v>
      </c>
      <c r="F30">
        <v>62</v>
      </c>
      <c r="G30">
        <v>154</v>
      </c>
      <c r="H30" t="s">
        <v>1530</v>
      </c>
      <c r="I30">
        <v>266</v>
      </c>
      <c r="J30">
        <v>200</v>
      </c>
      <c r="K30">
        <v>1</v>
      </c>
      <c r="L30">
        <v>13564</v>
      </c>
      <c r="M30">
        <v>387</v>
      </c>
      <c r="N30">
        <v>406</v>
      </c>
      <c r="O30">
        <v>426</v>
      </c>
      <c r="P30">
        <v>465</v>
      </c>
      <c r="Q30">
        <v>504</v>
      </c>
      <c r="R30">
        <v>200</v>
      </c>
      <c r="S30">
        <v>210</v>
      </c>
      <c r="T30">
        <v>220</v>
      </c>
      <c r="U30">
        <v>240</v>
      </c>
      <c r="V30">
        <v>260</v>
      </c>
      <c r="W30" t="s">
        <v>1557</v>
      </c>
      <c r="X30">
        <v>1</v>
      </c>
      <c r="Y30">
        <v>1</v>
      </c>
      <c r="Z30" t="s">
        <v>1532</v>
      </c>
    </row>
    <row r="31" spans="1:26">
      <c r="A31">
        <v>285</v>
      </c>
      <c r="B31">
        <v>16226</v>
      </c>
      <c r="C31" t="s">
        <v>1534</v>
      </c>
      <c r="D31" t="s">
        <v>1529</v>
      </c>
      <c r="E31" t="s">
        <v>1490</v>
      </c>
      <c r="F31">
        <v>2014</v>
      </c>
      <c r="G31">
        <v>2326</v>
      </c>
      <c r="H31" t="s">
        <v>1530</v>
      </c>
      <c r="I31">
        <v>291</v>
      </c>
      <c r="J31">
        <v>500</v>
      </c>
      <c r="K31">
        <v>1.25</v>
      </c>
      <c r="L31">
        <v>243942</v>
      </c>
      <c r="M31">
        <v>5</v>
      </c>
      <c r="N31">
        <v>6</v>
      </c>
      <c r="O31">
        <v>7</v>
      </c>
      <c r="P31">
        <v>9</v>
      </c>
      <c r="Q31">
        <v>11</v>
      </c>
      <c r="R31">
        <v>625</v>
      </c>
      <c r="S31">
        <v>750</v>
      </c>
      <c r="T31">
        <v>875</v>
      </c>
      <c r="U31">
        <v>1125</v>
      </c>
      <c r="V31">
        <v>1375</v>
      </c>
      <c r="W31" t="s">
        <v>1550</v>
      </c>
      <c r="X31">
        <v>1</v>
      </c>
      <c r="Y31">
        <v>1</v>
      </c>
      <c r="Z31" t="s">
        <v>1532</v>
      </c>
    </row>
    <row r="32" spans="1:26">
      <c r="A32">
        <v>285</v>
      </c>
      <c r="B32">
        <v>16226</v>
      </c>
      <c r="C32" t="s">
        <v>1528</v>
      </c>
      <c r="D32" t="s">
        <v>1529</v>
      </c>
      <c r="E32" t="s">
        <v>1473</v>
      </c>
      <c r="F32">
        <v>37479</v>
      </c>
      <c r="G32">
        <v>41256</v>
      </c>
      <c r="H32" t="s">
        <v>1530</v>
      </c>
      <c r="I32">
        <v>295</v>
      </c>
      <c r="J32">
        <v>660</v>
      </c>
      <c r="K32">
        <v>30</v>
      </c>
      <c r="L32">
        <v>2329</v>
      </c>
      <c r="M32">
        <v>73</v>
      </c>
      <c r="N32">
        <v>77</v>
      </c>
      <c r="O32">
        <v>80</v>
      </c>
      <c r="P32">
        <v>87</v>
      </c>
      <c r="Q32">
        <v>94</v>
      </c>
      <c r="R32">
        <v>19800</v>
      </c>
      <c r="S32">
        <v>20885</v>
      </c>
      <c r="T32">
        <v>21699</v>
      </c>
      <c r="U32">
        <v>23597</v>
      </c>
      <c r="V32">
        <v>25496</v>
      </c>
      <c r="W32" t="s">
        <v>1558</v>
      </c>
      <c r="X32">
        <v>1</v>
      </c>
      <c r="Y32">
        <v>1</v>
      </c>
      <c r="Z32" t="s">
        <v>1532</v>
      </c>
    </row>
    <row r="33" spans="1:26">
      <c r="A33">
        <v>285</v>
      </c>
      <c r="B33">
        <v>16226</v>
      </c>
      <c r="C33" t="s">
        <v>1528</v>
      </c>
      <c r="D33" t="s">
        <v>1529</v>
      </c>
      <c r="E33" t="s">
        <v>1469</v>
      </c>
      <c r="F33">
        <v>2023</v>
      </c>
      <c r="G33">
        <v>2334</v>
      </c>
      <c r="H33" t="s">
        <v>1530</v>
      </c>
      <c r="I33">
        <v>291</v>
      </c>
      <c r="J33">
        <v>100</v>
      </c>
      <c r="K33">
        <v>2</v>
      </c>
      <c r="L33">
        <v>66571</v>
      </c>
      <c r="M33">
        <v>24</v>
      </c>
      <c r="N33">
        <v>25</v>
      </c>
      <c r="O33">
        <v>36</v>
      </c>
      <c r="P33">
        <v>48</v>
      </c>
      <c r="Q33">
        <v>60</v>
      </c>
      <c r="R33">
        <v>200</v>
      </c>
      <c r="S33">
        <v>208</v>
      </c>
      <c r="T33">
        <v>300</v>
      </c>
      <c r="U33">
        <v>400</v>
      </c>
      <c r="V33">
        <v>500</v>
      </c>
      <c r="W33" t="s">
        <v>1550</v>
      </c>
      <c r="X33">
        <v>1</v>
      </c>
      <c r="Y33">
        <v>1</v>
      </c>
      <c r="Z33" t="s">
        <v>1532</v>
      </c>
    </row>
    <row r="34" spans="1:26">
      <c r="A34">
        <v>285</v>
      </c>
      <c r="B34">
        <v>16226</v>
      </c>
      <c r="C34" t="s">
        <v>1551</v>
      </c>
      <c r="D34" t="s">
        <v>1529</v>
      </c>
      <c r="E34" t="s">
        <v>1456</v>
      </c>
      <c r="F34">
        <v>2030</v>
      </c>
      <c r="G34">
        <v>2341</v>
      </c>
      <c r="H34" t="s">
        <v>1530</v>
      </c>
      <c r="I34">
        <v>291</v>
      </c>
      <c r="J34">
        <v>25</v>
      </c>
      <c r="K34">
        <v>2</v>
      </c>
      <c r="L34">
        <v>8852</v>
      </c>
      <c r="M34">
        <v>253</v>
      </c>
      <c r="N34">
        <v>266</v>
      </c>
      <c r="O34">
        <v>279</v>
      </c>
      <c r="P34">
        <v>305</v>
      </c>
      <c r="Q34">
        <v>331</v>
      </c>
      <c r="R34">
        <v>50</v>
      </c>
      <c r="S34">
        <v>53</v>
      </c>
      <c r="T34">
        <v>55</v>
      </c>
      <c r="U34">
        <v>60</v>
      </c>
      <c r="V34">
        <v>65</v>
      </c>
      <c r="W34" t="s">
        <v>1553</v>
      </c>
      <c r="X34">
        <v>1</v>
      </c>
      <c r="Y34">
        <v>1</v>
      </c>
      <c r="Z34" t="s">
        <v>1532</v>
      </c>
    </row>
    <row r="35" spans="1:26">
      <c r="A35">
        <v>285</v>
      </c>
      <c r="B35">
        <v>16226</v>
      </c>
      <c r="C35" t="s">
        <v>1551</v>
      </c>
      <c r="D35" t="s">
        <v>1529</v>
      </c>
      <c r="E35" t="s">
        <v>1456</v>
      </c>
      <c r="F35">
        <v>70</v>
      </c>
      <c r="G35">
        <v>28668</v>
      </c>
      <c r="H35" t="s">
        <v>1530</v>
      </c>
      <c r="I35">
        <v>261</v>
      </c>
      <c r="J35">
        <v>5</v>
      </c>
      <c r="K35">
        <v>150</v>
      </c>
      <c r="L35">
        <v>8852</v>
      </c>
      <c r="M35">
        <v>253</v>
      </c>
      <c r="N35">
        <v>266</v>
      </c>
      <c r="O35">
        <v>279</v>
      </c>
      <c r="P35">
        <v>305</v>
      </c>
      <c r="Q35">
        <v>331</v>
      </c>
      <c r="R35">
        <v>750</v>
      </c>
      <c r="S35">
        <v>789</v>
      </c>
      <c r="T35">
        <v>827</v>
      </c>
      <c r="U35">
        <v>904</v>
      </c>
      <c r="V35">
        <v>981</v>
      </c>
      <c r="W35" t="s">
        <v>1559</v>
      </c>
      <c r="X35">
        <v>1</v>
      </c>
      <c r="Y35">
        <v>1</v>
      </c>
      <c r="Z35" t="s">
        <v>1532</v>
      </c>
    </row>
    <row r="36" spans="1:26">
      <c r="A36">
        <v>285</v>
      </c>
      <c r="B36">
        <v>16226</v>
      </c>
      <c r="C36" t="s">
        <v>1528</v>
      </c>
      <c r="D36" t="s">
        <v>1529</v>
      </c>
      <c r="E36" t="s">
        <v>1473</v>
      </c>
      <c r="F36">
        <v>54183</v>
      </c>
      <c r="G36">
        <v>63887</v>
      </c>
      <c r="H36" t="s">
        <v>1530</v>
      </c>
      <c r="I36">
        <v>295</v>
      </c>
      <c r="J36">
        <v>2000</v>
      </c>
      <c r="K36">
        <v>1.5</v>
      </c>
      <c r="L36">
        <v>2329</v>
      </c>
      <c r="M36">
        <v>73</v>
      </c>
      <c r="N36">
        <v>77</v>
      </c>
      <c r="O36">
        <v>80</v>
      </c>
      <c r="P36">
        <v>87</v>
      </c>
      <c r="Q36">
        <v>94</v>
      </c>
      <c r="R36">
        <v>3000</v>
      </c>
      <c r="S36">
        <v>3164</v>
      </c>
      <c r="T36">
        <v>3288</v>
      </c>
      <c r="U36">
        <v>3575</v>
      </c>
      <c r="V36">
        <v>3863</v>
      </c>
      <c r="W36" t="s">
        <v>1560</v>
      </c>
      <c r="X36">
        <v>1</v>
      </c>
      <c r="Y36">
        <v>1</v>
      </c>
      <c r="Z36" t="s">
        <v>1532</v>
      </c>
    </row>
    <row r="37" spans="1:26">
      <c r="A37">
        <v>285</v>
      </c>
      <c r="B37">
        <v>16226</v>
      </c>
      <c r="C37" t="s">
        <v>1551</v>
      </c>
      <c r="D37" t="s">
        <v>1529</v>
      </c>
      <c r="E37" t="s">
        <v>1456</v>
      </c>
      <c r="F37">
        <v>63</v>
      </c>
      <c r="G37">
        <v>155</v>
      </c>
      <c r="H37" t="s">
        <v>1530</v>
      </c>
      <c r="I37">
        <v>266</v>
      </c>
      <c r="J37">
        <v>200</v>
      </c>
      <c r="K37">
        <v>25</v>
      </c>
      <c r="L37">
        <v>8852</v>
      </c>
      <c r="M37">
        <v>253</v>
      </c>
      <c r="N37">
        <v>266</v>
      </c>
      <c r="O37">
        <v>279</v>
      </c>
      <c r="P37">
        <v>305</v>
      </c>
      <c r="Q37">
        <v>331</v>
      </c>
      <c r="R37">
        <v>5000</v>
      </c>
      <c r="S37">
        <v>5257</v>
      </c>
      <c r="T37">
        <v>5514</v>
      </c>
      <c r="U37">
        <v>6028</v>
      </c>
      <c r="V37">
        <v>6542</v>
      </c>
      <c r="W37" t="s">
        <v>1557</v>
      </c>
      <c r="X37">
        <v>1</v>
      </c>
      <c r="Y37">
        <v>1</v>
      </c>
      <c r="Z37" t="s">
        <v>1532</v>
      </c>
    </row>
    <row r="38" spans="1:26">
      <c r="A38">
        <v>285</v>
      </c>
      <c r="B38">
        <v>16226</v>
      </c>
      <c r="C38" t="s">
        <v>1551</v>
      </c>
      <c r="D38" t="s">
        <v>1529</v>
      </c>
      <c r="E38" t="s">
        <v>1456</v>
      </c>
      <c r="F38">
        <v>62</v>
      </c>
      <c r="G38">
        <v>154</v>
      </c>
      <c r="H38" t="s">
        <v>1530</v>
      </c>
      <c r="I38">
        <v>266</v>
      </c>
      <c r="J38">
        <v>200</v>
      </c>
      <c r="K38">
        <v>1</v>
      </c>
      <c r="L38">
        <v>8852</v>
      </c>
      <c r="M38">
        <v>253</v>
      </c>
      <c r="N38">
        <v>266</v>
      </c>
      <c r="O38">
        <v>279</v>
      </c>
      <c r="P38">
        <v>305</v>
      </c>
      <c r="Q38">
        <v>331</v>
      </c>
      <c r="R38">
        <v>200</v>
      </c>
      <c r="S38">
        <v>210</v>
      </c>
      <c r="T38">
        <v>221</v>
      </c>
      <c r="U38">
        <v>241</v>
      </c>
      <c r="V38">
        <v>262</v>
      </c>
      <c r="W38" t="s">
        <v>1557</v>
      </c>
      <c r="X38">
        <v>1</v>
      </c>
      <c r="Y38">
        <v>1</v>
      </c>
      <c r="Z38" t="s">
        <v>1532</v>
      </c>
    </row>
    <row r="39" spans="1:26">
      <c r="A39">
        <v>285</v>
      </c>
      <c r="B39">
        <v>16226</v>
      </c>
      <c r="C39" t="s">
        <v>1528</v>
      </c>
      <c r="D39" t="s">
        <v>1529</v>
      </c>
      <c r="E39" t="s">
        <v>1473</v>
      </c>
      <c r="F39">
        <v>37610</v>
      </c>
      <c r="G39">
        <v>41434</v>
      </c>
      <c r="H39" t="s">
        <v>1530</v>
      </c>
      <c r="I39">
        <v>268</v>
      </c>
      <c r="J39">
        <v>600</v>
      </c>
      <c r="K39">
        <v>2</v>
      </c>
      <c r="L39">
        <v>2329</v>
      </c>
      <c r="M39">
        <v>73</v>
      </c>
      <c r="N39">
        <v>77</v>
      </c>
      <c r="O39">
        <v>80</v>
      </c>
      <c r="P39">
        <v>87</v>
      </c>
      <c r="Q39">
        <v>94</v>
      </c>
      <c r="R39">
        <v>1200</v>
      </c>
      <c r="S39">
        <v>1266</v>
      </c>
      <c r="T39">
        <v>1315</v>
      </c>
      <c r="U39">
        <v>1430</v>
      </c>
      <c r="V39">
        <v>1545</v>
      </c>
      <c r="W39" t="s">
        <v>1554</v>
      </c>
      <c r="X39">
        <v>1</v>
      </c>
      <c r="Y39">
        <v>1</v>
      </c>
      <c r="Z39" t="s">
        <v>1532</v>
      </c>
    </row>
    <row r="40" spans="1:26">
      <c r="A40">
        <v>285</v>
      </c>
      <c r="B40">
        <v>16226</v>
      </c>
      <c r="C40" t="s">
        <v>1534</v>
      </c>
      <c r="D40" t="s">
        <v>1529</v>
      </c>
      <c r="E40" t="s">
        <v>1494</v>
      </c>
      <c r="F40">
        <v>2542</v>
      </c>
      <c r="G40">
        <v>3102</v>
      </c>
      <c r="H40" t="s">
        <v>1530</v>
      </c>
      <c r="I40">
        <v>295</v>
      </c>
      <c r="J40">
        <v>500</v>
      </c>
      <c r="K40">
        <v>2</v>
      </c>
      <c r="L40">
        <v>243942</v>
      </c>
      <c r="M40">
        <v>40</v>
      </c>
      <c r="N40">
        <v>42</v>
      </c>
      <c r="O40">
        <v>44</v>
      </c>
      <c r="P40">
        <v>48</v>
      </c>
      <c r="Q40">
        <v>52</v>
      </c>
      <c r="R40">
        <v>1000</v>
      </c>
      <c r="S40">
        <v>1050</v>
      </c>
      <c r="T40">
        <v>1100</v>
      </c>
      <c r="U40">
        <v>1200</v>
      </c>
      <c r="V40">
        <v>1300</v>
      </c>
      <c r="W40" t="s">
        <v>1548</v>
      </c>
      <c r="X40">
        <v>1</v>
      </c>
      <c r="Y40">
        <v>1</v>
      </c>
      <c r="Z40" t="s">
        <v>1532</v>
      </c>
    </row>
    <row r="41" spans="1:26">
      <c r="A41">
        <v>285</v>
      </c>
      <c r="B41">
        <v>16226</v>
      </c>
      <c r="C41" t="s">
        <v>1561</v>
      </c>
      <c r="D41" t="s">
        <v>1529</v>
      </c>
      <c r="E41" t="s">
        <v>1468</v>
      </c>
      <c r="F41">
        <v>26718</v>
      </c>
      <c r="G41">
        <v>29183</v>
      </c>
      <c r="H41" t="s">
        <v>1530</v>
      </c>
      <c r="I41">
        <v>242</v>
      </c>
      <c r="J41">
        <v>150</v>
      </c>
      <c r="K41">
        <v>25</v>
      </c>
      <c r="L41">
        <v>66571</v>
      </c>
      <c r="M41">
        <v>3080</v>
      </c>
      <c r="N41">
        <v>3234</v>
      </c>
      <c r="O41">
        <v>3396</v>
      </c>
      <c r="P41">
        <v>3712</v>
      </c>
      <c r="Q41">
        <v>4028</v>
      </c>
      <c r="R41">
        <v>3750</v>
      </c>
      <c r="S41">
        <v>3938</v>
      </c>
      <c r="T41">
        <v>4135</v>
      </c>
      <c r="U41">
        <v>4519</v>
      </c>
      <c r="V41">
        <v>4904</v>
      </c>
      <c r="W41" t="s">
        <v>1562</v>
      </c>
      <c r="X41">
        <v>1</v>
      </c>
      <c r="Y41">
        <v>1</v>
      </c>
      <c r="Z41" t="s">
        <v>1532</v>
      </c>
    </row>
    <row r="42" spans="1:26">
      <c r="A42">
        <v>285</v>
      </c>
      <c r="B42">
        <v>16226</v>
      </c>
      <c r="C42" t="s">
        <v>1561</v>
      </c>
      <c r="D42" t="s">
        <v>1529</v>
      </c>
      <c r="E42" t="s">
        <v>1468</v>
      </c>
      <c r="F42">
        <v>1569</v>
      </c>
      <c r="G42">
        <v>66832</v>
      </c>
      <c r="H42" t="s">
        <v>1530</v>
      </c>
      <c r="I42">
        <v>241</v>
      </c>
      <c r="J42">
        <v>500</v>
      </c>
      <c r="K42">
        <v>25</v>
      </c>
      <c r="L42">
        <v>66571</v>
      </c>
      <c r="M42">
        <v>3080</v>
      </c>
      <c r="N42">
        <v>3234</v>
      </c>
      <c r="O42">
        <v>3396</v>
      </c>
      <c r="P42">
        <v>3712</v>
      </c>
      <c r="Q42">
        <v>4028</v>
      </c>
      <c r="R42">
        <v>12500</v>
      </c>
      <c r="S42">
        <v>13125</v>
      </c>
      <c r="T42">
        <v>13782</v>
      </c>
      <c r="U42">
        <v>15065</v>
      </c>
      <c r="V42">
        <v>16347</v>
      </c>
      <c r="W42" t="s">
        <v>1563</v>
      </c>
      <c r="X42">
        <v>1</v>
      </c>
      <c r="Y42">
        <v>1</v>
      </c>
      <c r="Z42" t="s">
        <v>1532</v>
      </c>
    </row>
    <row r="43" spans="1:26">
      <c r="A43">
        <v>285</v>
      </c>
      <c r="B43">
        <v>16226</v>
      </c>
      <c r="C43" t="s">
        <v>1534</v>
      </c>
      <c r="D43" t="s">
        <v>1529</v>
      </c>
      <c r="E43" t="s">
        <v>1494</v>
      </c>
      <c r="F43">
        <v>50302</v>
      </c>
      <c r="G43">
        <v>58981</v>
      </c>
      <c r="H43" t="s">
        <v>1530</v>
      </c>
      <c r="I43">
        <v>295</v>
      </c>
      <c r="J43">
        <v>35</v>
      </c>
      <c r="K43">
        <v>10</v>
      </c>
      <c r="L43">
        <v>243942</v>
      </c>
      <c r="M43">
        <v>40</v>
      </c>
      <c r="N43">
        <v>42</v>
      </c>
      <c r="O43">
        <v>44</v>
      </c>
      <c r="P43">
        <v>48</v>
      </c>
      <c r="Q43">
        <v>52</v>
      </c>
      <c r="R43">
        <v>350</v>
      </c>
      <c r="S43">
        <v>368</v>
      </c>
      <c r="T43">
        <v>385</v>
      </c>
      <c r="U43">
        <v>420</v>
      </c>
      <c r="V43">
        <v>455</v>
      </c>
      <c r="W43" t="s">
        <v>1564</v>
      </c>
      <c r="X43">
        <v>1</v>
      </c>
      <c r="Y43">
        <v>1</v>
      </c>
      <c r="Z43" t="s">
        <v>1532</v>
      </c>
    </row>
    <row r="44" spans="1:26">
      <c r="A44">
        <v>285</v>
      </c>
      <c r="B44">
        <v>16226</v>
      </c>
      <c r="C44" t="s">
        <v>1528</v>
      </c>
      <c r="D44" t="s">
        <v>1529</v>
      </c>
      <c r="E44" t="s">
        <v>1473</v>
      </c>
      <c r="F44">
        <v>59</v>
      </c>
      <c r="G44">
        <v>151</v>
      </c>
      <c r="H44" t="s">
        <v>1530</v>
      </c>
      <c r="I44">
        <v>266</v>
      </c>
      <c r="J44">
        <v>600</v>
      </c>
      <c r="K44">
        <v>7.73</v>
      </c>
      <c r="L44">
        <v>2329</v>
      </c>
      <c r="M44">
        <v>73</v>
      </c>
      <c r="N44">
        <v>77</v>
      </c>
      <c r="O44">
        <v>80</v>
      </c>
      <c r="P44">
        <v>87</v>
      </c>
      <c r="Q44">
        <v>94</v>
      </c>
      <c r="R44">
        <v>4638</v>
      </c>
      <c r="S44">
        <v>4892</v>
      </c>
      <c r="T44">
        <v>5083</v>
      </c>
      <c r="U44">
        <v>5527</v>
      </c>
      <c r="V44">
        <v>5972</v>
      </c>
      <c r="W44" t="s">
        <v>1565</v>
      </c>
      <c r="X44">
        <v>1</v>
      </c>
      <c r="Y44">
        <v>1</v>
      </c>
      <c r="Z44" t="s">
        <v>1532</v>
      </c>
    </row>
    <row r="45" spans="1:26">
      <c r="A45">
        <v>285</v>
      </c>
      <c r="B45">
        <v>16226</v>
      </c>
      <c r="C45" t="s">
        <v>1561</v>
      </c>
      <c r="D45" t="s">
        <v>1529</v>
      </c>
      <c r="E45" t="s">
        <v>1468</v>
      </c>
      <c r="F45">
        <v>47508</v>
      </c>
      <c r="G45">
        <v>55342</v>
      </c>
      <c r="H45" t="s">
        <v>1530</v>
      </c>
      <c r="I45">
        <v>291</v>
      </c>
      <c r="J45">
        <v>100</v>
      </c>
      <c r="K45">
        <v>50</v>
      </c>
      <c r="L45">
        <v>66571</v>
      </c>
      <c r="M45">
        <v>3080</v>
      </c>
      <c r="N45">
        <v>3234</v>
      </c>
      <c r="O45">
        <v>3396</v>
      </c>
      <c r="P45">
        <v>3712</v>
      </c>
      <c r="Q45">
        <v>4028</v>
      </c>
      <c r="R45">
        <v>5000</v>
      </c>
      <c r="S45">
        <v>5250</v>
      </c>
      <c r="T45">
        <v>5513</v>
      </c>
      <c r="U45">
        <v>6026</v>
      </c>
      <c r="V45">
        <v>6539</v>
      </c>
      <c r="W45" t="s">
        <v>1566</v>
      </c>
      <c r="X45">
        <v>1</v>
      </c>
      <c r="Y45">
        <v>1</v>
      </c>
      <c r="Z45" t="s">
        <v>1532</v>
      </c>
    </row>
    <row r="46" spans="1:26">
      <c r="A46">
        <v>285</v>
      </c>
      <c r="B46">
        <v>16226</v>
      </c>
      <c r="C46" t="s">
        <v>1551</v>
      </c>
      <c r="D46" t="s">
        <v>1529</v>
      </c>
      <c r="E46" t="s">
        <v>1452</v>
      </c>
      <c r="F46">
        <v>26718</v>
      </c>
      <c r="G46">
        <v>29183</v>
      </c>
      <c r="H46" t="s">
        <v>1530</v>
      </c>
      <c r="I46">
        <v>242</v>
      </c>
      <c r="J46">
        <v>50</v>
      </c>
      <c r="K46">
        <v>25</v>
      </c>
      <c r="L46">
        <v>8687</v>
      </c>
      <c r="M46">
        <v>786</v>
      </c>
      <c r="N46">
        <v>825</v>
      </c>
      <c r="O46">
        <v>867</v>
      </c>
      <c r="P46">
        <v>948</v>
      </c>
      <c r="Q46">
        <v>1029</v>
      </c>
      <c r="R46">
        <v>1250</v>
      </c>
      <c r="S46">
        <v>1312</v>
      </c>
      <c r="T46">
        <v>1379</v>
      </c>
      <c r="U46">
        <v>1508</v>
      </c>
      <c r="V46">
        <v>1636</v>
      </c>
      <c r="W46" t="s">
        <v>1562</v>
      </c>
      <c r="X46">
        <v>1</v>
      </c>
      <c r="Y46">
        <v>1</v>
      </c>
      <c r="Z46" t="s">
        <v>1532</v>
      </c>
    </row>
    <row r="47" spans="1:26">
      <c r="A47">
        <v>285</v>
      </c>
      <c r="B47">
        <v>16226</v>
      </c>
      <c r="C47" t="s">
        <v>1551</v>
      </c>
      <c r="D47" t="s">
        <v>1529</v>
      </c>
      <c r="E47" t="s">
        <v>1452</v>
      </c>
      <c r="F47">
        <v>29834</v>
      </c>
      <c r="G47">
        <v>32484</v>
      </c>
      <c r="H47" t="s">
        <v>1530</v>
      </c>
      <c r="I47">
        <v>242</v>
      </c>
      <c r="J47">
        <v>10</v>
      </c>
      <c r="K47">
        <v>75</v>
      </c>
      <c r="L47">
        <v>8687</v>
      </c>
      <c r="M47">
        <v>786</v>
      </c>
      <c r="N47">
        <v>825</v>
      </c>
      <c r="O47">
        <v>867</v>
      </c>
      <c r="P47">
        <v>948</v>
      </c>
      <c r="Q47">
        <v>1029</v>
      </c>
      <c r="R47">
        <v>750</v>
      </c>
      <c r="S47">
        <v>787</v>
      </c>
      <c r="T47">
        <v>827</v>
      </c>
      <c r="U47">
        <v>905</v>
      </c>
      <c r="V47">
        <v>982</v>
      </c>
      <c r="W47" t="s">
        <v>1545</v>
      </c>
      <c r="X47">
        <v>1</v>
      </c>
      <c r="Y47">
        <v>1</v>
      </c>
      <c r="Z47" t="s">
        <v>1532</v>
      </c>
    </row>
    <row r="48" spans="1:26">
      <c r="A48">
        <v>285</v>
      </c>
      <c r="B48">
        <v>16226</v>
      </c>
      <c r="C48" t="s">
        <v>1528</v>
      </c>
      <c r="D48" t="s">
        <v>1529</v>
      </c>
      <c r="E48" t="s">
        <v>1473</v>
      </c>
      <c r="F48">
        <v>31</v>
      </c>
      <c r="G48">
        <v>123</v>
      </c>
      <c r="H48" t="s">
        <v>1530</v>
      </c>
      <c r="I48">
        <v>266</v>
      </c>
      <c r="J48">
        <v>250</v>
      </c>
      <c r="K48">
        <v>5</v>
      </c>
      <c r="L48">
        <v>2329</v>
      </c>
      <c r="M48">
        <v>73</v>
      </c>
      <c r="N48">
        <v>77</v>
      </c>
      <c r="O48">
        <v>80</v>
      </c>
      <c r="P48">
        <v>87</v>
      </c>
      <c r="Q48">
        <v>94</v>
      </c>
      <c r="R48">
        <v>1250</v>
      </c>
      <c r="S48">
        <v>1318</v>
      </c>
      <c r="T48">
        <v>1370</v>
      </c>
      <c r="U48">
        <v>1490</v>
      </c>
      <c r="V48">
        <v>1610</v>
      </c>
      <c r="W48" t="s">
        <v>1567</v>
      </c>
      <c r="X48">
        <v>1</v>
      </c>
      <c r="Y48">
        <v>1</v>
      </c>
      <c r="Z48" t="s">
        <v>1532</v>
      </c>
    </row>
    <row r="49" spans="1:26">
      <c r="A49">
        <v>285</v>
      </c>
      <c r="B49">
        <v>16226</v>
      </c>
      <c r="C49" t="s">
        <v>1561</v>
      </c>
      <c r="D49" t="s">
        <v>1529</v>
      </c>
      <c r="E49" t="s">
        <v>1468</v>
      </c>
      <c r="F49">
        <v>2030</v>
      </c>
      <c r="G49">
        <v>86610</v>
      </c>
      <c r="H49" t="s">
        <v>1530</v>
      </c>
      <c r="I49">
        <v>291</v>
      </c>
      <c r="J49">
        <v>200</v>
      </c>
      <c r="K49">
        <v>20</v>
      </c>
      <c r="L49">
        <v>66571</v>
      </c>
      <c r="M49">
        <v>3080</v>
      </c>
      <c r="N49">
        <v>3234</v>
      </c>
      <c r="O49">
        <v>3396</v>
      </c>
      <c r="P49">
        <v>3712</v>
      </c>
      <c r="Q49">
        <v>4028</v>
      </c>
      <c r="R49">
        <v>4000</v>
      </c>
      <c r="S49">
        <v>4200</v>
      </c>
      <c r="T49">
        <v>4410</v>
      </c>
      <c r="U49">
        <v>4821</v>
      </c>
      <c r="V49">
        <v>5231</v>
      </c>
      <c r="W49" t="s">
        <v>1553</v>
      </c>
      <c r="X49">
        <v>1</v>
      </c>
      <c r="Y49">
        <v>1</v>
      </c>
      <c r="Z49" t="s">
        <v>1532</v>
      </c>
    </row>
    <row r="50" spans="1:26">
      <c r="A50">
        <v>285</v>
      </c>
      <c r="B50">
        <v>16226</v>
      </c>
      <c r="C50" t="s">
        <v>1534</v>
      </c>
      <c r="D50" t="s">
        <v>1529</v>
      </c>
      <c r="E50" t="s">
        <v>1494</v>
      </c>
      <c r="F50">
        <v>155</v>
      </c>
      <c r="G50">
        <v>56127</v>
      </c>
      <c r="H50" t="s">
        <v>1530</v>
      </c>
      <c r="I50">
        <v>266</v>
      </c>
      <c r="J50">
        <v>600</v>
      </c>
      <c r="K50">
        <v>20</v>
      </c>
      <c r="L50">
        <v>243942</v>
      </c>
      <c r="M50">
        <v>40</v>
      </c>
      <c r="N50">
        <v>42</v>
      </c>
      <c r="O50">
        <v>44</v>
      </c>
      <c r="P50">
        <v>48</v>
      </c>
      <c r="Q50">
        <v>52</v>
      </c>
      <c r="R50">
        <v>12000</v>
      </c>
      <c r="S50">
        <v>12600</v>
      </c>
      <c r="T50">
        <v>13200</v>
      </c>
      <c r="U50">
        <v>14400</v>
      </c>
      <c r="V50">
        <v>15600</v>
      </c>
      <c r="W50" t="s">
        <v>1568</v>
      </c>
      <c r="X50">
        <v>1</v>
      </c>
      <c r="Y50">
        <v>1</v>
      </c>
      <c r="Z50" t="s">
        <v>1532</v>
      </c>
    </row>
    <row r="51" spans="1:26">
      <c r="A51">
        <v>285</v>
      </c>
      <c r="B51">
        <v>16226</v>
      </c>
      <c r="C51" t="s">
        <v>1551</v>
      </c>
      <c r="D51" t="s">
        <v>1529</v>
      </c>
      <c r="E51" t="s">
        <v>1452</v>
      </c>
      <c r="F51">
        <v>2858</v>
      </c>
      <c r="G51">
        <v>3445</v>
      </c>
      <c r="H51" t="s">
        <v>1530</v>
      </c>
      <c r="I51">
        <v>292</v>
      </c>
      <c r="J51">
        <v>5</v>
      </c>
      <c r="K51">
        <v>25</v>
      </c>
      <c r="L51">
        <v>8687</v>
      </c>
      <c r="M51">
        <v>786</v>
      </c>
      <c r="N51">
        <v>825</v>
      </c>
      <c r="O51">
        <v>867</v>
      </c>
      <c r="P51">
        <v>948</v>
      </c>
      <c r="Q51">
        <v>1029</v>
      </c>
      <c r="R51">
        <v>125</v>
      </c>
      <c r="S51">
        <v>131</v>
      </c>
      <c r="T51">
        <v>138</v>
      </c>
      <c r="U51">
        <v>151</v>
      </c>
      <c r="V51">
        <v>164</v>
      </c>
      <c r="W51" t="s">
        <v>1569</v>
      </c>
      <c r="X51">
        <v>1</v>
      </c>
      <c r="Y51">
        <v>1</v>
      </c>
      <c r="Z51" t="s">
        <v>1532</v>
      </c>
    </row>
    <row r="52" spans="1:26">
      <c r="A52">
        <v>285</v>
      </c>
      <c r="B52">
        <v>16226</v>
      </c>
      <c r="C52" t="s">
        <v>1561</v>
      </c>
      <c r="D52" t="s">
        <v>1529</v>
      </c>
      <c r="E52" t="s">
        <v>1468</v>
      </c>
      <c r="F52">
        <v>5378</v>
      </c>
      <c r="G52">
        <v>91992</v>
      </c>
      <c r="H52" t="s">
        <v>1530</v>
      </c>
      <c r="I52">
        <v>291</v>
      </c>
      <c r="J52">
        <v>100</v>
      </c>
      <c r="K52">
        <v>7.5</v>
      </c>
      <c r="L52">
        <v>66571</v>
      </c>
      <c r="M52">
        <v>3080</v>
      </c>
      <c r="N52">
        <v>3234</v>
      </c>
      <c r="O52">
        <v>3396</v>
      </c>
      <c r="P52">
        <v>3712</v>
      </c>
      <c r="Q52">
        <v>4028</v>
      </c>
      <c r="R52">
        <v>750</v>
      </c>
      <c r="S52">
        <v>788</v>
      </c>
      <c r="T52">
        <v>827</v>
      </c>
      <c r="U52">
        <v>904</v>
      </c>
      <c r="V52">
        <v>981</v>
      </c>
      <c r="W52" t="s">
        <v>1570</v>
      </c>
      <c r="X52">
        <v>1</v>
      </c>
      <c r="Y52">
        <v>1</v>
      </c>
      <c r="Z52" t="s">
        <v>1532</v>
      </c>
    </row>
    <row r="53" spans="1:26">
      <c r="A53">
        <v>285</v>
      </c>
      <c r="B53">
        <v>16226</v>
      </c>
      <c r="C53" t="s">
        <v>1561</v>
      </c>
      <c r="D53" t="s">
        <v>1529</v>
      </c>
      <c r="E53" t="s">
        <v>1468</v>
      </c>
      <c r="F53">
        <v>26921</v>
      </c>
      <c r="G53">
        <v>29411</v>
      </c>
      <c r="H53" t="s">
        <v>1530</v>
      </c>
      <c r="I53">
        <v>291</v>
      </c>
      <c r="J53">
        <v>200</v>
      </c>
      <c r="K53">
        <v>4.5</v>
      </c>
      <c r="L53">
        <v>66571</v>
      </c>
      <c r="M53">
        <v>3080</v>
      </c>
      <c r="N53">
        <v>3234</v>
      </c>
      <c r="O53">
        <v>3396</v>
      </c>
      <c r="P53">
        <v>3712</v>
      </c>
      <c r="Q53">
        <v>4028</v>
      </c>
      <c r="R53">
        <v>900</v>
      </c>
      <c r="S53">
        <v>945</v>
      </c>
      <c r="T53">
        <v>992</v>
      </c>
      <c r="U53">
        <v>1085</v>
      </c>
      <c r="V53">
        <v>1177</v>
      </c>
      <c r="W53" t="s">
        <v>1571</v>
      </c>
      <c r="X53">
        <v>1</v>
      </c>
      <c r="Y53">
        <v>1</v>
      </c>
      <c r="Z53" t="s">
        <v>1532</v>
      </c>
    </row>
    <row r="54" spans="1:26">
      <c r="A54">
        <v>285</v>
      </c>
      <c r="B54">
        <v>16226</v>
      </c>
      <c r="C54" t="s">
        <v>1534</v>
      </c>
      <c r="D54" t="s">
        <v>1529</v>
      </c>
      <c r="E54" t="s">
        <v>1494</v>
      </c>
      <c r="F54">
        <v>14607</v>
      </c>
      <c r="G54">
        <v>15587</v>
      </c>
      <c r="H54" t="s">
        <v>1530</v>
      </c>
      <c r="I54">
        <v>299</v>
      </c>
      <c r="J54">
        <v>100</v>
      </c>
      <c r="K54">
        <v>80</v>
      </c>
      <c r="L54">
        <v>243942</v>
      </c>
      <c r="M54">
        <v>40</v>
      </c>
      <c r="N54">
        <v>42</v>
      </c>
      <c r="O54">
        <v>44</v>
      </c>
      <c r="P54">
        <v>48</v>
      </c>
      <c r="Q54">
        <v>52</v>
      </c>
      <c r="R54">
        <v>8000</v>
      </c>
      <c r="S54">
        <v>8400</v>
      </c>
      <c r="T54">
        <v>8800</v>
      </c>
      <c r="U54">
        <v>9600</v>
      </c>
      <c r="V54">
        <v>10400</v>
      </c>
      <c r="W54" t="s">
        <v>1572</v>
      </c>
      <c r="X54">
        <v>1</v>
      </c>
      <c r="Y54">
        <v>1</v>
      </c>
      <c r="Z54" t="s">
        <v>1532</v>
      </c>
    </row>
    <row r="55" spans="1:26">
      <c r="A55">
        <v>285</v>
      </c>
      <c r="B55">
        <v>16226</v>
      </c>
      <c r="C55" t="s">
        <v>1551</v>
      </c>
      <c r="D55" t="s">
        <v>1529</v>
      </c>
      <c r="E55" t="s">
        <v>1452</v>
      </c>
      <c r="F55">
        <v>2030</v>
      </c>
      <c r="G55">
        <v>2341</v>
      </c>
      <c r="H55" t="s">
        <v>1530</v>
      </c>
      <c r="I55">
        <v>291</v>
      </c>
      <c r="J55">
        <v>200</v>
      </c>
      <c r="K55">
        <v>2</v>
      </c>
      <c r="L55">
        <v>8687</v>
      </c>
      <c r="M55">
        <v>786</v>
      </c>
      <c r="N55">
        <v>825</v>
      </c>
      <c r="O55">
        <v>867</v>
      </c>
      <c r="P55">
        <v>948</v>
      </c>
      <c r="Q55">
        <v>1029</v>
      </c>
      <c r="R55">
        <v>400</v>
      </c>
      <c r="S55">
        <v>420</v>
      </c>
      <c r="T55">
        <v>441</v>
      </c>
      <c r="U55">
        <v>482</v>
      </c>
      <c r="V55">
        <v>524</v>
      </c>
      <c r="W55" t="s">
        <v>1553</v>
      </c>
      <c r="X55">
        <v>1</v>
      </c>
      <c r="Y55">
        <v>1</v>
      </c>
      <c r="Z55" t="s">
        <v>1532</v>
      </c>
    </row>
    <row r="56" spans="1:26">
      <c r="A56">
        <v>285</v>
      </c>
      <c r="B56">
        <v>16226</v>
      </c>
      <c r="C56" t="s">
        <v>1561</v>
      </c>
      <c r="D56" t="s">
        <v>1529</v>
      </c>
      <c r="E56" t="s">
        <v>1468</v>
      </c>
      <c r="F56">
        <v>2023</v>
      </c>
      <c r="G56">
        <v>30798</v>
      </c>
      <c r="H56" t="s">
        <v>1530</v>
      </c>
      <c r="I56">
        <v>291</v>
      </c>
      <c r="J56">
        <v>100</v>
      </c>
      <c r="K56">
        <v>20</v>
      </c>
      <c r="L56">
        <v>66571</v>
      </c>
      <c r="M56">
        <v>3080</v>
      </c>
      <c r="N56">
        <v>3234</v>
      </c>
      <c r="O56">
        <v>3396</v>
      </c>
      <c r="P56">
        <v>3712</v>
      </c>
      <c r="Q56">
        <v>4028</v>
      </c>
      <c r="R56">
        <v>2000</v>
      </c>
      <c r="S56">
        <v>2100</v>
      </c>
      <c r="T56">
        <v>2205</v>
      </c>
      <c r="U56">
        <v>2410</v>
      </c>
      <c r="V56">
        <v>2616</v>
      </c>
      <c r="W56" t="s">
        <v>1550</v>
      </c>
      <c r="X56">
        <v>1</v>
      </c>
      <c r="Y56">
        <v>1</v>
      </c>
      <c r="Z56" t="s">
        <v>1532</v>
      </c>
    </row>
    <row r="57" spans="1:26">
      <c r="A57">
        <v>285</v>
      </c>
      <c r="B57">
        <v>16226</v>
      </c>
      <c r="C57" t="s">
        <v>1551</v>
      </c>
      <c r="D57" t="s">
        <v>1529</v>
      </c>
      <c r="E57" t="s">
        <v>1452</v>
      </c>
      <c r="F57">
        <v>2207</v>
      </c>
      <c r="G57">
        <v>2530</v>
      </c>
      <c r="H57" t="s">
        <v>1530</v>
      </c>
      <c r="I57">
        <v>243</v>
      </c>
      <c r="J57">
        <v>25</v>
      </c>
      <c r="K57">
        <v>20</v>
      </c>
      <c r="L57">
        <v>8687</v>
      </c>
      <c r="M57">
        <v>786</v>
      </c>
      <c r="N57">
        <v>825</v>
      </c>
      <c r="O57">
        <v>867</v>
      </c>
      <c r="P57">
        <v>948</v>
      </c>
      <c r="Q57">
        <v>1029</v>
      </c>
      <c r="R57">
        <v>500</v>
      </c>
      <c r="S57">
        <v>525</v>
      </c>
      <c r="T57">
        <v>552</v>
      </c>
      <c r="U57">
        <v>603</v>
      </c>
      <c r="V57">
        <v>655</v>
      </c>
      <c r="W57" t="s">
        <v>1573</v>
      </c>
      <c r="X57">
        <v>1</v>
      </c>
      <c r="Y57">
        <v>1</v>
      </c>
      <c r="Z57" t="s">
        <v>1532</v>
      </c>
    </row>
    <row r="58" spans="1:26">
      <c r="A58">
        <v>285</v>
      </c>
      <c r="B58">
        <v>16226</v>
      </c>
      <c r="C58" t="s">
        <v>1551</v>
      </c>
      <c r="D58" t="s">
        <v>1529</v>
      </c>
      <c r="E58" t="s">
        <v>1452</v>
      </c>
      <c r="F58">
        <v>70</v>
      </c>
      <c r="G58">
        <v>28668</v>
      </c>
      <c r="H58" t="s">
        <v>1530</v>
      </c>
      <c r="I58">
        <v>261</v>
      </c>
      <c r="J58">
        <v>24</v>
      </c>
      <c r="K58">
        <v>150</v>
      </c>
      <c r="L58">
        <v>8687</v>
      </c>
      <c r="M58">
        <v>786</v>
      </c>
      <c r="N58">
        <v>825</v>
      </c>
      <c r="O58">
        <v>867</v>
      </c>
      <c r="P58">
        <v>948</v>
      </c>
      <c r="Q58">
        <v>1029</v>
      </c>
      <c r="R58">
        <v>3600</v>
      </c>
      <c r="S58">
        <v>3779</v>
      </c>
      <c r="T58">
        <v>3971</v>
      </c>
      <c r="U58">
        <v>4342</v>
      </c>
      <c r="V58">
        <v>4713</v>
      </c>
      <c r="W58" t="s">
        <v>1559</v>
      </c>
      <c r="X58">
        <v>1</v>
      </c>
      <c r="Y58">
        <v>1</v>
      </c>
      <c r="Z58" t="s">
        <v>1532</v>
      </c>
    </row>
    <row r="59" spans="1:26">
      <c r="A59">
        <v>285</v>
      </c>
      <c r="B59">
        <v>16226</v>
      </c>
      <c r="C59" t="s">
        <v>1574</v>
      </c>
      <c r="D59" t="s">
        <v>1529</v>
      </c>
      <c r="E59" t="s">
        <v>1442</v>
      </c>
      <c r="F59">
        <v>45589</v>
      </c>
      <c r="G59">
        <v>52737</v>
      </c>
      <c r="H59" t="s">
        <v>1530</v>
      </c>
      <c r="I59">
        <v>273</v>
      </c>
      <c r="J59">
        <v>21</v>
      </c>
      <c r="K59">
        <v>200</v>
      </c>
      <c r="L59">
        <v>81000</v>
      </c>
      <c r="M59">
        <v>59968</v>
      </c>
      <c r="N59">
        <v>62966</v>
      </c>
      <c r="O59">
        <v>66115</v>
      </c>
      <c r="P59">
        <v>72262</v>
      </c>
      <c r="Q59">
        <v>78409</v>
      </c>
      <c r="R59">
        <v>4200</v>
      </c>
      <c r="S59">
        <v>4410</v>
      </c>
      <c r="T59">
        <v>4631</v>
      </c>
      <c r="U59">
        <v>5061</v>
      </c>
      <c r="V59">
        <v>5492</v>
      </c>
      <c r="W59" t="s">
        <v>1575</v>
      </c>
      <c r="X59">
        <v>1</v>
      </c>
      <c r="Y59">
        <v>1</v>
      </c>
      <c r="Z59" t="s">
        <v>1532</v>
      </c>
    </row>
    <row r="60" spans="1:26">
      <c r="A60">
        <v>285</v>
      </c>
      <c r="B60">
        <v>16226</v>
      </c>
      <c r="C60" t="s">
        <v>1574</v>
      </c>
      <c r="D60" t="s">
        <v>1529</v>
      </c>
      <c r="E60" t="s">
        <v>1442</v>
      </c>
      <c r="F60">
        <v>73178</v>
      </c>
      <c r="G60">
        <v>86965</v>
      </c>
      <c r="H60" t="s">
        <v>1530</v>
      </c>
      <c r="I60">
        <v>273</v>
      </c>
      <c r="J60">
        <v>15</v>
      </c>
      <c r="K60">
        <v>1000</v>
      </c>
      <c r="L60">
        <v>81000</v>
      </c>
      <c r="M60">
        <v>59968</v>
      </c>
      <c r="N60">
        <v>62966</v>
      </c>
      <c r="O60">
        <v>66115</v>
      </c>
      <c r="P60">
        <v>72262</v>
      </c>
      <c r="Q60">
        <v>78409</v>
      </c>
      <c r="R60">
        <v>15000</v>
      </c>
      <c r="S60">
        <v>15750</v>
      </c>
      <c r="T60">
        <v>16538</v>
      </c>
      <c r="U60">
        <v>18075</v>
      </c>
      <c r="V60">
        <v>19613</v>
      </c>
      <c r="W60" t="s">
        <v>1575</v>
      </c>
      <c r="X60">
        <v>1</v>
      </c>
      <c r="Y60">
        <v>1</v>
      </c>
      <c r="Z60" t="s">
        <v>1532</v>
      </c>
    </row>
    <row r="61" spans="1:26">
      <c r="A61">
        <v>285</v>
      </c>
      <c r="B61">
        <v>16226</v>
      </c>
      <c r="C61" t="s">
        <v>1528</v>
      </c>
      <c r="D61" t="s">
        <v>1529</v>
      </c>
      <c r="E61" t="s">
        <v>1470</v>
      </c>
      <c r="F61">
        <v>45796</v>
      </c>
      <c r="G61">
        <v>52949</v>
      </c>
      <c r="H61" t="s">
        <v>1530</v>
      </c>
      <c r="I61">
        <v>295</v>
      </c>
      <c r="J61">
        <v>50</v>
      </c>
      <c r="K61">
        <v>50</v>
      </c>
      <c r="L61">
        <v>66571</v>
      </c>
      <c r="M61">
        <v>285</v>
      </c>
      <c r="N61">
        <v>299</v>
      </c>
      <c r="O61">
        <v>314</v>
      </c>
      <c r="P61">
        <v>343</v>
      </c>
      <c r="Q61">
        <v>372</v>
      </c>
      <c r="R61">
        <v>2500</v>
      </c>
      <c r="S61">
        <v>2623</v>
      </c>
      <c r="T61">
        <v>2754</v>
      </c>
      <c r="U61">
        <v>3009</v>
      </c>
      <c r="V61">
        <v>3263</v>
      </c>
      <c r="W61" t="s">
        <v>1576</v>
      </c>
      <c r="X61">
        <v>1</v>
      </c>
      <c r="Y61">
        <v>1</v>
      </c>
      <c r="Z61" t="s">
        <v>1532</v>
      </c>
    </row>
    <row r="62" spans="1:26">
      <c r="A62">
        <v>285</v>
      </c>
      <c r="B62">
        <v>16226</v>
      </c>
      <c r="C62" t="s">
        <v>1528</v>
      </c>
      <c r="D62" t="s">
        <v>1529</v>
      </c>
      <c r="E62" t="s">
        <v>1475</v>
      </c>
      <c r="F62">
        <v>2546</v>
      </c>
      <c r="G62">
        <v>3106</v>
      </c>
      <c r="H62" t="s">
        <v>1530</v>
      </c>
      <c r="I62">
        <v>254</v>
      </c>
      <c r="J62">
        <v>100</v>
      </c>
      <c r="K62">
        <v>35</v>
      </c>
      <c r="L62">
        <v>2329</v>
      </c>
      <c r="M62">
        <v>786</v>
      </c>
      <c r="N62">
        <v>825</v>
      </c>
      <c r="O62">
        <v>867</v>
      </c>
      <c r="P62">
        <v>948</v>
      </c>
      <c r="Q62">
        <v>1029</v>
      </c>
      <c r="R62">
        <v>3500</v>
      </c>
      <c r="S62">
        <v>3674</v>
      </c>
      <c r="T62">
        <v>3861</v>
      </c>
      <c r="U62">
        <v>4221</v>
      </c>
      <c r="V62">
        <v>4582</v>
      </c>
      <c r="W62" t="s">
        <v>1548</v>
      </c>
      <c r="X62">
        <v>1</v>
      </c>
      <c r="Y62">
        <v>1</v>
      </c>
      <c r="Z62" t="s">
        <v>1532</v>
      </c>
    </row>
    <row r="63" spans="1:26">
      <c r="A63">
        <v>285</v>
      </c>
      <c r="B63">
        <v>16226</v>
      </c>
      <c r="C63" t="s">
        <v>1574</v>
      </c>
      <c r="D63" t="s">
        <v>1529</v>
      </c>
      <c r="E63" t="s">
        <v>1445</v>
      </c>
      <c r="F63">
        <v>59714</v>
      </c>
      <c r="G63">
        <v>70873</v>
      </c>
      <c r="H63" t="s">
        <v>1577</v>
      </c>
      <c r="I63">
        <v>326</v>
      </c>
      <c r="J63">
        <v>1</v>
      </c>
      <c r="K63">
        <v>50000</v>
      </c>
      <c r="L63">
        <v>81000</v>
      </c>
      <c r="M63">
        <v>4982</v>
      </c>
      <c r="N63">
        <v>5231</v>
      </c>
      <c r="O63">
        <v>5493</v>
      </c>
      <c r="P63">
        <v>6004</v>
      </c>
      <c r="Q63">
        <v>6515</v>
      </c>
      <c r="R63">
        <v>50000</v>
      </c>
      <c r="S63">
        <v>52499</v>
      </c>
      <c r="T63">
        <v>55128</v>
      </c>
      <c r="U63">
        <v>60257</v>
      </c>
      <c r="V63">
        <v>65385</v>
      </c>
      <c r="W63" t="s">
        <v>1578</v>
      </c>
      <c r="X63">
        <v>1</v>
      </c>
      <c r="Y63">
        <v>1</v>
      </c>
      <c r="Z63" t="s">
        <v>1532</v>
      </c>
    </row>
    <row r="64" spans="1:26">
      <c r="A64">
        <v>285</v>
      </c>
      <c r="B64">
        <v>16226</v>
      </c>
      <c r="C64" t="s">
        <v>1574</v>
      </c>
      <c r="D64" t="s">
        <v>1529</v>
      </c>
      <c r="E64" t="s">
        <v>1445</v>
      </c>
      <c r="F64">
        <v>74641</v>
      </c>
      <c r="G64">
        <v>88642</v>
      </c>
      <c r="H64" t="s">
        <v>1530</v>
      </c>
      <c r="I64">
        <v>297</v>
      </c>
      <c r="J64">
        <v>3000</v>
      </c>
      <c r="K64">
        <v>15</v>
      </c>
      <c r="L64">
        <v>81000</v>
      </c>
      <c r="M64">
        <v>4982</v>
      </c>
      <c r="N64">
        <v>5231</v>
      </c>
      <c r="O64">
        <v>5493</v>
      </c>
      <c r="P64">
        <v>6004</v>
      </c>
      <c r="Q64">
        <v>6515</v>
      </c>
      <c r="R64">
        <v>45000</v>
      </c>
      <c r="S64">
        <v>47249</v>
      </c>
      <c r="T64">
        <v>49616</v>
      </c>
      <c r="U64">
        <v>54231</v>
      </c>
      <c r="V64">
        <v>58847</v>
      </c>
      <c r="W64" t="s">
        <v>1579</v>
      </c>
      <c r="X64">
        <v>1</v>
      </c>
      <c r="Y64">
        <v>1</v>
      </c>
      <c r="Z64" t="s">
        <v>1532</v>
      </c>
    </row>
    <row r="65" spans="1:26">
      <c r="A65">
        <v>285</v>
      </c>
      <c r="B65">
        <v>16226</v>
      </c>
      <c r="C65" t="s">
        <v>1574</v>
      </c>
      <c r="D65" t="s">
        <v>1529</v>
      </c>
      <c r="E65" t="s">
        <v>1445</v>
      </c>
      <c r="F65">
        <v>60918</v>
      </c>
      <c r="G65">
        <v>73036</v>
      </c>
      <c r="H65" t="s">
        <v>1577</v>
      </c>
      <c r="I65">
        <v>326</v>
      </c>
      <c r="J65">
        <v>50</v>
      </c>
      <c r="K65">
        <v>500</v>
      </c>
      <c r="L65">
        <v>81000</v>
      </c>
      <c r="M65">
        <v>4982</v>
      </c>
      <c r="N65">
        <v>5231</v>
      </c>
      <c r="O65">
        <v>5493</v>
      </c>
      <c r="P65">
        <v>6004</v>
      </c>
      <c r="Q65">
        <v>6515</v>
      </c>
      <c r="R65">
        <v>25000</v>
      </c>
      <c r="S65">
        <v>26249</v>
      </c>
      <c r="T65">
        <v>27564</v>
      </c>
      <c r="U65">
        <v>30128</v>
      </c>
      <c r="V65">
        <v>32693</v>
      </c>
      <c r="W65" t="s">
        <v>1580</v>
      </c>
      <c r="X65">
        <v>1</v>
      </c>
      <c r="Y65">
        <v>1</v>
      </c>
      <c r="Z65" t="s">
        <v>1532</v>
      </c>
    </row>
    <row r="66" spans="1:26">
      <c r="A66">
        <v>285</v>
      </c>
      <c r="B66">
        <v>16226</v>
      </c>
      <c r="C66" t="s">
        <v>1574</v>
      </c>
      <c r="D66" t="s">
        <v>1529</v>
      </c>
      <c r="E66" t="s">
        <v>1445</v>
      </c>
      <c r="F66">
        <v>76682</v>
      </c>
      <c r="G66">
        <v>90830</v>
      </c>
      <c r="H66" t="s">
        <v>1577</v>
      </c>
      <c r="I66">
        <v>326</v>
      </c>
      <c r="J66">
        <v>400</v>
      </c>
      <c r="K66">
        <v>1800</v>
      </c>
      <c r="L66">
        <v>81000</v>
      </c>
      <c r="M66">
        <v>4982</v>
      </c>
      <c r="N66">
        <v>5231</v>
      </c>
      <c r="O66">
        <v>5493</v>
      </c>
      <c r="P66">
        <v>6004</v>
      </c>
      <c r="Q66">
        <v>6515</v>
      </c>
      <c r="R66">
        <v>720000</v>
      </c>
      <c r="S66">
        <v>755986</v>
      </c>
      <c r="T66">
        <v>793850</v>
      </c>
      <c r="U66">
        <v>867700</v>
      </c>
      <c r="V66">
        <v>941550</v>
      </c>
      <c r="W66" t="s">
        <v>1581</v>
      </c>
      <c r="X66">
        <v>1</v>
      </c>
      <c r="Y66">
        <v>1</v>
      </c>
      <c r="Z66" t="s">
        <v>1532</v>
      </c>
    </row>
    <row r="67" spans="1:26">
      <c r="A67">
        <v>285</v>
      </c>
      <c r="B67">
        <v>16226</v>
      </c>
      <c r="C67" t="s">
        <v>1574</v>
      </c>
      <c r="D67" t="s">
        <v>1529</v>
      </c>
      <c r="E67" t="s">
        <v>1445</v>
      </c>
      <c r="F67">
        <v>76702</v>
      </c>
      <c r="G67">
        <v>90852</v>
      </c>
      <c r="H67" t="s">
        <v>1577</v>
      </c>
      <c r="I67">
        <v>324</v>
      </c>
      <c r="J67">
        <v>10</v>
      </c>
      <c r="K67">
        <v>10000</v>
      </c>
      <c r="L67">
        <v>81000</v>
      </c>
      <c r="M67">
        <v>4982</v>
      </c>
      <c r="N67">
        <v>5231</v>
      </c>
      <c r="O67">
        <v>5493</v>
      </c>
      <c r="P67">
        <v>6004</v>
      </c>
      <c r="Q67">
        <v>6515</v>
      </c>
      <c r="R67">
        <v>100000</v>
      </c>
      <c r="S67">
        <v>104998</v>
      </c>
      <c r="T67">
        <v>110257</v>
      </c>
      <c r="U67">
        <v>120514</v>
      </c>
      <c r="V67">
        <v>130771</v>
      </c>
      <c r="W67" t="s">
        <v>1582</v>
      </c>
      <c r="X67">
        <v>1</v>
      </c>
      <c r="Y67">
        <v>1</v>
      </c>
      <c r="Z67" t="s">
        <v>1532</v>
      </c>
    </row>
    <row r="68" spans="1:26">
      <c r="A68">
        <v>285</v>
      </c>
      <c r="B68">
        <v>16226</v>
      </c>
      <c r="C68" t="s">
        <v>1574</v>
      </c>
      <c r="D68" t="s">
        <v>1529</v>
      </c>
      <c r="E68" t="s">
        <v>1445</v>
      </c>
      <c r="F68">
        <v>34619</v>
      </c>
      <c r="G68">
        <v>50953</v>
      </c>
      <c r="H68" t="s">
        <v>1577</v>
      </c>
      <c r="I68">
        <v>326</v>
      </c>
      <c r="J68">
        <v>10</v>
      </c>
      <c r="K68">
        <v>8000</v>
      </c>
      <c r="L68">
        <v>81000</v>
      </c>
      <c r="M68">
        <v>4982</v>
      </c>
      <c r="N68">
        <v>5231</v>
      </c>
      <c r="O68">
        <v>5493</v>
      </c>
      <c r="P68">
        <v>6004</v>
      </c>
      <c r="Q68">
        <v>6515</v>
      </c>
      <c r="R68">
        <v>80000</v>
      </c>
      <c r="S68">
        <v>83998</v>
      </c>
      <c r="T68">
        <v>88206</v>
      </c>
      <c r="U68">
        <v>96411</v>
      </c>
      <c r="V68">
        <v>104617</v>
      </c>
      <c r="W68" t="s">
        <v>1583</v>
      </c>
      <c r="X68">
        <v>1</v>
      </c>
      <c r="Y68">
        <v>1</v>
      </c>
      <c r="Z68" t="s">
        <v>1532</v>
      </c>
    </row>
    <row r="69" spans="1:26">
      <c r="A69">
        <v>285</v>
      </c>
      <c r="B69">
        <v>16226</v>
      </c>
      <c r="C69" t="s">
        <v>1574</v>
      </c>
      <c r="D69" t="s">
        <v>1529</v>
      </c>
      <c r="E69" t="s">
        <v>1445</v>
      </c>
      <c r="F69">
        <v>64476</v>
      </c>
      <c r="G69">
        <v>77555</v>
      </c>
      <c r="H69" t="s">
        <v>1577</v>
      </c>
      <c r="I69">
        <v>326</v>
      </c>
      <c r="J69">
        <v>10</v>
      </c>
      <c r="K69">
        <v>8000</v>
      </c>
      <c r="L69">
        <v>81000</v>
      </c>
      <c r="M69">
        <v>4982</v>
      </c>
      <c r="N69">
        <v>5231</v>
      </c>
      <c r="O69">
        <v>5493</v>
      </c>
      <c r="P69">
        <v>6004</v>
      </c>
      <c r="Q69">
        <v>6515</v>
      </c>
      <c r="R69">
        <v>80000</v>
      </c>
      <c r="S69">
        <v>83998</v>
      </c>
      <c r="T69">
        <v>88206</v>
      </c>
      <c r="U69">
        <v>96411</v>
      </c>
      <c r="V69">
        <v>104617</v>
      </c>
      <c r="W69" t="s">
        <v>1583</v>
      </c>
      <c r="X69">
        <v>1</v>
      </c>
      <c r="Y69">
        <v>1</v>
      </c>
      <c r="Z69" t="s">
        <v>1532</v>
      </c>
    </row>
    <row r="70" spans="1:26">
      <c r="A70">
        <v>285</v>
      </c>
      <c r="B70">
        <v>16226</v>
      </c>
      <c r="C70" t="s">
        <v>1574</v>
      </c>
      <c r="D70" t="s">
        <v>1529</v>
      </c>
      <c r="E70" t="s">
        <v>1449</v>
      </c>
      <c r="F70">
        <v>56240</v>
      </c>
      <c r="G70">
        <v>66490</v>
      </c>
      <c r="H70" t="s">
        <v>1584</v>
      </c>
      <c r="I70">
        <v>185</v>
      </c>
      <c r="J70">
        <v>1</v>
      </c>
      <c r="K70">
        <v>3000</v>
      </c>
      <c r="L70">
        <v>81314</v>
      </c>
      <c r="M70">
        <v>1010</v>
      </c>
      <c r="N70">
        <v>1061</v>
      </c>
      <c r="O70">
        <v>1114</v>
      </c>
      <c r="P70">
        <v>1218</v>
      </c>
      <c r="Q70">
        <v>1322</v>
      </c>
      <c r="R70">
        <v>3000</v>
      </c>
      <c r="S70">
        <v>3151</v>
      </c>
      <c r="T70">
        <v>3309</v>
      </c>
      <c r="U70">
        <v>3618</v>
      </c>
      <c r="V70">
        <v>3927</v>
      </c>
      <c r="W70" t="s">
        <v>1585</v>
      </c>
      <c r="X70">
        <v>1</v>
      </c>
      <c r="Y70">
        <v>1</v>
      </c>
      <c r="Z70" t="s">
        <v>1532</v>
      </c>
    </row>
    <row r="71" spans="1:26">
      <c r="A71">
        <v>285</v>
      </c>
      <c r="B71">
        <v>16226</v>
      </c>
      <c r="C71" t="s">
        <v>1574</v>
      </c>
      <c r="D71" t="s">
        <v>1529</v>
      </c>
      <c r="E71" t="s">
        <v>1449</v>
      </c>
      <c r="F71">
        <v>80182</v>
      </c>
      <c r="G71">
        <v>94757</v>
      </c>
      <c r="H71" t="s">
        <v>1577</v>
      </c>
      <c r="I71">
        <v>329</v>
      </c>
      <c r="J71">
        <v>5</v>
      </c>
      <c r="K71">
        <v>300</v>
      </c>
      <c r="L71">
        <v>81314</v>
      </c>
      <c r="M71">
        <v>1010</v>
      </c>
      <c r="N71">
        <v>1061</v>
      </c>
      <c r="O71">
        <v>1114</v>
      </c>
      <c r="P71">
        <v>1218</v>
      </c>
      <c r="Q71">
        <v>1322</v>
      </c>
      <c r="R71">
        <v>1500</v>
      </c>
      <c r="S71">
        <v>1576</v>
      </c>
      <c r="T71">
        <v>1654</v>
      </c>
      <c r="U71">
        <v>1809</v>
      </c>
      <c r="V71">
        <v>1963</v>
      </c>
      <c r="W71" t="s">
        <v>1586</v>
      </c>
      <c r="X71">
        <v>1</v>
      </c>
      <c r="Y71">
        <v>1</v>
      </c>
      <c r="Z71" t="s">
        <v>1532</v>
      </c>
    </row>
    <row r="72" spans="1:26">
      <c r="A72">
        <v>285</v>
      </c>
      <c r="B72">
        <v>16226</v>
      </c>
      <c r="C72" t="s">
        <v>1574</v>
      </c>
      <c r="D72" t="s">
        <v>1529</v>
      </c>
      <c r="E72" t="s">
        <v>1449</v>
      </c>
      <c r="F72">
        <v>76163</v>
      </c>
      <c r="G72">
        <v>90270</v>
      </c>
      <c r="H72" t="s">
        <v>1577</v>
      </c>
      <c r="I72">
        <v>329</v>
      </c>
      <c r="J72">
        <v>150</v>
      </c>
      <c r="K72">
        <v>1200</v>
      </c>
      <c r="L72">
        <v>81314</v>
      </c>
      <c r="M72">
        <v>1010</v>
      </c>
      <c r="N72">
        <v>1061</v>
      </c>
      <c r="O72">
        <v>1114</v>
      </c>
      <c r="P72">
        <v>1218</v>
      </c>
      <c r="Q72">
        <v>1322</v>
      </c>
      <c r="R72">
        <v>180000</v>
      </c>
      <c r="S72">
        <v>189089</v>
      </c>
      <c r="T72">
        <v>198535</v>
      </c>
      <c r="U72">
        <v>217069</v>
      </c>
      <c r="V72">
        <v>235604</v>
      </c>
      <c r="W72" t="s">
        <v>1587</v>
      </c>
      <c r="X72">
        <v>1</v>
      </c>
      <c r="Y72">
        <v>1</v>
      </c>
      <c r="Z72" t="s">
        <v>1532</v>
      </c>
    </row>
    <row r="73" spans="1:26">
      <c r="A73">
        <v>285</v>
      </c>
      <c r="B73">
        <v>16226</v>
      </c>
      <c r="C73" t="s">
        <v>1574</v>
      </c>
      <c r="D73" t="s">
        <v>1529</v>
      </c>
      <c r="E73" t="s">
        <v>1449</v>
      </c>
      <c r="F73">
        <v>75840</v>
      </c>
      <c r="G73">
        <v>89927</v>
      </c>
      <c r="H73" t="s">
        <v>1577</v>
      </c>
      <c r="I73">
        <v>329</v>
      </c>
      <c r="J73">
        <v>150</v>
      </c>
      <c r="K73">
        <v>1200</v>
      </c>
      <c r="L73">
        <v>81314</v>
      </c>
      <c r="M73">
        <v>1010</v>
      </c>
      <c r="N73">
        <v>1061</v>
      </c>
      <c r="O73">
        <v>1114</v>
      </c>
      <c r="P73">
        <v>1218</v>
      </c>
      <c r="Q73">
        <v>1322</v>
      </c>
      <c r="R73">
        <v>180000</v>
      </c>
      <c r="S73">
        <v>189089</v>
      </c>
      <c r="T73">
        <v>198535</v>
      </c>
      <c r="U73">
        <v>217069</v>
      </c>
      <c r="V73">
        <v>235604</v>
      </c>
      <c r="W73" t="s">
        <v>1587</v>
      </c>
      <c r="X73">
        <v>1</v>
      </c>
      <c r="Y73">
        <v>1</v>
      </c>
      <c r="Z73" t="s">
        <v>1532</v>
      </c>
    </row>
    <row r="74" spans="1:26">
      <c r="A74">
        <v>285</v>
      </c>
      <c r="B74">
        <v>16226</v>
      </c>
      <c r="C74" t="s">
        <v>1574</v>
      </c>
      <c r="D74" t="s">
        <v>1529</v>
      </c>
      <c r="E74" t="s">
        <v>1445</v>
      </c>
      <c r="F74">
        <v>3244</v>
      </c>
      <c r="G74">
        <v>3828</v>
      </c>
      <c r="H74" t="s">
        <v>1584</v>
      </c>
      <c r="I74">
        <v>186</v>
      </c>
      <c r="J74">
        <v>1</v>
      </c>
      <c r="K74">
        <v>84000</v>
      </c>
      <c r="L74">
        <v>81000</v>
      </c>
      <c r="M74">
        <v>4982</v>
      </c>
      <c r="N74">
        <v>5231</v>
      </c>
      <c r="O74">
        <v>5493</v>
      </c>
      <c r="P74">
        <v>6004</v>
      </c>
      <c r="Q74">
        <v>6515</v>
      </c>
      <c r="R74">
        <v>84000</v>
      </c>
      <c r="S74">
        <v>88198</v>
      </c>
      <c r="T74">
        <v>92616</v>
      </c>
      <c r="U74">
        <v>101232</v>
      </c>
      <c r="V74">
        <v>109847</v>
      </c>
      <c r="W74" t="s">
        <v>1588</v>
      </c>
      <c r="X74">
        <v>1</v>
      </c>
      <c r="Y74">
        <v>1</v>
      </c>
      <c r="Z74" t="s">
        <v>1532</v>
      </c>
    </row>
    <row r="75" spans="1:26">
      <c r="A75">
        <v>285</v>
      </c>
      <c r="B75">
        <v>16226</v>
      </c>
      <c r="C75" t="s">
        <v>1574</v>
      </c>
      <c r="D75" t="s">
        <v>1529</v>
      </c>
      <c r="E75" t="s">
        <v>1445</v>
      </c>
      <c r="F75">
        <v>3246</v>
      </c>
      <c r="G75">
        <v>3830</v>
      </c>
      <c r="H75" t="s">
        <v>1584</v>
      </c>
      <c r="I75">
        <v>186</v>
      </c>
      <c r="J75">
        <v>1</v>
      </c>
      <c r="K75">
        <v>120000</v>
      </c>
      <c r="L75">
        <v>81000</v>
      </c>
      <c r="M75">
        <v>4982</v>
      </c>
      <c r="N75">
        <v>5231</v>
      </c>
      <c r="O75">
        <v>5493</v>
      </c>
      <c r="P75">
        <v>6004</v>
      </c>
      <c r="Q75">
        <v>6515</v>
      </c>
      <c r="R75">
        <v>120000</v>
      </c>
      <c r="S75">
        <v>125998</v>
      </c>
      <c r="T75">
        <v>132308</v>
      </c>
      <c r="U75">
        <v>144617</v>
      </c>
      <c r="V75">
        <v>156925</v>
      </c>
      <c r="W75" t="s">
        <v>1589</v>
      </c>
      <c r="X75">
        <v>1</v>
      </c>
      <c r="Y75">
        <v>1</v>
      </c>
      <c r="Z75" t="s">
        <v>1532</v>
      </c>
    </row>
    <row r="76" spans="1:26">
      <c r="A76">
        <v>285</v>
      </c>
      <c r="B76">
        <v>16226</v>
      </c>
      <c r="C76" t="s">
        <v>1574</v>
      </c>
      <c r="D76" t="s">
        <v>1529</v>
      </c>
      <c r="E76" t="s">
        <v>1445</v>
      </c>
      <c r="F76">
        <v>3264</v>
      </c>
      <c r="G76">
        <v>3848</v>
      </c>
      <c r="H76" t="s">
        <v>1584</v>
      </c>
      <c r="I76">
        <v>186</v>
      </c>
      <c r="J76">
        <v>1</v>
      </c>
      <c r="K76">
        <v>360000</v>
      </c>
      <c r="L76">
        <v>81000</v>
      </c>
      <c r="M76">
        <v>4982</v>
      </c>
      <c r="N76">
        <v>5231</v>
      </c>
      <c r="O76">
        <v>5493</v>
      </c>
      <c r="P76">
        <v>6004</v>
      </c>
      <c r="Q76">
        <v>6515</v>
      </c>
      <c r="R76">
        <v>360000</v>
      </c>
      <c r="S76">
        <v>377993</v>
      </c>
      <c r="T76">
        <v>396925</v>
      </c>
      <c r="U76">
        <v>433850</v>
      </c>
      <c r="V76">
        <v>470775</v>
      </c>
      <c r="W76" t="s">
        <v>1590</v>
      </c>
      <c r="X76">
        <v>1</v>
      </c>
      <c r="Y76">
        <v>1</v>
      </c>
      <c r="Z76" t="s">
        <v>1532</v>
      </c>
    </row>
    <row r="77" spans="1:26">
      <c r="A77">
        <v>285</v>
      </c>
      <c r="B77">
        <v>16226</v>
      </c>
      <c r="C77" t="s">
        <v>1574</v>
      </c>
      <c r="D77" t="s">
        <v>1529</v>
      </c>
      <c r="E77" t="s">
        <v>1445</v>
      </c>
      <c r="F77">
        <v>28059</v>
      </c>
      <c r="G77">
        <v>30545</v>
      </c>
      <c r="H77" t="s">
        <v>1584</v>
      </c>
      <c r="I77">
        <v>189</v>
      </c>
      <c r="J77">
        <v>1</v>
      </c>
      <c r="K77">
        <v>5400</v>
      </c>
      <c r="L77">
        <v>81000</v>
      </c>
      <c r="M77">
        <v>4982</v>
      </c>
      <c r="N77">
        <v>5231</v>
      </c>
      <c r="O77">
        <v>5493</v>
      </c>
      <c r="P77">
        <v>6004</v>
      </c>
      <c r="Q77">
        <v>6515</v>
      </c>
      <c r="R77">
        <v>5400</v>
      </c>
      <c r="S77">
        <v>5670</v>
      </c>
      <c r="T77">
        <v>5954</v>
      </c>
      <c r="U77">
        <v>6508</v>
      </c>
      <c r="V77">
        <v>7062</v>
      </c>
      <c r="W77" t="s">
        <v>1591</v>
      </c>
      <c r="X77">
        <v>1</v>
      </c>
      <c r="Y77">
        <v>1</v>
      </c>
      <c r="Z77" t="s">
        <v>1532</v>
      </c>
    </row>
    <row r="78" spans="1:26">
      <c r="A78">
        <v>285</v>
      </c>
      <c r="B78">
        <v>16226</v>
      </c>
      <c r="C78" t="s">
        <v>1574</v>
      </c>
      <c r="D78" t="s">
        <v>1529</v>
      </c>
      <c r="E78" t="s">
        <v>1445</v>
      </c>
      <c r="F78">
        <v>36263</v>
      </c>
      <c r="G78">
        <v>39827</v>
      </c>
      <c r="H78" t="s">
        <v>1584</v>
      </c>
      <c r="I78">
        <v>186</v>
      </c>
      <c r="J78">
        <v>1</v>
      </c>
      <c r="K78">
        <v>240000</v>
      </c>
      <c r="L78">
        <v>81000</v>
      </c>
      <c r="M78">
        <v>4982</v>
      </c>
      <c r="N78">
        <v>5231</v>
      </c>
      <c r="O78">
        <v>5493</v>
      </c>
      <c r="P78">
        <v>6004</v>
      </c>
      <c r="Q78">
        <v>6515</v>
      </c>
      <c r="R78">
        <v>240000</v>
      </c>
      <c r="S78">
        <v>251995</v>
      </c>
      <c r="T78">
        <v>264617</v>
      </c>
      <c r="U78">
        <v>289233</v>
      </c>
      <c r="V78">
        <v>313850</v>
      </c>
      <c r="W78" t="s">
        <v>1592</v>
      </c>
      <c r="X78">
        <v>1</v>
      </c>
      <c r="Y78">
        <v>1</v>
      </c>
      <c r="Z78" t="s">
        <v>1532</v>
      </c>
    </row>
    <row r="79" spans="1:26">
      <c r="A79">
        <v>285</v>
      </c>
      <c r="B79">
        <v>16226</v>
      </c>
      <c r="C79" t="s">
        <v>1574</v>
      </c>
      <c r="D79" t="s">
        <v>1529</v>
      </c>
      <c r="E79" t="s">
        <v>1445</v>
      </c>
      <c r="F79">
        <v>23015</v>
      </c>
      <c r="G79">
        <v>24582</v>
      </c>
      <c r="H79" t="s">
        <v>1584</v>
      </c>
      <c r="I79">
        <v>186</v>
      </c>
      <c r="J79">
        <v>1</v>
      </c>
      <c r="K79">
        <v>10000</v>
      </c>
      <c r="L79">
        <v>81000</v>
      </c>
      <c r="M79">
        <v>4982</v>
      </c>
      <c r="N79">
        <v>5231</v>
      </c>
      <c r="O79">
        <v>5493</v>
      </c>
      <c r="P79">
        <v>6004</v>
      </c>
      <c r="Q79">
        <v>6515</v>
      </c>
      <c r="R79">
        <v>10000</v>
      </c>
      <c r="S79">
        <v>10500</v>
      </c>
      <c r="T79">
        <v>11026</v>
      </c>
      <c r="U79">
        <v>12051</v>
      </c>
      <c r="V79">
        <v>13077</v>
      </c>
      <c r="W79" t="s">
        <v>1593</v>
      </c>
      <c r="X79">
        <v>1</v>
      </c>
      <c r="Y79">
        <v>1</v>
      </c>
      <c r="Z79" t="s">
        <v>1532</v>
      </c>
    </row>
    <row r="80" spans="1:26">
      <c r="A80">
        <v>285</v>
      </c>
      <c r="B80">
        <v>16226</v>
      </c>
      <c r="C80" t="s">
        <v>1574</v>
      </c>
      <c r="D80" t="s">
        <v>1529</v>
      </c>
      <c r="E80" t="s">
        <v>1445</v>
      </c>
      <c r="F80">
        <v>60242</v>
      </c>
      <c r="G80">
        <v>71598</v>
      </c>
      <c r="H80" t="s">
        <v>1584</v>
      </c>
      <c r="I80">
        <v>186</v>
      </c>
      <c r="J80">
        <v>1</v>
      </c>
      <c r="K80">
        <v>16000</v>
      </c>
      <c r="L80">
        <v>81000</v>
      </c>
      <c r="M80">
        <v>4982</v>
      </c>
      <c r="N80">
        <v>5231</v>
      </c>
      <c r="O80">
        <v>5493</v>
      </c>
      <c r="P80">
        <v>6004</v>
      </c>
      <c r="Q80">
        <v>6515</v>
      </c>
      <c r="R80">
        <v>16000</v>
      </c>
      <c r="S80">
        <v>16800</v>
      </c>
      <c r="T80">
        <v>17641</v>
      </c>
      <c r="U80">
        <v>19282</v>
      </c>
      <c r="V80">
        <v>20923</v>
      </c>
      <c r="W80" t="s">
        <v>1594</v>
      </c>
      <c r="X80">
        <v>1</v>
      </c>
      <c r="Y80">
        <v>1</v>
      </c>
      <c r="Z80" t="s">
        <v>1532</v>
      </c>
    </row>
    <row r="81" spans="1:26">
      <c r="A81">
        <v>285</v>
      </c>
      <c r="B81">
        <v>16226</v>
      </c>
      <c r="C81" t="s">
        <v>1574</v>
      </c>
      <c r="D81" t="s">
        <v>1529</v>
      </c>
      <c r="E81" t="s">
        <v>1445</v>
      </c>
      <c r="F81">
        <v>61094</v>
      </c>
      <c r="G81">
        <v>73256</v>
      </c>
      <c r="H81" t="s">
        <v>1584</v>
      </c>
      <c r="I81">
        <v>185</v>
      </c>
      <c r="J81">
        <v>1</v>
      </c>
      <c r="K81">
        <v>12000</v>
      </c>
      <c r="L81">
        <v>81000</v>
      </c>
      <c r="M81">
        <v>4982</v>
      </c>
      <c r="N81">
        <v>5231</v>
      </c>
      <c r="O81">
        <v>5493</v>
      </c>
      <c r="P81">
        <v>6004</v>
      </c>
      <c r="Q81">
        <v>6515</v>
      </c>
      <c r="R81">
        <v>12000</v>
      </c>
      <c r="S81">
        <v>12600</v>
      </c>
      <c r="T81">
        <v>13231</v>
      </c>
      <c r="U81">
        <v>14462</v>
      </c>
      <c r="V81">
        <v>15692</v>
      </c>
      <c r="W81" t="s">
        <v>1595</v>
      </c>
      <c r="X81">
        <v>1</v>
      </c>
      <c r="Y81">
        <v>1</v>
      </c>
      <c r="Z81" t="s">
        <v>1532</v>
      </c>
    </row>
    <row r="82" spans="1:26">
      <c r="A82">
        <v>285</v>
      </c>
      <c r="B82">
        <v>16226</v>
      </c>
      <c r="C82" t="s">
        <v>1574</v>
      </c>
      <c r="D82" t="s">
        <v>1529</v>
      </c>
      <c r="E82" t="s">
        <v>1445</v>
      </c>
      <c r="F82">
        <v>80612</v>
      </c>
      <c r="G82">
        <v>95240</v>
      </c>
      <c r="H82" t="s">
        <v>1584</v>
      </c>
      <c r="I82">
        <v>185</v>
      </c>
      <c r="J82">
        <v>1</v>
      </c>
      <c r="K82">
        <v>8000</v>
      </c>
      <c r="L82">
        <v>81000</v>
      </c>
      <c r="M82">
        <v>4982</v>
      </c>
      <c r="N82">
        <v>5231</v>
      </c>
      <c r="O82">
        <v>5493</v>
      </c>
      <c r="P82">
        <v>6004</v>
      </c>
      <c r="Q82">
        <v>6515</v>
      </c>
      <c r="R82">
        <v>8000</v>
      </c>
      <c r="S82">
        <v>8400</v>
      </c>
      <c r="T82">
        <v>8821</v>
      </c>
      <c r="U82">
        <v>9641</v>
      </c>
      <c r="V82">
        <v>10462</v>
      </c>
      <c r="W82" t="s">
        <v>1596</v>
      </c>
      <c r="X82">
        <v>1</v>
      </c>
      <c r="Y82">
        <v>1</v>
      </c>
      <c r="Z82" t="s">
        <v>1532</v>
      </c>
    </row>
    <row r="83" spans="1:26">
      <c r="A83">
        <v>285</v>
      </c>
      <c r="B83">
        <v>16226</v>
      </c>
      <c r="C83" t="s">
        <v>1574</v>
      </c>
      <c r="D83" t="s">
        <v>1529</v>
      </c>
      <c r="E83" t="s">
        <v>1445</v>
      </c>
      <c r="F83">
        <v>80642</v>
      </c>
      <c r="G83">
        <v>95279</v>
      </c>
      <c r="H83" t="s">
        <v>1584</v>
      </c>
      <c r="I83">
        <v>185</v>
      </c>
      <c r="J83">
        <v>1</v>
      </c>
      <c r="K83">
        <v>5000</v>
      </c>
      <c r="L83">
        <v>81000</v>
      </c>
      <c r="M83">
        <v>4982</v>
      </c>
      <c r="N83">
        <v>5231</v>
      </c>
      <c r="O83">
        <v>5493</v>
      </c>
      <c r="P83">
        <v>6004</v>
      </c>
      <c r="Q83">
        <v>6515</v>
      </c>
      <c r="R83">
        <v>5000</v>
      </c>
      <c r="S83">
        <v>5250</v>
      </c>
      <c r="T83">
        <v>5513</v>
      </c>
      <c r="U83">
        <v>6026</v>
      </c>
      <c r="V83">
        <v>6539</v>
      </c>
      <c r="W83" t="s">
        <v>1597</v>
      </c>
      <c r="X83">
        <v>1</v>
      </c>
      <c r="Y83">
        <v>1</v>
      </c>
      <c r="Z83" t="s">
        <v>1532</v>
      </c>
    </row>
    <row r="84" spans="1:26">
      <c r="A84">
        <v>285</v>
      </c>
      <c r="B84">
        <v>16226</v>
      </c>
      <c r="C84" t="s">
        <v>1574</v>
      </c>
      <c r="D84" t="s">
        <v>1529</v>
      </c>
      <c r="E84" t="s">
        <v>1445</v>
      </c>
      <c r="F84">
        <v>80588</v>
      </c>
      <c r="G84">
        <v>95214</v>
      </c>
      <c r="H84" t="s">
        <v>1584</v>
      </c>
      <c r="I84">
        <v>185</v>
      </c>
      <c r="J84">
        <v>1</v>
      </c>
      <c r="K84">
        <v>7000</v>
      </c>
      <c r="L84">
        <v>81000</v>
      </c>
      <c r="M84">
        <v>4982</v>
      </c>
      <c r="N84">
        <v>5231</v>
      </c>
      <c r="O84">
        <v>5493</v>
      </c>
      <c r="P84">
        <v>6004</v>
      </c>
      <c r="Q84">
        <v>6515</v>
      </c>
      <c r="R84">
        <v>7000</v>
      </c>
      <c r="S84">
        <v>7350</v>
      </c>
      <c r="T84">
        <v>7718</v>
      </c>
      <c r="U84">
        <v>8436</v>
      </c>
      <c r="V84">
        <v>9154</v>
      </c>
      <c r="W84" t="s">
        <v>1598</v>
      </c>
      <c r="X84">
        <v>1</v>
      </c>
      <c r="Y84">
        <v>1</v>
      </c>
      <c r="Z84" t="s">
        <v>1532</v>
      </c>
    </row>
    <row r="85" spans="1:26">
      <c r="A85">
        <v>285</v>
      </c>
      <c r="B85">
        <v>16226</v>
      </c>
      <c r="C85" t="s">
        <v>1574</v>
      </c>
      <c r="D85" t="s">
        <v>1529</v>
      </c>
      <c r="E85" t="s">
        <v>1445</v>
      </c>
      <c r="F85">
        <v>66152</v>
      </c>
      <c r="G85">
        <v>79507</v>
      </c>
      <c r="H85" t="s">
        <v>1584</v>
      </c>
      <c r="I85">
        <v>185</v>
      </c>
      <c r="J85">
        <v>1</v>
      </c>
      <c r="K85">
        <v>5000</v>
      </c>
      <c r="L85">
        <v>81000</v>
      </c>
      <c r="M85">
        <v>4982</v>
      </c>
      <c r="N85">
        <v>5231</v>
      </c>
      <c r="O85">
        <v>5493</v>
      </c>
      <c r="P85">
        <v>6004</v>
      </c>
      <c r="Q85">
        <v>6515</v>
      </c>
      <c r="R85">
        <v>5000</v>
      </c>
      <c r="S85">
        <v>5250</v>
      </c>
      <c r="T85">
        <v>5513</v>
      </c>
      <c r="U85">
        <v>6026</v>
      </c>
      <c r="V85">
        <v>6539</v>
      </c>
      <c r="W85" t="s">
        <v>1599</v>
      </c>
      <c r="X85">
        <v>1</v>
      </c>
      <c r="Y85">
        <v>1</v>
      </c>
      <c r="Z85" t="s">
        <v>1532</v>
      </c>
    </row>
    <row r="86" spans="1:26">
      <c r="A86">
        <v>285</v>
      </c>
      <c r="B86">
        <v>16226</v>
      </c>
      <c r="C86" t="s">
        <v>1574</v>
      </c>
      <c r="D86" t="s">
        <v>1529</v>
      </c>
      <c r="E86" t="s">
        <v>1445</v>
      </c>
      <c r="F86">
        <v>58657</v>
      </c>
      <c r="G86">
        <v>69616</v>
      </c>
      <c r="H86" t="s">
        <v>1584</v>
      </c>
      <c r="I86">
        <v>185</v>
      </c>
      <c r="J86">
        <v>1</v>
      </c>
      <c r="K86">
        <v>5000</v>
      </c>
      <c r="L86">
        <v>81000</v>
      </c>
      <c r="M86">
        <v>4982</v>
      </c>
      <c r="N86">
        <v>5231</v>
      </c>
      <c r="O86">
        <v>5493</v>
      </c>
      <c r="P86">
        <v>6004</v>
      </c>
      <c r="Q86">
        <v>6515</v>
      </c>
      <c r="R86">
        <v>5000</v>
      </c>
      <c r="S86">
        <v>5250</v>
      </c>
      <c r="T86">
        <v>5513</v>
      </c>
      <c r="U86">
        <v>6026</v>
      </c>
      <c r="V86">
        <v>6539</v>
      </c>
      <c r="W86" t="s">
        <v>1600</v>
      </c>
      <c r="X86">
        <v>1</v>
      </c>
      <c r="Y86">
        <v>1</v>
      </c>
      <c r="Z86" t="s">
        <v>1532</v>
      </c>
    </row>
    <row r="87" spans="1:26">
      <c r="A87">
        <v>285</v>
      </c>
      <c r="B87">
        <v>16226</v>
      </c>
      <c r="C87" t="s">
        <v>1574</v>
      </c>
      <c r="D87" t="s">
        <v>1529</v>
      </c>
      <c r="E87" t="s">
        <v>1445</v>
      </c>
      <c r="F87">
        <v>3092</v>
      </c>
      <c r="G87">
        <v>3676</v>
      </c>
      <c r="H87" t="s">
        <v>1584</v>
      </c>
      <c r="I87">
        <v>185</v>
      </c>
      <c r="J87">
        <v>1</v>
      </c>
      <c r="K87">
        <v>8000</v>
      </c>
      <c r="L87">
        <v>81000</v>
      </c>
      <c r="M87">
        <v>4982</v>
      </c>
      <c r="N87">
        <v>5231</v>
      </c>
      <c r="O87">
        <v>5493</v>
      </c>
      <c r="P87">
        <v>6004</v>
      </c>
      <c r="Q87">
        <v>6515</v>
      </c>
      <c r="R87">
        <v>8000</v>
      </c>
      <c r="S87">
        <v>8400</v>
      </c>
      <c r="T87">
        <v>8821</v>
      </c>
      <c r="U87">
        <v>9641</v>
      </c>
      <c r="V87">
        <v>10462</v>
      </c>
      <c r="W87" t="s">
        <v>1601</v>
      </c>
      <c r="X87">
        <v>1</v>
      </c>
      <c r="Y87">
        <v>1</v>
      </c>
      <c r="Z87" t="s">
        <v>1532</v>
      </c>
    </row>
    <row r="88" spans="1:26">
      <c r="A88">
        <v>285</v>
      </c>
      <c r="B88">
        <v>16226</v>
      </c>
      <c r="C88" t="s">
        <v>1574</v>
      </c>
      <c r="D88" t="s">
        <v>1529</v>
      </c>
      <c r="E88" t="s">
        <v>1445</v>
      </c>
      <c r="F88">
        <v>53519</v>
      </c>
      <c r="G88">
        <v>63121</v>
      </c>
      <c r="H88" t="s">
        <v>1584</v>
      </c>
      <c r="I88">
        <v>185</v>
      </c>
      <c r="J88">
        <v>1</v>
      </c>
      <c r="K88">
        <v>7000</v>
      </c>
      <c r="L88">
        <v>81000</v>
      </c>
      <c r="M88">
        <v>4982</v>
      </c>
      <c r="N88">
        <v>5231</v>
      </c>
      <c r="O88">
        <v>5493</v>
      </c>
      <c r="P88">
        <v>6004</v>
      </c>
      <c r="Q88">
        <v>6515</v>
      </c>
      <c r="R88">
        <v>7000</v>
      </c>
      <c r="S88">
        <v>7350</v>
      </c>
      <c r="T88">
        <v>7718</v>
      </c>
      <c r="U88">
        <v>8436</v>
      </c>
      <c r="V88">
        <v>9154</v>
      </c>
      <c r="W88" t="s">
        <v>1602</v>
      </c>
      <c r="X88">
        <v>1</v>
      </c>
      <c r="Y88">
        <v>1</v>
      </c>
      <c r="Z88" t="s">
        <v>1532</v>
      </c>
    </row>
    <row r="89" spans="1:26">
      <c r="A89">
        <v>285</v>
      </c>
      <c r="B89">
        <v>16226</v>
      </c>
      <c r="C89" t="s">
        <v>1574</v>
      </c>
      <c r="D89" t="s">
        <v>1529</v>
      </c>
      <c r="E89" t="s">
        <v>1445</v>
      </c>
      <c r="F89">
        <v>37193</v>
      </c>
      <c r="G89">
        <v>40901</v>
      </c>
      <c r="H89" t="s">
        <v>1584</v>
      </c>
      <c r="I89">
        <v>185</v>
      </c>
      <c r="J89">
        <v>1</v>
      </c>
      <c r="K89">
        <v>7000</v>
      </c>
      <c r="L89">
        <v>81000</v>
      </c>
      <c r="M89">
        <v>4982</v>
      </c>
      <c r="N89">
        <v>5231</v>
      </c>
      <c r="O89">
        <v>5493</v>
      </c>
      <c r="P89">
        <v>6004</v>
      </c>
      <c r="Q89">
        <v>6515</v>
      </c>
      <c r="R89">
        <v>7000</v>
      </c>
      <c r="S89">
        <v>7350</v>
      </c>
      <c r="T89">
        <v>7718</v>
      </c>
      <c r="U89">
        <v>8436</v>
      </c>
      <c r="V89">
        <v>9154</v>
      </c>
      <c r="W89" t="s">
        <v>1603</v>
      </c>
      <c r="X89">
        <v>1</v>
      </c>
      <c r="Y89">
        <v>1</v>
      </c>
      <c r="Z89" t="s">
        <v>1532</v>
      </c>
    </row>
    <row r="90" spans="1:26">
      <c r="A90">
        <v>285</v>
      </c>
      <c r="B90">
        <v>16226</v>
      </c>
      <c r="C90" t="s">
        <v>1574</v>
      </c>
      <c r="D90" t="s">
        <v>1529</v>
      </c>
      <c r="E90" t="s">
        <v>1445</v>
      </c>
      <c r="F90">
        <v>81438</v>
      </c>
      <c r="G90">
        <v>96200</v>
      </c>
      <c r="H90" t="s">
        <v>1584</v>
      </c>
      <c r="I90">
        <v>185</v>
      </c>
      <c r="J90">
        <v>1</v>
      </c>
      <c r="K90">
        <v>3000</v>
      </c>
      <c r="L90">
        <v>81000</v>
      </c>
      <c r="M90">
        <v>4982</v>
      </c>
      <c r="N90">
        <v>5231</v>
      </c>
      <c r="O90">
        <v>5493</v>
      </c>
      <c r="P90">
        <v>6004</v>
      </c>
      <c r="Q90">
        <v>6515</v>
      </c>
      <c r="R90">
        <v>3000</v>
      </c>
      <c r="S90">
        <v>3150</v>
      </c>
      <c r="T90">
        <v>3308</v>
      </c>
      <c r="U90">
        <v>3615</v>
      </c>
      <c r="V90">
        <v>3923</v>
      </c>
      <c r="W90" t="s">
        <v>1604</v>
      </c>
      <c r="X90">
        <v>1</v>
      </c>
      <c r="Y90">
        <v>1</v>
      </c>
      <c r="Z90" t="s">
        <v>1532</v>
      </c>
    </row>
    <row r="91" spans="1:26">
      <c r="A91">
        <v>285</v>
      </c>
      <c r="B91">
        <v>16226</v>
      </c>
      <c r="C91" t="s">
        <v>1574</v>
      </c>
      <c r="D91" t="s">
        <v>1529</v>
      </c>
      <c r="E91" t="s">
        <v>1445</v>
      </c>
      <c r="F91">
        <v>3094</v>
      </c>
      <c r="G91">
        <v>3678</v>
      </c>
      <c r="H91" t="s">
        <v>1584</v>
      </c>
      <c r="I91">
        <v>185</v>
      </c>
      <c r="J91">
        <v>1</v>
      </c>
      <c r="K91">
        <v>3000</v>
      </c>
      <c r="L91">
        <v>81000</v>
      </c>
      <c r="M91">
        <v>4982</v>
      </c>
      <c r="N91">
        <v>5231</v>
      </c>
      <c r="O91">
        <v>5493</v>
      </c>
      <c r="P91">
        <v>6004</v>
      </c>
      <c r="Q91">
        <v>6515</v>
      </c>
      <c r="R91">
        <v>3000</v>
      </c>
      <c r="S91">
        <v>3150</v>
      </c>
      <c r="T91">
        <v>3308</v>
      </c>
      <c r="U91">
        <v>3615</v>
      </c>
      <c r="V91">
        <v>3923</v>
      </c>
      <c r="W91" t="s">
        <v>1605</v>
      </c>
      <c r="X91">
        <v>1</v>
      </c>
      <c r="Y91">
        <v>1</v>
      </c>
      <c r="Z91" t="s">
        <v>1532</v>
      </c>
    </row>
    <row r="92" spans="1:26">
      <c r="A92">
        <v>285</v>
      </c>
      <c r="B92">
        <v>16226</v>
      </c>
      <c r="C92" t="s">
        <v>1574</v>
      </c>
      <c r="D92" t="s">
        <v>1529</v>
      </c>
      <c r="E92" t="s">
        <v>1445</v>
      </c>
      <c r="F92">
        <v>65215</v>
      </c>
      <c r="G92">
        <v>78486</v>
      </c>
      <c r="H92" t="s">
        <v>1584</v>
      </c>
      <c r="I92">
        <v>185</v>
      </c>
      <c r="J92">
        <v>1</v>
      </c>
      <c r="K92">
        <v>5000</v>
      </c>
      <c r="L92">
        <v>81000</v>
      </c>
      <c r="M92">
        <v>4982</v>
      </c>
      <c r="N92">
        <v>5231</v>
      </c>
      <c r="O92">
        <v>5493</v>
      </c>
      <c r="P92">
        <v>6004</v>
      </c>
      <c r="Q92">
        <v>6515</v>
      </c>
      <c r="R92">
        <v>5000</v>
      </c>
      <c r="S92">
        <v>5250</v>
      </c>
      <c r="T92">
        <v>5513</v>
      </c>
      <c r="U92">
        <v>6026</v>
      </c>
      <c r="V92">
        <v>6539</v>
      </c>
      <c r="W92" t="s">
        <v>1606</v>
      </c>
      <c r="X92">
        <v>1</v>
      </c>
      <c r="Y92">
        <v>1</v>
      </c>
      <c r="Z92" t="s">
        <v>1532</v>
      </c>
    </row>
    <row r="93" spans="1:26">
      <c r="A93">
        <v>285</v>
      </c>
      <c r="B93">
        <v>16226</v>
      </c>
      <c r="C93" t="s">
        <v>1574</v>
      </c>
      <c r="D93" t="s">
        <v>1529</v>
      </c>
      <c r="E93" t="s">
        <v>1445</v>
      </c>
      <c r="F93">
        <v>80528</v>
      </c>
      <c r="G93">
        <v>95154</v>
      </c>
      <c r="H93" t="s">
        <v>1584</v>
      </c>
      <c r="I93">
        <v>185</v>
      </c>
      <c r="J93">
        <v>1</v>
      </c>
      <c r="K93">
        <v>8000</v>
      </c>
      <c r="L93">
        <v>81000</v>
      </c>
      <c r="M93">
        <v>4982</v>
      </c>
      <c r="N93">
        <v>5231</v>
      </c>
      <c r="O93">
        <v>5493</v>
      </c>
      <c r="P93">
        <v>6004</v>
      </c>
      <c r="Q93">
        <v>6515</v>
      </c>
      <c r="R93">
        <v>8000</v>
      </c>
      <c r="S93">
        <v>8400</v>
      </c>
      <c r="T93">
        <v>8821</v>
      </c>
      <c r="U93">
        <v>9641</v>
      </c>
      <c r="V93">
        <v>10462</v>
      </c>
      <c r="W93" t="s">
        <v>1607</v>
      </c>
      <c r="X93">
        <v>1</v>
      </c>
      <c r="Y93">
        <v>1</v>
      </c>
      <c r="Z93" t="s">
        <v>1532</v>
      </c>
    </row>
    <row r="94" spans="1:26">
      <c r="A94">
        <v>285</v>
      </c>
      <c r="B94">
        <v>16226</v>
      </c>
      <c r="C94" t="s">
        <v>1574</v>
      </c>
      <c r="D94" t="s">
        <v>1529</v>
      </c>
      <c r="E94" t="s">
        <v>1445</v>
      </c>
      <c r="F94">
        <v>61095</v>
      </c>
      <c r="G94">
        <v>73257</v>
      </c>
      <c r="H94" t="s">
        <v>1584</v>
      </c>
      <c r="I94">
        <v>185</v>
      </c>
      <c r="J94">
        <v>1</v>
      </c>
      <c r="K94">
        <v>8000</v>
      </c>
      <c r="L94">
        <v>81000</v>
      </c>
      <c r="M94">
        <v>4982</v>
      </c>
      <c r="N94">
        <v>5231</v>
      </c>
      <c r="O94">
        <v>5493</v>
      </c>
      <c r="P94">
        <v>6004</v>
      </c>
      <c r="Q94">
        <v>6515</v>
      </c>
      <c r="R94">
        <v>8000</v>
      </c>
      <c r="S94">
        <v>8400</v>
      </c>
      <c r="T94">
        <v>8821</v>
      </c>
      <c r="U94">
        <v>9641</v>
      </c>
      <c r="V94">
        <v>10462</v>
      </c>
      <c r="W94" t="s">
        <v>1608</v>
      </c>
      <c r="X94">
        <v>1</v>
      </c>
      <c r="Y94">
        <v>1</v>
      </c>
      <c r="Z94" t="s">
        <v>1532</v>
      </c>
    </row>
    <row r="95" spans="1:26">
      <c r="A95">
        <v>285</v>
      </c>
      <c r="B95">
        <v>16226</v>
      </c>
      <c r="C95" t="s">
        <v>1574</v>
      </c>
      <c r="D95" t="s">
        <v>1529</v>
      </c>
      <c r="E95" t="s">
        <v>1445</v>
      </c>
      <c r="F95">
        <v>3096</v>
      </c>
      <c r="G95">
        <v>3680</v>
      </c>
      <c r="H95" t="s">
        <v>1584</v>
      </c>
      <c r="I95">
        <v>185</v>
      </c>
      <c r="J95">
        <v>1</v>
      </c>
      <c r="K95">
        <v>5000</v>
      </c>
      <c r="L95">
        <v>81000</v>
      </c>
      <c r="M95">
        <v>4982</v>
      </c>
      <c r="N95">
        <v>5231</v>
      </c>
      <c r="O95">
        <v>5493</v>
      </c>
      <c r="P95">
        <v>6004</v>
      </c>
      <c r="Q95">
        <v>6515</v>
      </c>
      <c r="R95">
        <v>5000</v>
      </c>
      <c r="S95">
        <v>5250</v>
      </c>
      <c r="T95">
        <v>5513</v>
      </c>
      <c r="U95">
        <v>6026</v>
      </c>
      <c r="V95">
        <v>6539</v>
      </c>
      <c r="W95" t="s">
        <v>1609</v>
      </c>
      <c r="X95">
        <v>1</v>
      </c>
      <c r="Y95">
        <v>1</v>
      </c>
      <c r="Z95" t="s">
        <v>1532</v>
      </c>
    </row>
    <row r="96" spans="1:26">
      <c r="A96">
        <v>285</v>
      </c>
      <c r="B96">
        <v>16226</v>
      </c>
      <c r="C96" t="s">
        <v>1574</v>
      </c>
      <c r="D96" t="s">
        <v>1529</v>
      </c>
      <c r="E96" t="s">
        <v>1445</v>
      </c>
      <c r="F96">
        <v>57768</v>
      </c>
      <c r="G96">
        <v>68559</v>
      </c>
      <c r="H96" t="s">
        <v>1584</v>
      </c>
      <c r="I96">
        <v>185</v>
      </c>
      <c r="J96">
        <v>1</v>
      </c>
      <c r="K96">
        <v>5000</v>
      </c>
      <c r="L96">
        <v>81000</v>
      </c>
      <c r="M96">
        <v>4982</v>
      </c>
      <c r="N96">
        <v>5231</v>
      </c>
      <c r="O96">
        <v>5493</v>
      </c>
      <c r="P96">
        <v>6004</v>
      </c>
      <c r="Q96">
        <v>6515</v>
      </c>
      <c r="R96">
        <v>5000</v>
      </c>
      <c r="S96">
        <v>5250</v>
      </c>
      <c r="T96">
        <v>5513</v>
      </c>
      <c r="U96">
        <v>6026</v>
      </c>
      <c r="V96">
        <v>6539</v>
      </c>
      <c r="W96" t="s">
        <v>1610</v>
      </c>
      <c r="X96">
        <v>1</v>
      </c>
      <c r="Y96">
        <v>1</v>
      </c>
      <c r="Z96" t="s">
        <v>1532</v>
      </c>
    </row>
    <row r="97" spans="1:26">
      <c r="A97">
        <v>285</v>
      </c>
      <c r="B97">
        <v>16226</v>
      </c>
      <c r="C97" t="s">
        <v>1574</v>
      </c>
      <c r="D97" t="s">
        <v>1529</v>
      </c>
      <c r="E97" t="s">
        <v>1445</v>
      </c>
      <c r="F97">
        <v>61083</v>
      </c>
      <c r="G97">
        <v>73245</v>
      </c>
      <c r="H97" t="s">
        <v>1584</v>
      </c>
      <c r="I97">
        <v>185</v>
      </c>
      <c r="J97">
        <v>1</v>
      </c>
      <c r="K97">
        <v>5000</v>
      </c>
      <c r="L97">
        <v>81000</v>
      </c>
      <c r="M97">
        <v>4982</v>
      </c>
      <c r="N97">
        <v>5231</v>
      </c>
      <c r="O97">
        <v>5493</v>
      </c>
      <c r="P97">
        <v>6004</v>
      </c>
      <c r="Q97">
        <v>6515</v>
      </c>
      <c r="R97">
        <v>5000</v>
      </c>
      <c r="S97">
        <v>5250</v>
      </c>
      <c r="T97">
        <v>5513</v>
      </c>
      <c r="U97">
        <v>6026</v>
      </c>
      <c r="V97">
        <v>6539</v>
      </c>
      <c r="W97" t="s">
        <v>1611</v>
      </c>
      <c r="X97">
        <v>1</v>
      </c>
      <c r="Y97">
        <v>1</v>
      </c>
      <c r="Z97" t="s">
        <v>1532</v>
      </c>
    </row>
    <row r="98" spans="1:26">
      <c r="A98">
        <v>285</v>
      </c>
      <c r="B98">
        <v>16226</v>
      </c>
      <c r="C98" t="s">
        <v>1574</v>
      </c>
      <c r="D98" t="s">
        <v>1529</v>
      </c>
      <c r="E98" t="s">
        <v>1445</v>
      </c>
      <c r="F98">
        <v>53517</v>
      </c>
      <c r="G98">
        <v>63119</v>
      </c>
      <c r="H98" t="s">
        <v>1584</v>
      </c>
      <c r="I98">
        <v>185</v>
      </c>
      <c r="J98">
        <v>1</v>
      </c>
      <c r="K98">
        <v>2000</v>
      </c>
      <c r="L98">
        <v>81000</v>
      </c>
      <c r="M98">
        <v>4982</v>
      </c>
      <c r="N98">
        <v>5231</v>
      </c>
      <c r="O98">
        <v>5493</v>
      </c>
      <c r="P98">
        <v>6004</v>
      </c>
      <c r="Q98">
        <v>6515</v>
      </c>
      <c r="R98">
        <v>2000</v>
      </c>
      <c r="S98">
        <v>2100</v>
      </c>
      <c r="T98">
        <v>2205</v>
      </c>
      <c r="U98">
        <v>2410</v>
      </c>
      <c r="V98">
        <v>2615</v>
      </c>
      <c r="W98" t="s">
        <v>1612</v>
      </c>
      <c r="X98">
        <v>1</v>
      </c>
      <c r="Y98">
        <v>1</v>
      </c>
      <c r="Z98" t="s">
        <v>1532</v>
      </c>
    </row>
    <row r="99" spans="1:26">
      <c r="A99">
        <v>285</v>
      </c>
      <c r="B99">
        <v>16226</v>
      </c>
      <c r="C99" t="s">
        <v>1574</v>
      </c>
      <c r="D99" t="s">
        <v>1529</v>
      </c>
      <c r="E99" t="s">
        <v>1445</v>
      </c>
      <c r="F99">
        <v>56250</v>
      </c>
      <c r="G99">
        <v>66500</v>
      </c>
      <c r="H99" t="s">
        <v>1584</v>
      </c>
      <c r="I99">
        <v>185</v>
      </c>
      <c r="J99">
        <v>1</v>
      </c>
      <c r="K99">
        <v>5000</v>
      </c>
      <c r="L99">
        <v>81000</v>
      </c>
      <c r="M99">
        <v>4982</v>
      </c>
      <c r="N99">
        <v>5231</v>
      </c>
      <c r="O99">
        <v>5493</v>
      </c>
      <c r="P99">
        <v>6004</v>
      </c>
      <c r="Q99">
        <v>6515</v>
      </c>
      <c r="R99">
        <v>5000</v>
      </c>
      <c r="S99">
        <v>5250</v>
      </c>
      <c r="T99">
        <v>5513</v>
      </c>
      <c r="U99">
        <v>6026</v>
      </c>
      <c r="V99">
        <v>6539</v>
      </c>
      <c r="W99" t="s">
        <v>1613</v>
      </c>
      <c r="X99">
        <v>1</v>
      </c>
      <c r="Y99">
        <v>1</v>
      </c>
      <c r="Z99" t="s">
        <v>1532</v>
      </c>
    </row>
    <row r="100" spans="1:26">
      <c r="A100">
        <v>285</v>
      </c>
      <c r="B100">
        <v>16226</v>
      </c>
      <c r="C100" t="s">
        <v>1574</v>
      </c>
      <c r="D100" t="s">
        <v>1529</v>
      </c>
      <c r="E100" t="s">
        <v>1445</v>
      </c>
      <c r="F100">
        <v>80530</v>
      </c>
      <c r="G100">
        <v>95156</v>
      </c>
      <c r="H100" t="s">
        <v>1584</v>
      </c>
      <c r="I100">
        <v>185</v>
      </c>
      <c r="J100">
        <v>1</v>
      </c>
      <c r="K100">
        <v>16000</v>
      </c>
      <c r="L100">
        <v>81000</v>
      </c>
      <c r="M100">
        <v>4982</v>
      </c>
      <c r="N100">
        <v>5231</v>
      </c>
      <c r="O100">
        <v>5493</v>
      </c>
      <c r="P100">
        <v>6004</v>
      </c>
      <c r="Q100">
        <v>6515</v>
      </c>
      <c r="R100">
        <v>16000</v>
      </c>
      <c r="S100">
        <v>16800</v>
      </c>
      <c r="T100">
        <v>17641</v>
      </c>
      <c r="U100">
        <v>19282</v>
      </c>
      <c r="V100">
        <v>20923</v>
      </c>
      <c r="W100" t="s">
        <v>1614</v>
      </c>
      <c r="X100">
        <v>1</v>
      </c>
      <c r="Y100">
        <v>1</v>
      </c>
      <c r="Z100" t="s">
        <v>1532</v>
      </c>
    </row>
    <row r="101" spans="1:26">
      <c r="A101">
        <v>285</v>
      </c>
      <c r="B101">
        <v>16226</v>
      </c>
      <c r="C101" t="s">
        <v>1574</v>
      </c>
      <c r="D101" t="s">
        <v>1529</v>
      </c>
      <c r="E101" t="s">
        <v>1445</v>
      </c>
      <c r="F101">
        <v>53058</v>
      </c>
      <c r="G101">
        <v>62482</v>
      </c>
      <c r="H101" t="s">
        <v>1584</v>
      </c>
      <c r="I101">
        <v>185</v>
      </c>
      <c r="J101">
        <v>1</v>
      </c>
      <c r="K101">
        <v>2000</v>
      </c>
      <c r="L101">
        <v>81000</v>
      </c>
      <c r="M101">
        <v>4982</v>
      </c>
      <c r="N101">
        <v>5231</v>
      </c>
      <c r="O101">
        <v>5493</v>
      </c>
      <c r="P101">
        <v>6004</v>
      </c>
      <c r="Q101">
        <v>6515</v>
      </c>
      <c r="R101">
        <v>2000</v>
      </c>
      <c r="S101">
        <v>2100</v>
      </c>
      <c r="T101">
        <v>2205</v>
      </c>
      <c r="U101">
        <v>2410</v>
      </c>
      <c r="V101">
        <v>2615</v>
      </c>
      <c r="W101" t="s">
        <v>1615</v>
      </c>
      <c r="X101">
        <v>1</v>
      </c>
      <c r="Y101">
        <v>1</v>
      </c>
      <c r="Z101" t="s">
        <v>1532</v>
      </c>
    </row>
    <row r="102" spans="1:26">
      <c r="A102">
        <v>285</v>
      </c>
      <c r="B102">
        <v>16226</v>
      </c>
      <c r="C102" t="s">
        <v>1574</v>
      </c>
      <c r="D102" t="s">
        <v>1529</v>
      </c>
      <c r="E102" t="s">
        <v>1445</v>
      </c>
      <c r="F102">
        <v>59631</v>
      </c>
      <c r="G102">
        <v>70779</v>
      </c>
      <c r="H102" t="s">
        <v>1584</v>
      </c>
      <c r="I102">
        <v>185</v>
      </c>
      <c r="J102">
        <v>1</v>
      </c>
      <c r="K102">
        <v>1800</v>
      </c>
      <c r="L102">
        <v>81000</v>
      </c>
      <c r="M102">
        <v>4982</v>
      </c>
      <c r="N102">
        <v>5231</v>
      </c>
      <c r="O102">
        <v>5493</v>
      </c>
      <c r="P102">
        <v>6004</v>
      </c>
      <c r="Q102">
        <v>6515</v>
      </c>
      <c r="R102">
        <v>1800</v>
      </c>
      <c r="S102">
        <v>1890</v>
      </c>
      <c r="T102">
        <v>1985</v>
      </c>
      <c r="U102">
        <v>2169</v>
      </c>
      <c r="V102">
        <v>2354</v>
      </c>
      <c r="W102" t="s">
        <v>1616</v>
      </c>
      <c r="X102">
        <v>1</v>
      </c>
      <c r="Y102">
        <v>1</v>
      </c>
      <c r="Z102" t="s">
        <v>1532</v>
      </c>
    </row>
    <row r="103" spans="1:26">
      <c r="A103">
        <v>285</v>
      </c>
      <c r="B103">
        <v>16226</v>
      </c>
      <c r="C103" t="s">
        <v>1574</v>
      </c>
      <c r="D103" t="s">
        <v>1529</v>
      </c>
      <c r="E103" t="s">
        <v>1449</v>
      </c>
      <c r="F103">
        <v>70324</v>
      </c>
      <c r="G103">
        <v>83872</v>
      </c>
      <c r="H103" t="s">
        <v>1577</v>
      </c>
      <c r="I103">
        <v>325</v>
      </c>
      <c r="J103">
        <v>2</v>
      </c>
      <c r="K103">
        <v>25000</v>
      </c>
      <c r="L103">
        <v>81314</v>
      </c>
      <c r="M103">
        <v>1010</v>
      </c>
      <c r="N103">
        <v>1061</v>
      </c>
      <c r="O103">
        <v>1114</v>
      </c>
      <c r="P103">
        <v>1218</v>
      </c>
      <c r="Q103">
        <v>1322</v>
      </c>
      <c r="R103">
        <v>50000</v>
      </c>
      <c r="S103">
        <v>52525</v>
      </c>
      <c r="T103">
        <v>55149</v>
      </c>
      <c r="U103">
        <v>60297</v>
      </c>
      <c r="V103">
        <v>65446</v>
      </c>
      <c r="W103" t="s">
        <v>1617</v>
      </c>
      <c r="X103">
        <v>1</v>
      </c>
      <c r="Y103">
        <v>1</v>
      </c>
      <c r="Z103" t="s">
        <v>1532</v>
      </c>
    </row>
    <row r="104" spans="1:26">
      <c r="A104">
        <v>285</v>
      </c>
      <c r="B104">
        <v>16226</v>
      </c>
      <c r="C104" t="s">
        <v>1574</v>
      </c>
      <c r="D104" t="s">
        <v>1529</v>
      </c>
      <c r="E104" t="s">
        <v>1445</v>
      </c>
      <c r="F104">
        <v>30783</v>
      </c>
      <c r="G104">
        <v>33636</v>
      </c>
      <c r="H104" t="s">
        <v>1584</v>
      </c>
      <c r="I104">
        <v>185</v>
      </c>
      <c r="J104">
        <v>1</v>
      </c>
      <c r="K104">
        <v>2000</v>
      </c>
      <c r="L104">
        <v>81000</v>
      </c>
      <c r="M104">
        <v>4982</v>
      </c>
      <c r="N104">
        <v>5231</v>
      </c>
      <c r="O104">
        <v>5493</v>
      </c>
      <c r="P104">
        <v>6004</v>
      </c>
      <c r="Q104">
        <v>6515</v>
      </c>
      <c r="R104">
        <v>2000</v>
      </c>
      <c r="S104">
        <v>2100</v>
      </c>
      <c r="T104">
        <v>2205</v>
      </c>
      <c r="U104">
        <v>2410</v>
      </c>
      <c r="V104">
        <v>2615</v>
      </c>
      <c r="W104" t="s">
        <v>1618</v>
      </c>
      <c r="X104">
        <v>1</v>
      </c>
      <c r="Y104">
        <v>1</v>
      </c>
      <c r="Z104" t="s">
        <v>1532</v>
      </c>
    </row>
    <row r="105" spans="1:26">
      <c r="A105">
        <v>285</v>
      </c>
      <c r="B105">
        <v>16226</v>
      </c>
      <c r="C105" t="s">
        <v>1574</v>
      </c>
      <c r="D105" t="s">
        <v>1529</v>
      </c>
      <c r="E105" t="s">
        <v>1449</v>
      </c>
      <c r="F105">
        <v>53238</v>
      </c>
      <c r="G105">
        <v>62699</v>
      </c>
      <c r="H105" t="s">
        <v>1530</v>
      </c>
      <c r="I105">
        <v>233</v>
      </c>
      <c r="J105">
        <v>15</v>
      </c>
      <c r="K105">
        <v>150</v>
      </c>
      <c r="L105">
        <v>81314</v>
      </c>
      <c r="M105">
        <v>1010</v>
      </c>
      <c r="N105">
        <v>1061</v>
      </c>
      <c r="O105">
        <v>1114</v>
      </c>
      <c r="P105">
        <v>1218</v>
      </c>
      <c r="Q105">
        <v>1322</v>
      </c>
      <c r="R105">
        <v>2250</v>
      </c>
      <c r="S105">
        <v>2364</v>
      </c>
      <c r="T105">
        <v>2482</v>
      </c>
      <c r="U105">
        <v>2713</v>
      </c>
      <c r="V105">
        <v>2945</v>
      </c>
      <c r="W105" t="s">
        <v>1619</v>
      </c>
      <c r="X105">
        <v>1</v>
      </c>
      <c r="Y105">
        <v>1</v>
      </c>
      <c r="Z105" t="s">
        <v>1532</v>
      </c>
    </row>
    <row r="106" spans="1:26">
      <c r="A106">
        <v>285</v>
      </c>
      <c r="B106">
        <v>16226</v>
      </c>
      <c r="C106" t="s">
        <v>1574</v>
      </c>
      <c r="D106" t="s">
        <v>1529</v>
      </c>
      <c r="E106" t="s">
        <v>1449</v>
      </c>
      <c r="F106">
        <v>14180</v>
      </c>
      <c r="G106">
        <v>15060</v>
      </c>
      <c r="H106" t="s">
        <v>1530</v>
      </c>
      <c r="I106">
        <v>268</v>
      </c>
      <c r="J106">
        <v>15</v>
      </c>
      <c r="K106">
        <v>20</v>
      </c>
      <c r="L106">
        <v>81314</v>
      </c>
      <c r="M106">
        <v>1010</v>
      </c>
      <c r="N106">
        <v>1061</v>
      </c>
      <c r="O106">
        <v>1114</v>
      </c>
      <c r="P106">
        <v>1218</v>
      </c>
      <c r="Q106">
        <v>1322</v>
      </c>
      <c r="R106">
        <v>300</v>
      </c>
      <c r="S106">
        <v>315</v>
      </c>
      <c r="T106">
        <v>331</v>
      </c>
      <c r="U106">
        <v>362</v>
      </c>
      <c r="V106">
        <v>393</v>
      </c>
      <c r="W106" t="s">
        <v>1620</v>
      </c>
      <c r="X106">
        <v>1</v>
      </c>
      <c r="Y106">
        <v>1</v>
      </c>
      <c r="Z106" t="s">
        <v>1532</v>
      </c>
    </row>
    <row r="107" spans="1:26">
      <c r="A107">
        <v>285</v>
      </c>
      <c r="B107">
        <v>16226</v>
      </c>
      <c r="C107" t="s">
        <v>1574</v>
      </c>
      <c r="D107" t="s">
        <v>1529</v>
      </c>
      <c r="E107" t="s">
        <v>1445</v>
      </c>
      <c r="F107">
        <v>30782</v>
      </c>
      <c r="G107">
        <v>33635</v>
      </c>
      <c r="H107" t="s">
        <v>1584</v>
      </c>
      <c r="I107">
        <v>185</v>
      </c>
      <c r="J107">
        <v>1</v>
      </c>
      <c r="K107">
        <v>1500</v>
      </c>
      <c r="L107">
        <v>81000</v>
      </c>
      <c r="M107">
        <v>4982</v>
      </c>
      <c r="N107">
        <v>5231</v>
      </c>
      <c r="O107">
        <v>5493</v>
      </c>
      <c r="P107">
        <v>6004</v>
      </c>
      <c r="Q107">
        <v>6515</v>
      </c>
      <c r="R107">
        <v>1500</v>
      </c>
      <c r="S107">
        <v>1575</v>
      </c>
      <c r="T107">
        <v>1654</v>
      </c>
      <c r="U107">
        <v>1808</v>
      </c>
      <c r="V107">
        <v>1962</v>
      </c>
      <c r="W107" t="s">
        <v>1621</v>
      </c>
      <c r="X107">
        <v>1</v>
      </c>
      <c r="Y107">
        <v>1</v>
      </c>
      <c r="Z107" t="s">
        <v>1532</v>
      </c>
    </row>
    <row r="108" spans="1:26">
      <c r="A108">
        <v>285</v>
      </c>
      <c r="B108">
        <v>16226</v>
      </c>
      <c r="C108" t="s">
        <v>1574</v>
      </c>
      <c r="D108" t="s">
        <v>1529</v>
      </c>
      <c r="E108" t="s">
        <v>1445</v>
      </c>
      <c r="F108">
        <v>33712</v>
      </c>
      <c r="G108">
        <v>36926</v>
      </c>
      <c r="H108" t="s">
        <v>1584</v>
      </c>
      <c r="I108">
        <v>185</v>
      </c>
      <c r="J108">
        <v>1</v>
      </c>
      <c r="K108">
        <v>3000</v>
      </c>
      <c r="L108">
        <v>81000</v>
      </c>
      <c r="M108">
        <v>4982</v>
      </c>
      <c r="N108">
        <v>5231</v>
      </c>
      <c r="O108">
        <v>5493</v>
      </c>
      <c r="P108">
        <v>6004</v>
      </c>
      <c r="Q108">
        <v>6515</v>
      </c>
      <c r="R108">
        <v>3000</v>
      </c>
      <c r="S108">
        <v>3150</v>
      </c>
      <c r="T108">
        <v>3308</v>
      </c>
      <c r="U108">
        <v>3615</v>
      </c>
      <c r="V108">
        <v>3923</v>
      </c>
      <c r="W108" t="s">
        <v>1622</v>
      </c>
      <c r="X108">
        <v>1</v>
      </c>
      <c r="Y108">
        <v>1</v>
      </c>
      <c r="Z108" t="s">
        <v>1532</v>
      </c>
    </row>
    <row r="109" spans="1:26">
      <c r="A109">
        <v>285</v>
      </c>
      <c r="B109">
        <v>16226</v>
      </c>
      <c r="C109" t="s">
        <v>1574</v>
      </c>
      <c r="D109" t="s">
        <v>1529</v>
      </c>
      <c r="E109" t="s">
        <v>1449</v>
      </c>
      <c r="F109">
        <v>79857</v>
      </c>
      <c r="G109">
        <v>94341</v>
      </c>
      <c r="H109" t="s">
        <v>1530</v>
      </c>
      <c r="I109">
        <v>252</v>
      </c>
      <c r="J109">
        <v>5</v>
      </c>
      <c r="K109">
        <v>100</v>
      </c>
      <c r="L109">
        <v>81314</v>
      </c>
      <c r="M109">
        <v>1010</v>
      </c>
      <c r="N109">
        <v>1061</v>
      </c>
      <c r="O109">
        <v>1114</v>
      </c>
      <c r="P109">
        <v>1218</v>
      </c>
      <c r="Q109">
        <v>1322</v>
      </c>
      <c r="R109">
        <v>500</v>
      </c>
      <c r="S109">
        <v>525</v>
      </c>
      <c r="T109">
        <v>551</v>
      </c>
      <c r="U109">
        <v>603</v>
      </c>
      <c r="V109">
        <v>654</v>
      </c>
      <c r="W109" t="s">
        <v>1548</v>
      </c>
      <c r="X109">
        <v>1</v>
      </c>
      <c r="Y109">
        <v>1</v>
      </c>
      <c r="Z109" t="s">
        <v>1532</v>
      </c>
    </row>
    <row r="110" spans="1:26">
      <c r="A110">
        <v>285</v>
      </c>
      <c r="B110">
        <v>16226</v>
      </c>
      <c r="C110" t="s">
        <v>1574</v>
      </c>
      <c r="D110" t="s">
        <v>1529</v>
      </c>
      <c r="E110" t="s">
        <v>1445</v>
      </c>
      <c r="F110">
        <v>30494</v>
      </c>
      <c r="G110">
        <v>33273</v>
      </c>
      <c r="H110" t="s">
        <v>1584</v>
      </c>
      <c r="I110">
        <v>185</v>
      </c>
      <c r="J110">
        <v>1</v>
      </c>
      <c r="K110">
        <v>3000</v>
      </c>
      <c r="L110">
        <v>81000</v>
      </c>
      <c r="M110">
        <v>4982</v>
      </c>
      <c r="N110">
        <v>5231</v>
      </c>
      <c r="O110">
        <v>5493</v>
      </c>
      <c r="P110">
        <v>6004</v>
      </c>
      <c r="Q110">
        <v>6515</v>
      </c>
      <c r="R110">
        <v>3000</v>
      </c>
      <c r="S110">
        <v>3150</v>
      </c>
      <c r="T110">
        <v>3308</v>
      </c>
      <c r="U110">
        <v>3615</v>
      </c>
      <c r="V110">
        <v>3923</v>
      </c>
      <c r="W110" t="s">
        <v>1623</v>
      </c>
      <c r="X110">
        <v>1</v>
      </c>
      <c r="Y110">
        <v>1</v>
      </c>
      <c r="Z110" t="s">
        <v>1532</v>
      </c>
    </row>
    <row r="111" spans="1:26">
      <c r="A111">
        <v>285</v>
      </c>
      <c r="B111">
        <v>16226</v>
      </c>
      <c r="C111" t="s">
        <v>1574</v>
      </c>
      <c r="D111" t="s">
        <v>1529</v>
      </c>
      <c r="E111" t="s">
        <v>1449</v>
      </c>
      <c r="F111">
        <v>75973</v>
      </c>
      <c r="G111">
        <v>90068</v>
      </c>
      <c r="H111" t="s">
        <v>1530</v>
      </c>
      <c r="I111">
        <v>252</v>
      </c>
      <c r="J111">
        <v>6</v>
      </c>
      <c r="K111">
        <v>175</v>
      </c>
      <c r="L111">
        <v>81314</v>
      </c>
      <c r="M111">
        <v>1010</v>
      </c>
      <c r="N111">
        <v>1061</v>
      </c>
      <c r="O111">
        <v>1114</v>
      </c>
      <c r="P111">
        <v>1218</v>
      </c>
      <c r="Q111">
        <v>1322</v>
      </c>
      <c r="R111">
        <v>1050</v>
      </c>
      <c r="S111">
        <v>1103</v>
      </c>
      <c r="T111">
        <v>1158</v>
      </c>
      <c r="U111">
        <v>1266</v>
      </c>
      <c r="V111">
        <v>1374</v>
      </c>
      <c r="W111" t="s">
        <v>1624</v>
      </c>
      <c r="X111">
        <v>1</v>
      </c>
      <c r="Y111">
        <v>1</v>
      </c>
      <c r="Z111" t="s">
        <v>1532</v>
      </c>
    </row>
    <row r="112" spans="1:26">
      <c r="A112">
        <v>285</v>
      </c>
      <c r="B112">
        <v>16226</v>
      </c>
      <c r="C112" t="s">
        <v>1574</v>
      </c>
      <c r="D112" t="s">
        <v>1529</v>
      </c>
      <c r="E112" t="s">
        <v>1445</v>
      </c>
      <c r="F112">
        <v>56002</v>
      </c>
      <c r="G112">
        <v>66193</v>
      </c>
      <c r="H112" t="s">
        <v>1584</v>
      </c>
      <c r="I112">
        <v>185</v>
      </c>
      <c r="J112">
        <v>1</v>
      </c>
      <c r="K112">
        <v>2500</v>
      </c>
      <c r="L112">
        <v>81000</v>
      </c>
      <c r="M112">
        <v>4982</v>
      </c>
      <c r="N112">
        <v>5231</v>
      </c>
      <c r="O112">
        <v>5493</v>
      </c>
      <c r="P112">
        <v>6004</v>
      </c>
      <c r="Q112">
        <v>6515</v>
      </c>
      <c r="R112">
        <v>2500</v>
      </c>
      <c r="S112">
        <v>2625</v>
      </c>
      <c r="T112">
        <v>2756</v>
      </c>
      <c r="U112">
        <v>3013</v>
      </c>
      <c r="V112">
        <v>3269</v>
      </c>
      <c r="W112" t="s">
        <v>1625</v>
      </c>
      <c r="X112">
        <v>1</v>
      </c>
      <c r="Y112">
        <v>1</v>
      </c>
      <c r="Z112" t="s">
        <v>1532</v>
      </c>
    </row>
    <row r="113" spans="1:26">
      <c r="A113">
        <v>285</v>
      </c>
      <c r="B113">
        <v>16226</v>
      </c>
      <c r="C113" t="s">
        <v>1574</v>
      </c>
      <c r="D113" t="s">
        <v>1529</v>
      </c>
      <c r="E113" t="s">
        <v>1445</v>
      </c>
      <c r="F113">
        <v>30897</v>
      </c>
      <c r="G113">
        <v>33676</v>
      </c>
      <c r="H113" t="s">
        <v>1584</v>
      </c>
      <c r="I113">
        <v>185</v>
      </c>
      <c r="J113">
        <v>1</v>
      </c>
      <c r="K113">
        <v>3000</v>
      </c>
      <c r="L113">
        <v>81000</v>
      </c>
      <c r="M113">
        <v>4982</v>
      </c>
      <c r="N113">
        <v>5231</v>
      </c>
      <c r="O113">
        <v>5493</v>
      </c>
      <c r="P113">
        <v>6004</v>
      </c>
      <c r="Q113">
        <v>6515</v>
      </c>
      <c r="R113">
        <v>3000</v>
      </c>
      <c r="S113">
        <v>3150</v>
      </c>
      <c r="T113">
        <v>3308</v>
      </c>
      <c r="U113">
        <v>3615</v>
      </c>
      <c r="V113">
        <v>3923</v>
      </c>
      <c r="W113" t="s">
        <v>1626</v>
      </c>
      <c r="X113">
        <v>1</v>
      </c>
      <c r="Y113">
        <v>1</v>
      </c>
      <c r="Z113" t="s">
        <v>1532</v>
      </c>
    </row>
    <row r="114" spans="1:26">
      <c r="A114">
        <v>285</v>
      </c>
      <c r="B114">
        <v>16226</v>
      </c>
      <c r="C114" t="s">
        <v>1574</v>
      </c>
      <c r="D114" t="s">
        <v>1529</v>
      </c>
      <c r="E114" t="s">
        <v>1449</v>
      </c>
      <c r="F114">
        <v>29961</v>
      </c>
      <c r="G114">
        <v>44614</v>
      </c>
      <c r="H114" t="s">
        <v>1530</v>
      </c>
      <c r="I114">
        <v>295</v>
      </c>
      <c r="J114">
        <v>3</v>
      </c>
      <c r="K114">
        <v>40</v>
      </c>
      <c r="L114">
        <v>81314</v>
      </c>
      <c r="M114">
        <v>1010</v>
      </c>
      <c r="N114">
        <v>1061</v>
      </c>
      <c r="O114">
        <v>1114</v>
      </c>
      <c r="P114">
        <v>1218</v>
      </c>
      <c r="Q114">
        <v>1322</v>
      </c>
      <c r="R114">
        <v>120</v>
      </c>
      <c r="S114">
        <v>126</v>
      </c>
      <c r="T114">
        <v>132</v>
      </c>
      <c r="U114">
        <v>145</v>
      </c>
      <c r="V114">
        <v>157</v>
      </c>
      <c r="W114" t="s">
        <v>1627</v>
      </c>
      <c r="X114">
        <v>1</v>
      </c>
      <c r="Y114">
        <v>1</v>
      </c>
      <c r="Z114" t="s">
        <v>1532</v>
      </c>
    </row>
    <row r="115" spans="1:26">
      <c r="A115">
        <v>285</v>
      </c>
      <c r="B115">
        <v>16226</v>
      </c>
      <c r="C115" t="s">
        <v>1574</v>
      </c>
      <c r="D115" t="s">
        <v>1529</v>
      </c>
      <c r="E115" t="s">
        <v>1445</v>
      </c>
      <c r="F115">
        <v>41240</v>
      </c>
      <c r="G115">
        <v>46285</v>
      </c>
      <c r="H115" t="s">
        <v>1584</v>
      </c>
      <c r="I115">
        <v>185</v>
      </c>
      <c r="J115">
        <v>1</v>
      </c>
      <c r="K115">
        <v>3000</v>
      </c>
      <c r="L115">
        <v>81000</v>
      </c>
      <c r="M115">
        <v>4982</v>
      </c>
      <c r="N115">
        <v>5231</v>
      </c>
      <c r="O115">
        <v>5493</v>
      </c>
      <c r="P115">
        <v>6004</v>
      </c>
      <c r="Q115">
        <v>6515</v>
      </c>
      <c r="R115">
        <v>3000</v>
      </c>
      <c r="S115">
        <v>3150</v>
      </c>
      <c r="T115">
        <v>3308</v>
      </c>
      <c r="U115">
        <v>3615</v>
      </c>
      <c r="V115">
        <v>3923</v>
      </c>
      <c r="W115" t="s">
        <v>1628</v>
      </c>
      <c r="X115">
        <v>1</v>
      </c>
      <c r="Y115">
        <v>1</v>
      </c>
      <c r="Z115" t="s">
        <v>1532</v>
      </c>
    </row>
    <row r="116" spans="1:26">
      <c r="A116">
        <v>285</v>
      </c>
      <c r="B116">
        <v>16226</v>
      </c>
      <c r="C116" t="s">
        <v>1574</v>
      </c>
      <c r="D116" t="s">
        <v>1529</v>
      </c>
      <c r="E116" t="s">
        <v>1445</v>
      </c>
      <c r="F116">
        <v>30790</v>
      </c>
      <c r="G116">
        <v>35991</v>
      </c>
      <c r="H116" t="s">
        <v>1584</v>
      </c>
      <c r="I116">
        <v>185</v>
      </c>
      <c r="J116">
        <v>1</v>
      </c>
      <c r="K116">
        <v>2000</v>
      </c>
      <c r="L116">
        <v>81000</v>
      </c>
      <c r="M116">
        <v>4982</v>
      </c>
      <c r="N116">
        <v>5231</v>
      </c>
      <c r="O116">
        <v>5493</v>
      </c>
      <c r="P116">
        <v>6004</v>
      </c>
      <c r="Q116">
        <v>6515</v>
      </c>
      <c r="R116">
        <v>2000</v>
      </c>
      <c r="S116">
        <v>2100</v>
      </c>
      <c r="T116">
        <v>2205</v>
      </c>
      <c r="U116">
        <v>2410</v>
      </c>
      <c r="V116">
        <v>2615</v>
      </c>
      <c r="W116" t="s">
        <v>1629</v>
      </c>
      <c r="X116">
        <v>1</v>
      </c>
      <c r="Y116">
        <v>1</v>
      </c>
      <c r="Z116" t="s">
        <v>1532</v>
      </c>
    </row>
    <row r="117" spans="1:26">
      <c r="A117">
        <v>285</v>
      </c>
      <c r="B117">
        <v>16226</v>
      </c>
      <c r="C117" t="s">
        <v>1574</v>
      </c>
      <c r="D117" t="s">
        <v>1529</v>
      </c>
      <c r="E117" t="s">
        <v>1449</v>
      </c>
      <c r="F117">
        <v>76012</v>
      </c>
      <c r="G117">
        <v>90111</v>
      </c>
      <c r="H117" t="s">
        <v>1530</v>
      </c>
      <c r="I117">
        <v>295</v>
      </c>
      <c r="J117">
        <v>3</v>
      </c>
      <c r="K117">
        <v>50</v>
      </c>
      <c r="L117">
        <v>81314</v>
      </c>
      <c r="M117">
        <v>1010</v>
      </c>
      <c r="N117">
        <v>1061</v>
      </c>
      <c r="O117">
        <v>1114</v>
      </c>
      <c r="P117">
        <v>1218</v>
      </c>
      <c r="Q117">
        <v>1322</v>
      </c>
      <c r="R117">
        <v>150</v>
      </c>
      <c r="S117">
        <v>158</v>
      </c>
      <c r="T117">
        <v>165</v>
      </c>
      <c r="U117">
        <v>181</v>
      </c>
      <c r="V117">
        <v>196</v>
      </c>
      <c r="W117" t="s">
        <v>1630</v>
      </c>
      <c r="X117">
        <v>1</v>
      </c>
      <c r="Y117">
        <v>1</v>
      </c>
      <c r="Z117" t="s">
        <v>1532</v>
      </c>
    </row>
    <row r="118" spans="1:26">
      <c r="A118">
        <v>285</v>
      </c>
      <c r="B118">
        <v>16226</v>
      </c>
      <c r="C118" t="s">
        <v>1574</v>
      </c>
      <c r="D118" t="s">
        <v>1529</v>
      </c>
      <c r="E118" t="s">
        <v>1445</v>
      </c>
      <c r="F118">
        <v>5074</v>
      </c>
      <c r="G118">
        <v>5294</v>
      </c>
      <c r="H118" t="s">
        <v>1584</v>
      </c>
      <c r="I118">
        <v>185</v>
      </c>
      <c r="J118">
        <v>1</v>
      </c>
      <c r="K118">
        <v>2000</v>
      </c>
      <c r="L118">
        <v>81000</v>
      </c>
      <c r="M118">
        <v>4982</v>
      </c>
      <c r="N118">
        <v>5231</v>
      </c>
      <c r="O118">
        <v>5493</v>
      </c>
      <c r="P118">
        <v>6004</v>
      </c>
      <c r="Q118">
        <v>6515</v>
      </c>
      <c r="R118">
        <v>2000</v>
      </c>
      <c r="S118">
        <v>2100</v>
      </c>
      <c r="T118">
        <v>2205</v>
      </c>
      <c r="U118">
        <v>2410</v>
      </c>
      <c r="V118">
        <v>2615</v>
      </c>
      <c r="W118" t="s">
        <v>1631</v>
      </c>
      <c r="X118">
        <v>1</v>
      </c>
      <c r="Y118">
        <v>1</v>
      </c>
      <c r="Z118" t="s">
        <v>1532</v>
      </c>
    </row>
    <row r="119" spans="1:26">
      <c r="A119">
        <v>285</v>
      </c>
      <c r="B119">
        <v>16226</v>
      </c>
      <c r="C119" t="s">
        <v>1574</v>
      </c>
      <c r="D119" t="s">
        <v>1529</v>
      </c>
      <c r="E119" t="s">
        <v>1449</v>
      </c>
      <c r="F119">
        <v>54969</v>
      </c>
      <c r="G119">
        <v>64785</v>
      </c>
      <c r="H119" t="s">
        <v>1530</v>
      </c>
      <c r="I119">
        <v>252</v>
      </c>
      <c r="J119">
        <v>15</v>
      </c>
      <c r="K119">
        <v>50</v>
      </c>
      <c r="L119">
        <v>81314</v>
      </c>
      <c r="M119">
        <v>1010</v>
      </c>
      <c r="N119">
        <v>1061</v>
      </c>
      <c r="O119">
        <v>1114</v>
      </c>
      <c r="P119">
        <v>1218</v>
      </c>
      <c r="Q119">
        <v>1322</v>
      </c>
      <c r="R119">
        <v>750</v>
      </c>
      <c r="S119">
        <v>788</v>
      </c>
      <c r="T119">
        <v>827</v>
      </c>
      <c r="U119">
        <v>904</v>
      </c>
      <c r="V119">
        <v>982</v>
      </c>
      <c r="W119" t="s">
        <v>1548</v>
      </c>
      <c r="X119">
        <v>1</v>
      </c>
      <c r="Y119">
        <v>1</v>
      </c>
      <c r="Z119" t="s">
        <v>1532</v>
      </c>
    </row>
    <row r="120" spans="1:26">
      <c r="A120">
        <v>285</v>
      </c>
      <c r="B120">
        <v>16226</v>
      </c>
      <c r="C120" t="s">
        <v>1574</v>
      </c>
      <c r="D120" t="s">
        <v>1529</v>
      </c>
      <c r="E120" t="s">
        <v>1445</v>
      </c>
      <c r="F120">
        <v>26264</v>
      </c>
      <c r="G120">
        <v>28513</v>
      </c>
      <c r="H120" t="s">
        <v>1584</v>
      </c>
      <c r="I120">
        <v>185</v>
      </c>
      <c r="J120">
        <v>1</v>
      </c>
      <c r="K120">
        <v>2200</v>
      </c>
      <c r="L120">
        <v>81000</v>
      </c>
      <c r="M120">
        <v>4982</v>
      </c>
      <c r="N120">
        <v>5231</v>
      </c>
      <c r="O120">
        <v>5493</v>
      </c>
      <c r="P120">
        <v>6004</v>
      </c>
      <c r="Q120">
        <v>6515</v>
      </c>
      <c r="R120">
        <v>2200</v>
      </c>
      <c r="S120">
        <v>2310</v>
      </c>
      <c r="T120">
        <v>2426</v>
      </c>
      <c r="U120">
        <v>2651</v>
      </c>
      <c r="V120">
        <v>2877</v>
      </c>
      <c r="W120" t="s">
        <v>1632</v>
      </c>
      <c r="X120">
        <v>1</v>
      </c>
      <c r="Y120">
        <v>1</v>
      </c>
      <c r="Z120" t="s">
        <v>1532</v>
      </c>
    </row>
    <row r="121" spans="1:26">
      <c r="A121">
        <v>285</v>
      </c>
      <c r="B121">
        <v>16226</v>
      </c>
      <c r="C121" t="s">
        <v>1574</v>
      </c>
      <c r="D121" t="s">
        <v>1529</v>
      </c>
      <c r="E121" t="s">
        <v>1445</v>
      </c>
      <c r="F121">
        <v>41241</v>
      </c>
      <c r="G121">
        <v>46286</v>
      </c>
      <c r="H121" t="s">
        <v>1584</v>
      </c>
      <c r="I121">
        <v>185</v>
      </c>
      <c r="J121">
        <v>1</v>
      </c>
      <c r="K121">
        <v>5000</v>
      </c>
      <c r="L121">
        <v>81000</v>
      </c>
      <c r="M121">
        <v>4982</v>
      </c>
      <c r="N121">
        <v>5231</v>
      </c>
      <c r="O121">
        <v>5493</v>
      </c>
      <c r="P121">
        <v>6004</v>
      </c>
      <c r="Q121">
        <v>6515</v>
      </c>
      <c r="R121">
        <v>5000</v>
      </c>
      <c r="S121">
        <v>5250</v>
      </c>
      <c r="T121">
        <v>5513</v>
      </c>
      <c r="U121">
        <v>6026</v>
      </c>
      <c r="V121">
        <v>6539</v>
      </c>
      <c r="W121" t="s">
        <v>1633</v>
      </c>
      <c r="X121">
        <v>1</v>
      </c>
      <c r="Y121">
        <v>1</v>
      </c>
      <c r="Z121" t="s">
        <v>1532</v>
      </c>
    </row>
    <row r="122" spans="1:26">
      <c r="A122">
        <v>285</v>
      </c>
      <c r="B122">
        <v>16226</v>
      </c>
      <c r="C122" t="s">
        <v>1574</v>
      </c>
      <c r="D122" t="s">
        <v>1529</v>
      </c>
      <c r="E122" t="s">
        <v>1445</v>
      </c>
      <c r="F122">
        <v>58710</v>
      </c>
      <c r="G122">
        <v>69685</v>
      </c>
      <c r="H122" t="s">
        <v>1584</v>
      </c>
      <c r="I122">
        <v>185</v>
      </c>
      <c r="J122">
        <v>1</v>
      </c>
      <c r="K122">
        <v>8000</v>
      </c>
      <c r="L122">
        <v>81000</v>
      </c>
      <c r="M122">
        <v>4982</v>
      </c>
      <c r="N122">
        <v>5231</v>
      </c>
      <c r="O122">
        <v>5493</v>
      </c>
      <c r="P122">
        <v>6004</v>
      </c>
      <c r="Q122">
        <v>6515</v>
      </c>
      <c r="R122">
        <v>8000</v>
      </c>
      <c r="S122">
        <v>8400</v>
      </c>
      <c r="T122">
        <v>8821</v>
      </c>
      <c r="U122">
        <v>9641</v>
      </c>
      <c r="V122">
        <v>10462</v>
      </c>
      <c r="W122" t="s">
        <v>1634</v>
      </c>
      <c r="X122">
        <v>1</v>
      </c>
      <c r="Y122">
        <v>1</v>
      </c>
      <c r="Z122" t="s">
        <v>1532</v>
      </c>
    </row>
    <row r="123" spans="1:26">
      <c r="A123">
        <v>285</v>
      </c>
      <c r="B123">
        <v>16226</v>
      </c>
      <c r="C123" t="s">
        <v>1574</v>
      </c>
      <c r="D123" t="s">
        <v>1529</v>
      </c>
      <c r="E123" t="s">
        <v>1445</v>
      </c>
      <c r="F123">
        <v>41501</v>
      </c>
      <c r="G123">
        <v>46620</v>
      </c>
      <c r="H123" t="s">
        <v>1584</v>
      </c>
      <c r="I123">
        <v>186</v>
      </c>
      <c r="J123">
        <v>1</v>
      </c>
      <c r="K123">
        <v>6000</v>
      </c>
      <c r="L123">
        <v>81000</v>
      </c>
      <c r="M123">
        <v>4982</v>
      </c>
      <c r="N123">
        <v>5231</v>
      </c>
      <c r="O123">
        <v>5493</v>
      </c>
      <c r="P123">
        <v>6004</v>
      </c>
      <c r="Q123">
        <v>6515</v>
      </c>
      <c r="R123">
        <v>6000</v>
      </c>
      <c r="S123">
        <v>6300</v>
      </c>
      <c r="T123">
        <v>6615</v>
      </c>
      <c r="U123">
        <v>7231</v>
      </c>
      <c r="V123">
        <v>7846</v>
      </c>
      <c r="W123" t="s">
        <v>1635</v>
      </c>
      <c r="X123">
        <v>1</v>
      </c>
      <c r="Y123">
        <v>1</v>
      </c>
      <c r="Z123" t="s">
        <v>1532</v>
      </c>
    </row>
    <row r="124" spans="1:26">
      <c r="A124">
        <v>285</v>
      </c>
      <c r="B124">
        <v>16226</v>
      </c>
      <c r="C124" t="s">
        <v>1574</v>
      </c>
      <c r="D124" t="s">
        <v>1529</v>
      </c>
      <c r="E124" t="s">
        <v>1445</v>
      </c>
      <c r="F124">
        <v>40109</v>
      </c>
      <c r="G124">
        <v>44729</v>
      </c>
      <c r="H124" t="s">
        <v>1584</v>
      </c>
      <c r="I124">
        <v>185</v>
      </c>
      <c r="J124">
        <v>1</v>
      </c>
      <c r="K124">
        <v>1800</v>
      </c>
      <c r="L124">
        <v>81000</v>
      </c>
      <c r="M124">
        <v>4982</v>
      </c>
      <c r="N124">
        <v>5231</v>
      </c>
      <c r="O124">
        <v>5493</v>
      </c>
      <c r="P124">
        <v>6004</v>
      </c>
      <c r="Q124">
        <v>6515</v>
      </c>
      <c r="R124">
        <v>1800</v>
      </c>
      <c r="S124">
        <v>1890</v>
      </c>
      <c r="T124">
        <v>1985</v>
      </c>
      <c r="U124">
        <v>2169</v>
      </c>
      <c r="V124">
        <v>2354</v>
      </c>
      <c r="W124" t="s">
        <v>1636</v>
      </c>
      <c r="X124">
        <v>1</v>
      </c>
      <c r="Y124">
        <v>1</v>
      </c>
      <c r="Z124" t="s">
        <v>1532</v>
      </c>
    </row>
    <row r="125" spans="1:26">
      <c r="A125">
        <v>285</v>
      </c>
      <c r="B125">
        <v>16226</v>
      </c>
      <c r="C125" t="s">
        <v>1574</v>
      </c>
      <c r="D125" t="s">
        <v>1529</v>
      </c>
      <c r="E125" t="s">
        <v>1445</v>
      </c>
      <c r="F125">
        <v>30774</v>
      </c>
      <c r="G125">
        <v>33612</v>
      </c>
      <c r="H125" t="s">
        <v>1584</v>
      </c>
      <c r="I125">
        <v>185</v>
      </c>
      <c r="J125">
        <v>1</v>
      </c>
      <c r="K125">
        <v>1600</v>
      </c>
      <c r="L125">
        <v>81000</v>
      </c>
      <c r="M125">
        <v>4982</v>
      </c>
      <c r="N125">
        <v>5231</v>
      </c>
      <c r="O125">
        <v>5493</v>
      </c>
      <c r="P125">
        <v>6004</v>
      </c>
      <c r="Q125">
        <v>6515</v>
      </c>
      <c r="R125">
        <v>1600</v>
      </c>
      <c r="S125">
        <v>1680</v>
      </c>
      <c r="T125">
        <v>1764</v>
      </c>
      <c r="U125">
        <v>1928</v>
      </c>
      <c r="V125">
        <v>2092</v>
      </c>
      <c r="W125" t="s">
        <v>1637</v>
      </c>
      <c r="X125">
        <v>1</v>
      </c>
      <c r="Y125">
        <v>1</v>
      </c>
      <c r="Z125" t="s">
        <v>1532</v>
      </c>
    </row>
    <row r="126" spans="1:26">
      <c r="A126">
        <v>285</v>
      </c>
      <c r="B126">
        <v>16226</v>
      </c>
      <c r="C126" t="s">
        <v>1574</v>
      </c>
      <c r="D126" t="s">
        <v>1529</v>
      </c>
      <c r="E126" t="s">
        <v>1445</v>
      </c>
      <c r="F126">
        <v>41705</v>
      </c>
      <c r="G126">
        <v>46915</v>
      </c>
      <c r="H126" t="s">
        <v>1584</v>
      </c>
      <c r="I126">
        <v>185</v>
      </c>
      <c r="J126">
        <v>1</v>
      </c>
      <c r="K126">
        <v>1600</v>
      </c>
      <c r="L126">
        <v>81000</v>
      </c>
      <c r="M126">
        <v>4982</v>
      </c>
      <c r="N126">
        <v>5231</v>
      </c>
      <c r="O126">
        <v>5493</v>
      </c>
      <c r="P126">
        <v>6004</v>
      </c>
      <c r="Q126">
        <v>6515</v>
      </c>
      <c r="R126">
        <v>1600</v>
      </c>
      <c r="S126">
        <v>1680</v>
      </c>
      <c r="T126">
        <v>1764</v>
      </c>
      <c r="U126">
        <v>1928</v>
      </c>
      <c r="V126">
        <v>2092</v>
      </c>
      <c r="W126" t="s">
        <v>1638</v>
      </c>
      <c r="X126">
        <v>1</v>
      </c>
      <c r="Y126">
        <v>1</v>
      </c>
      <c r="Z126" t="s">
        <v>1532</v>
      </c>
    </row>
    <row r="127" spans="1:26">
      <c r="A127">
        <v>285</v>
      </c>
      <c r="B127">
        <v>16226</v>
      </c>
      <c r="C127" t="s">
        <v>1574</v>
      </c>
      <c r="D127" t="s">
        <v>1529</v>
      </c>
      <c r="E127" t="s">
        <v>1445</v>
      </c>
      <c r="F127">
        <v>30776</v>
      </c>
      <c r="G127">
        <v>33616</v>
      </c>
      <c r="H127" t="s">
        <v>1584</v>
      </c>
      <c r="I127">
        <v>185</v>
      </c>
      <c r="J127">
        <v>1</v>
      </c>
      <c r="K127">
        <v>1600</v>
      </c>
      <c r="L127">
        <v>81000</v>
      </c>
      <c r="M127">
        <v>4982</v>
      </c>
      <c r="N127">
        <v>5231</v>
      </c>
      <c r="O127">
        <v>5493</v>
      </c>
      <c r="P127">
        <v>6004</v>
      </c>
      <c r="Q127">
        <v>6515</v>
      </c>
      <c r="R127">
        <v>1600</v>
      </c>
      <c r="S127">
        <v>1680</v>
      </c>
      <c r="T127">
        <v>1764</v>
      </c>
      <c r="U127">
        <v>1928</v>
      </c>
      <c r="V127">
        <v>2092</v>
      </c>
      <c r="W127" t="s">
        <v>1639</v>
      </c>
      <c r="X127">
        <v>1</v>
      </c>
      <c r="Y127">
        <v>1</v>
      </c>
      <c r="Z127" t="s">
        <v>1532</v>
      </c>
    </row>
    <row r="128" spans="1:26">
      <c r="A128">
        <v>285</v>
      </c>
      <c r="B128">
        <v>16226</v>
      </c>
      <c r="C128" t="s">
        <v>1574</v>
      </c>
      <c r="D128" t="s">
        <v>1529</v>
      </c>
      <c r="E128" t="s">
        <v>1449</v>
      </c>
      <c r="F128">
        <v>37019</v>
      </c>
      <c r="G128">
        <v>40685</v>
      </c>
      <c r="H128" t="s">
        <v>1530</v>
      </c>
      <c r="I128">
        <v>233</v>
      </c>
      <c r="J128">
        <v>3</v>
      </c>
      <c r="K128">
        <v>300</v>
      </c>
      <c r="L128">
        <v>81314</v>
      </c>
      <c r="M128">
        <v>1010</v>
      </c>
      <c r="N128">
        <v>1061</v>
      </c>
      <c r="O128">
        <v>1114</v>
      </c>
      <c r="P128">
        <v>1218</v>
      </c>
      <c r="Q128">
        <v>1322</v>
      </c>
      <c r="R128">
        <v>900</v>
      </c>
      <c r="S128">
        <v>945</v>
      </c>
      <c r="T128">
        <v>993</v>
      </c>
      <c r="U128">
        <v>1085</v>
      </c>
      <c r="V128">
        <v>1178</v>
      </c>
      <c r="W128" t="s">
        <v>1640</v>
      </c>
      <c r="X128">
        <v>1</v>
      </c>
      <c r="Y128">
        <v>1</v>
      </c>
      <c r="Z128" t="s">
        <v>1532</v>
      </c>
    </row>
    <row r="129" spans="1:26">
      <c r="A129">
        <v>285</v>
      </c>
      <c r="B129">
        <v>16226</v>
      </c>
      <c r="C129" t="s">
        <v>1574</v>
      </c>
      <c r="D129" t="s">
        <v>1529</v>
      </c>
      <c r="E129" t="s">
        <v>1445</v>
      </c>
      <c r="F129">
        <v>30773</v>
      </c>
      <c r="G129">
        <v>33610</v>
      </c>
      <c r="H129" t="s">
        <v>1584</v>
      </c>
      <c r="I129">
        <v>185</v>
      </c>
      <c r="J129">
        <v>1</v>
      </c>
      <c r="K129">
        <v>1600</v>
      </c>
      <c r="L129">
        <v>81000</v>
      </c>
      <c r="M129">
        <v>4982</v>
      </c>
      <c r="N129">
        <v>5231</v>
      </c>
      <c r="O129">
        <v>5493</v>
      </c>
      <c r="P129">
        <v>6004</v>
      </c>
      <c r="Q129">
        <v>6515</v>
      </c>
      <c r="R129">
        <v>1600</v>
      </c>
      <c r="S129">
        <v>1680</v>
      </c>
      <c r="T129">
        <v>1764</v>
      </c>
      <c r="U129">
        <v>1928</v>
      </c>
      <c r="V129">
        <v>2092</v>
      </c>
      <c r="W129" t="s">
        <v>1641</v>
      </c>
      <c r="X129">
        <v>1</v>
      </c>
      <c r="Y129">
        <v>1</v>
      </c>
      <c r="Z129" t="s">
        <v>1532</v>
      </c>
    </row>
    <row r="130" spans="1:26">
      <c r="A130">
        <v>285</v>
      </c>
      <c r="B130">
        <v>16226</v>
      </c>
      <c r="C130" t="s">
        <v>1574</v>
      </c>
      <c r="D130" t="s">
        <v>1529</v>
      </c>
      <c r="E130" t="s">
        <v>1449</v>
      </c>
      <c r="F130">
        <v>37015</v>
      </c>
      <c r="G130">
        <v>40682</v>
      </c>
      <c r="H130" t="s">
        <v>1530</v>
      </c>
      <c r="I130">
        <v>233</v>
      </c>
      <c r="J130">
        <v>4</v>
      </c>
      <c r="K130">
        <v>300</v>
      </c>
      <c r="L130">
        <v>81314</v>
      </c>
      <c r="M130">
        <v>1010</v>
      </c>
      <c r="N130">
        <v>1061</v>
      </c>
      <c r="O130">
        <v>1114</v>
      </c>
      <c r="P130">
        <v>1218</v>
      </c>
      <c r="Q130">
        <v>1322</v>
      </c>
      <c r="R130">
        <v>1200</v>
      </c>
      <c r="S130">
        <v>1261</v>
      </c>
      <c r="T130">
        <v>1324</v>
      </c>
      <c r="U130">
        <v>1447</v>
      </c>
      <c r="V130">
        <v>1571</v>
      </c>
      <c r="W130" t="s">
        <v>1640</v>
      </c>
      <c r="X130">
        <v>1</v>
      </c>
      <c r="Y130">
        <v>1</v>
      </c>
      <c r="Z130" t="s">
        <v>1532</v>
      </c>
    </row>
    <row r="131" spans="1:26">
      <c r="A131">
        <v>285</v>
      </c>
      <c r="B131">
        <v>16226</v>
      </c>
      <c r="C131" t="s">
        <v>1574</v>
      </c>
      <c r="D131" t="s">
        <v>1529</v>
      </c>
      <c r="E131" t="s">
        <v>1445</v>
      </c>
      <c r="F131">
        <v>30775</v>
      </c>
      <c r="G131">
        <v>33614</v>
      </c>
      <c r="H131" t="s">
        <v>1584</v>
      </c>
      <c r="I131">
        <v>185</v>
      </c>
      <c r="J131">
        <v>1</v>
      </c>
      <c r="K131">
        <v>1600</v>
      </c>
      <c r="L131">
        <v>81000</v>
      </c>
      <c r="M131">
        <v>4982</v>
      </c>
      <c r="N131">
        <v>5231</v>
      </c>
      <c r="O131">
        <v>5493</v>
      </c>
      <c r="P131">
        <v>6004</v>
      </c>
      <c r="Q131">
        <v>6515</v>
      </c>
      <c r="R131">
        <v>1600</v>
      </c>
      <c r="S131">
        <v>1680</v>
      </c>
      <c r="T131">
        <v>1764</v>
      </c>
      <c r="U131">
        <v>1928</v>
      </c>
      <c r="V131">
        <v>2092</v>
      </c>
      <c r="W131" t="s">
        <v>1642</v>
      </c>
      <c r="X131">
        <v>1</v>
      </c>
      <c r="Y131">
        <v>1</v>
      </c>
      <c r="Z131" t="s">
        <v>1532</v>
      </c>
    </row>
    <row r="132" spans="1:26">
      <c r="A132">
        <v>285</v>
      </c>
      <c r="B132">
        <v>16226</v>
      </c>
      <c r="C132" t="s">
        <v>1574</v>
      </c>
      <c r="D132" t="s">
        <v>1529</v>
      </c>
      <c r="E132" t="s">
        <v>1449</v>
      </c>
      <c r="F132">
        <v>37017</v>
      </c>
      <c r="G132">
        <v>40683</v>
      </c>
      <c r="H132" t="s">
        <v>1530</v>
      </c>
      <c r="I132">
        <v>233</v>
      </c>
      <c r="J132">
        <v>4</v>
      </c>
      <c r="K132">
        <v>300</v>
      </c>
      <c r="L132">
        <v>81314</v>
      </c>
      <c r="M132">
        <v>1010</v>
      </c>
      <c r="N132">
        <v>1061</v>
      </c>
      <c r="O132">
        <v>1114</v>
      </c>
      <c r="P132">
        <v>1218</v>
      </c>
      <c r="Q132">
        <v>1322</v>
      </c>
      <c r="R132">
        <v>1200</v>
      </c>
      <c r="S132">
        <v>1261</v>
      </c>
      <c r="T132">
        <v>1324</v>
      </c>
      <c r="U132">
        <v>1447</v>
      </c>
      <c r="V132">
        <v>1571</v>
      </c>
      <c r="W132" t="s">
        <v>1640</v>
      </c>
      <c r="X132">
        <v>1</v>
      </c>
      <c r="Y132">
        <v>1</v>
      </c>
      <c r="Z132" t="s">
        <v>1532</v>
      </c>
    </row>
    <row r="133" spans="1:26">
      <c r="A133">
        <v>285</v>
      </c>
      <c r="B133">
        <v>16226</v>
      </c>
      <c r="C133" t="s">
        <v>1574</v>
      </c>
      <c r="D133" t="s">
        <v>1529</v>
      </c>
      <c r="E133" t="s">
        <v>1445</v>
      </c>
      <c r="F133">
        <v>30772</v>
      </c>
      <c r="G133">
        <v>33608</v>
      </c>
      <c r="H133" t="s">
        <v>1584</v>
      </c>
      <c r="I133">
        <v>185</v>
      </c>
      <c r="J133">
        <v>1</v>
      </c>
      <c r="K133">
        <v>1600</v>
      </c>
      <c r="L133">
        <v>81000</v>
      </c>
      <c r="M133">
        <v>4982</v>
      </c>
      <c r="N133">
        <v>5231</v>
      </c>
      <c r="O133">
        <v>5493</v>
      </c>
      <c r="P133">
        <v>6004</v>
      </c>
      <c r="Q133">
        <v>6515</v>
      </c>
      <c r="R133">
        <v>1600</v>
      </c>
      <c r="S133">
        <v>1680</v>
      </c>
      <c r="T133">
        <v>1764</v>
      </c>
      <c r="U133">
        <v>1928</v>
      </c>
      <c r="V133">
        <v>2092</v>
      </c>
      <c r="W133" t="s">
        <v>1643</v>
      </c>
      <c r="X133">
        <v>1</v>
      </c>
      <c r="Y133">
        <v>1</v>
      </c>
      <c r="Z133" t="s">
        <v>1532</v>
      </c>
    </row>
    <row r="134" spans="1:26">
      <c r="A134">
        <v>285</v>
      </c>
      <c r="B134">
        <v>16226</v>
      </c>
      <c r="C134" t="s">
        <v>1574</v>
      </c>
      <c r="D134" t="s">
        <v>1529</v>
      </c>
      <c r="E134" t="s">
        <v>1449</v>
      </c>
      <c r="F134">
        <v>37018</v>
      </c>
      <c r="G134">
        <v>40684</v>
      </c>
      <c r="H134" t="s">
        <v>1530</v>
      </c>
      <c r="I134">
        <v>233</v>
      </c>
      <c r="J134">
        <v>4</v>
      </c>
      <c r="K134">
        <v>300</v>
      </c>
      <c r="L134">
        <v>81314</v>
      </c>
      <c r="M134">
        <v>1010</v>
      </c>
      <c r="N134">
        <v>1061</v>
      </c>
      <c r="O134">
        <v>1114</v>
      </c>
      <c r="P134">
        <v>1218</v>
      </c>
      <c r="Q134">
        <v>1322</v>
      </c>
      <c r="R134">
        <v>1200</v>
      </c>
      <c r="S134">
        <v>1261</v>
      </c>
      <c r="T134">
        <v>1324</v>
      </c>
      <c r="U134">
        <v>1447</v>
      </c>
      <c r="V134">
        <v>1571</v>
      </c>
      <c r="W134" t="s">
        <v>1640</v>
      </c>
      <c r="X134">
        <v>1</v>
      </c>
      <c r="Y134">
        <v>1</v>
      </c>
      <c r="Z134" t="s">
        <v>1532</v>
      </c>
    </row>
    <row r="135" spans="1:26">
      <c r="A135">
        <v>285</v>
      </c>
      <c r="B135">
        <v>16226</v>
      </c>
      <c r="C135" t="s">
        <v>1574</v>
      </c>
      <c r="D135" t="s">
        <v>1529</v>
      </c>
      <c r="E135" t="s">
        <v>1445</v>
      </c>
      <c r="F135">
        <v>53549</v>
      </c>
      <c r="G135">
        <v>63153</v>
      </c>
      <c r="H135" t="s">
        <v>1584</v>
      </c>
      <c r="I135">
        <v>185</v>
      </c>
      <c r="J135">
        <v>1</v>
      </c>
      <c r="K135">
        <v>1600</v>
      </c>
      <c r="L135">
        <v>81000</v>
      </c>
      <c r="M135">
        <v>4982</v>
      </c>
      <c r="N135">
        <v>5231</v>
      </c>
      <c r="O135">
        <v>5493</v>
      </c>
      <c r="P135">
        <v>6004</v>
      </c>
      <c r="Q135">
        <v>6515</v>
      </c>
      <c r="R135">
        <v>1600</v>
      </c>
      <c r="S135">
        <v>1680</v>
      </c>
      <c r="T135">
        <v>1764</v>
      </c>
      <c r="U135">
        <v>1928</v>
      </c>
      <c r="V135">
        <v>2092</v>
      </c>
      <c r="W135" t="s">
        <v>1644</v>
      </c>
      <c r="X135">
        <v>1</v>
      </c>
      <c r="Y135">
        <v>1</v>
      </c>
      <c r="Z135" t="s">
        <v>1532</v>
      </c>
    </row>
    <row r="136" spans="1:26">
      <c r="A136">
        <v>285</v>
      </c>
      <c r="B136">
        <v>16226</v>
      </c>
      <c r="C136" t="s">
        <v>1574</v>
      </c>
      <c r="D136" t="s">
        <v>1529</v>
      </c>
      <c r="E136" t="s">
        <v>1445</v>
      </c>
      <c r="F136">
        <v>53548</v>
      </c>
      <c r="G136">
        <v>63152</v>
      </c>
      <c r="H136" t="s">
        <v>1584</v>
      </c>
      <c r="I136">
        <v>185</v>
      </c>
      <c r="J136">
        <v>1</v>
      </c>
      <c r="K136">
        <v>1600</v>
      </c>
      <c r="L136">
        <v>81000</v>
      </c>
      <c r="M136">
        <v>4982</v>
      </c>
      <c r="N136">
        <v>5231</v>
      </c>
      <c r="O136">
        <v>5493</v>
      </c>
      <c r="P136">
        <v>6004</v>
      </c>
      <c r="Q136">
        <v>6515</v>
      </c>
      <c r="R136">
        <v>1600</v>
      </c>
      <c r="S136">
        <v>1680</v>
      </c>
      <c r="T136">
        <v>1764</v>
      </c>
      <c r="U136">
        <v>1928</v>
      </c>
      <c r="V136">
        <v>2092</v>
      </c>
      <c r="W136" t="s">
        <v>1645</v>
      </c>
      <c r="X136">
        <v>1</v>
      </c>
      <c r="Y136">
        <v>1</v>
      </c>
      <c r="Z136" t="s">
        <v>1532</v>
      </c>
    </row>
    <row r="137" spans="1:26">
      <c r="A137">
        <v>285</v>
      </c>
      <c r="B137">
        <v>16226</v>
      </c>
      <c r="C137" t="s">
        <v>1574</v>
      </c>
      <c r="D137" t="s">
        <v>1529</v>
      </c>
      <c r="E137" t="s">
        <v>1449</v>
      </c>
      <c r="F137">
        <v>53089</v>
      </c>
      <c r="G137">
        <v>62524</v>
      </c>
      <c r="H137" t="s">
        <v>1530</v>
      </c>
      <c r="I137">
        <v>233</v>
      </c>
      <c r="J137">
        <v>3</v>
      </c>
      <c r="K137">
        <v>150</v>
      </c>
      <c r="L137">
        <v>81314</v>
      </c>
      <c r="M137">
        <v>1010</v>
      </c>
      <c r="N137">
        <v>1061</v>
      </c>
      <c r="O137">
        <v>1114</v>
      </c>
      <c r="P137">
        <v>1218</v>
      </c>
      <c r="Q137">
        <v>1322</v>
      </c>
      <c r="R137">
        <v>450</v>
      </c>
      <c r="S137">
        <v>473</v>
      </c>
      <c r="T137">
        <v>496</v>
      </c>
      <c r="U137">
        <v>543</v>
      </c>
      <c r="V137">
        <v>589</v>
      </c>
      <c r="W137" t="s">
        <v>1646</v>
      </c>
      <c r="X137">
        <v>1</v>
      </c>
      <c r="Y137">
        <v>1</v>
      </c>
      <c r="Z137" t="s">
        <v>1532</v>
      </c>
    </row>
    <row r="138" spans="1:26">
      <c r="A138">
        <v>285</v>
      </c>
      <c r="B138">
        <v>16226</v>
      </c>
      <c r="C138" t="s">
        <v>1574</v>
      </c>
      <c r="D138" t="s">
        <v>1529</v>
      </c>
      <c r="E138" t="s">
        <v>1445</v>
      </c>
      <c r="F138">
        <v>53547</v>
      </c>
      <c r="G138">
        <v>63151</v>
      </c>
      <c r="H138" t="s">
        <v>1584</v>
      </c>
      <c r="I138">
        <v>185</v>
      </c>
      <c r="J138">
        <v>1</v>
      </c>
      <c r="K138">
        <v>1600</v>
      </c>
      <c r="L138">
        <v>81000</v>
      </c>
      <c r="M138">
        <v>4982</v>
      </c>
      <c r="N138">
        <v>5231</v>
      </c>
      <c r="O138">
        <v>5493</v>
      </c>
      <c r="P138">
        <v>6004</v>
      </c>
      <c r="Q138">
        <v>6515</v>
      </c>
      <c r="R138">
        <v>1600</v>
      </c>
      <c r="S138">
        <v>1680</v>
      </c>
      <c r="T138">
        <v>1764</v>
      </c>
      <c r="U138">
        <v>1928</v>
      </c>
      <c r="V138">
        <v>2092</v>
      </c>
      <c r="W138" t="s">
        <v>1647</v>
      </c>
      <c r="X138">
        <v>1</v>
      </c>
      <c r="Y138">
        <v>1</v>
      </c>
      <c r="Z138" t="s">
        <v>1532</v>
      </c>
    </row>
    <row r="139" spans="1:26">
      <c r="A139">
        <v>285</v>
      </c>
      <c r="B139">
        <v>16226</v>
      </c>
      <c r="C139" t="s">
        <v>1574</v>
      </c>
      <c r="D139" t="s">
        <v>1529</v>
      </c>
      <c r="E139" t="s">
        <v>1449</v>
      </c>
      <c r="F139">
        <v>53088</v>
      </c>
      <c r="G139">
        <v>62523</v>
      </c>
      <c r="H139" t="s">
        <v>1530</v>
      </c>
      <c r="I139">
        <v>233</v>
      </c>
      <c r="J139">
        <v>4</v>
      </c>
      <c r="K139">
        <v>150</v>
      </c>
      <c r="L139">
        <v>81314</v>
      </c>
      <c r="M139">
        <v>1010</v>
      </c>
      <c r="N139">
        <v>1061</v>
      </c>
      <c r="O139">
        <v>1114</v>
      </c>
      <c r="P139">
        <v>1218</v>
      </c>
      <c r="Q139">
        <v>1322</v>
      </c>
      <c r="R139">
        <v>600</v>
      </c>
      <c r="S139">
        <v>630</v>
      </c>
      <c r="T139">
        <v>662</v>
      </c>
      <c r="U139">
        <v>724</v>
      </c>
      <c r="V139">
        <v>785</v>
      </c>
      <c r="W139" t="s">
        <v>1646</v>
      </c>
      <c r="X139">
        <v>1</v>
      </c>
      <c r="Y139">
        <v>1</v>
      </c>
      <c r="Z139" t="s">
        <v>1532</v>
      </c>
    </row>
    <row r="140" spans="1:26">
      <c r="A140">
        <v>285</v>
      </c>
      <c r="B140">
        <v>16226</v>
      </c>
      <c r="C140" t="s">
        <v>1574</v>
      </c>
      <c r="D140" t="s">
        <v>1529</v>
      </c>
      <c r="E140" t="s">
        <v>1445</v>
      </c>
      <c r="F140">
        <v>41332</v>
      </c>
      <c r="G140">
        <v>46406</v>
      </c>
      <c r="H140" t="s">
        <v>1584</v>
      </c>
      <c r="I140">
        <v>185</v>
      </c>
      <c r="J140">
        <v>1</v>
      </c>
      <c r="K140">
        <v>1200</v>
      </c>
      <c r="L140">
        <v>81000</v>
      </c>
      <c r="M140">
        <v>4982</v>
      </c>
      <c r="N140">
        <v>5231</v>
      </c>
      <c r="O140">
        <v>5493</v>
      </c>
      <c r="P140">
        <v>6004</v>
      </c>
      <c r="Q140">
        <v>6515</v>
      </c>
      <c r="R140">
        <v>1200</v>
      </c>
      <c r="S140">
        <v>1260</v>
      </c>
      <c r="T140">
        <v>1323</v>
      </c>
      <c r="U140">
        <v>1446</v>
      </c>
      <c r="V140">
        <v>1569</v>
      </c>
      <c r="W140" t="s">
        <v>1648</v>
      </c>
      <c r="X140">
        <v>1</v>
      </c>
      <c r="Y140">
        <v>1</v>
      </c>
      <c r="Z140" t="s">
        <v>1532</v>
      </c>
    </row>
    <row r="141" spans="1:26">
      <c r="A141">
        <v>285</v>
      </c>
      <c r="B141">
        <v>16226</v>
      </c>
      <c r="C141" t="s">
        <v>1574</v>
      </c>
      <c r="D141" t="s">
        <v>1529</v>
      </c>
      <c r="E141" t="s">
        <v>1449</v>
      </c>
      <c r="F141">
        <v>53086</v>
      </c>
      <c r="G141">
        <v>62521</v>
      </c>
      <c r="H141" t="s">
        <v>1530</v>
      </c>
      <c r="I141">
        <v>233</v>
      </c>
      <c r="J141">
        <v>4</v>
      </c>
      <c r="K141">
        <v>150</v>
      </c>
      <c r="L141">
        <v>81314</v>
      </c>
      <c r="M141">
        <v>1010</v>
      </c>
      <c r="N141">
        <v>1061</v>
      </c>
      <c r="O141">
        <v>1114</v>
      </c>
      <c r="P141">
        <v>1218</v>
      </c>
      <c r="Q141">
        <v>1322</v>
      </c>
      <c r="R141">
        <v>600</v>
      </c>
      <c r="S141">
        <v>630</v>
      </c>
      <c r="T141">
        <v>662</v>
      </c>
      <c r="U141">
        <v>724</v>
      </c>
      <c r="V141">
        <v>785</v>
      </c>
      <c r="W141" t="s">
        <v>1646</v>
      </c>
      <c r="X141">
        <v>1</v>
      </c>
      <c r="Y141">
        <v>1</v>
      </c>
      <c r="Z141" t="s">
        <v>1532</v>
      </c>
    </row>
    <row r="142" spans="1:26">
      <c r="A142">
        <v>285</v>
      </c>
      <c r="B142">
        <v>16226</v>
      </c>
      <c r="C142" t="s">
        <v>1574</v>
      </c>
      <c r="D142" t="s">
        <v>1529</v>
      </c>
      <c r="E142" t="s">
        <v>1445</v>
      </c>
      <c r="F142">
        <v>41330</v>
      </c>
      <c r="G142">
        <v>46405</v>
      </c>
      <c r="H142" t="s">
        <v>1584</v>
      </c>
      <c r="I142">
        <v>185</v>
      </c>
      <c r="J142">
        <v>1</v>
      </c>
      <c r="K142">
        <v>1200</v>
      </c>
      <c r="L142">
        <v>81000</v>
      </c>
      <c r="M142">
        <v>4982</v>
      </c>
      <c r="N142">
        <v>5231</v>
      </c>
      <c r="O142">
        <v>5493</v>
      </c>
      <c r="P142">
        <v>6004</v>
      </c>
      <c r="Q142">
        <v>6515</v>
      </c>
      <c r="R142">
        <v>1200</v>
      </c>
      <c r="S142">
        <v>1260</v>
      </c>
      <c r="T142">
        <v>1323</v>
      </c>
      <c r="U142">
        <v>1446</v>
      </c>
      <c r="V142">
        <v>1569</v>
      </c>
      <c r="W142" t="s">
        <v>1649</v>
      </c>
      <c r="X142">
        <v>1</v>
      </c>
      <c r="Y142">
        <v>1</v>
      </c>
      <c r="Z142" t="s">
        <v>1532</v>
      </c>
    </row>
    <row r="143" spans="1:26">
      <c r="A143">
        <v>285</v>
      </c>
      <c r="B143">
        <v>16226</v>
      </c>
      <c r="C143" t="s">
        <v>1574</v>
      </c>
      <c r="D143" t="s">
        <v>1529</v>
      </c>
      <c r="E143" t="s">
        <v>1449</v>
      </c>
      <c r="F143">
        <v>53087</v>
      </c>
      <c r="G143">
        <v>62522</v>
      </c>
      <c r="H143" t="s">
        <v>1530</v>
      </c>
      <c r="I143">
        <v>233</v>
      </c>
      <c r="J143">
        <v>4</v>
      </c>
      <c r="K143">
        <v>150</v>
      </c>
      <c r="L143">
        <v>81314</v>
      </c>
      <c r="M143">
        <v>1010</v>
      </c>
      <c r="N143">
        <v>1061</v>
      </c>
      <c r="O143">
        <v>1114</v>
      </c>
      <c r="P143">
        <v>1218</v>
      </c>
      <c r="Q143">
        <v>1322</v>
      </c>
      <c r="R143">
        <v>600</v>
      </c>
      <c r="S143">
        <v>630</v>
      </c>
      <c r="T143">
        <v>662</v>
      </c>
      <c r="U143">
        <v>724</v>
      </c>
      <c r="V143">
        <v>785</v>
      </c>
      <c r="W143" t="s">
        <v>1646</v>
      </c>
      <c r="X143">
        <v>1</v>
      </c>
      <c r="Y143">
        <v>1</v>
      </c>
      <c r="Z143" t="s">
        <v>1532</v>
      </c>
    </row>
    <row r="144" spans="1:26">
      <c r="A144">
        <v>285</v>
      </c>
      <c r="B144">
        <v>16226</v>
      </c>
      <c r="C144" t="s">
        <v>1574</v>
      </c>
      <c r="D144" t="s">
        <v>1529</v>
      </c>
      <c r="E144" t="s">
        <v>1445</v>
      </c>
      <c r="F144">
        <v>30907</v>
      </c>
      <c r="G144">
        <v>33686</v>
      </c>
      <c r="H144" t="s">
        <v>1584</v>
      </c>
      <c r="I144">
        <v>185</v>
      </c>
      <c r="J144">
        <v>1</v>
      </c>
      <c r="K144">
        <v>1200</v>
      </c>
      <c r="L144">
        <v>81000</v>
      </c>
      <c r="M144">
        <v>4982</v>
      </c>
      <c r="N144">
        <v>5231</v>
      </c>
      <c r="O144">
        <v>5493</v>
      </c>
      <c r="P144">
        <v>6004</v>
      </c>
      <c r="Q144">
        <v>6515</v>
      </c>
      <c r="R144">
        <v>1200</v>
      </c>
      <c r="S144">
        <v>1260</v>
      </c>
      <c r="T144">
        <v>1323</v>
      </c>
      <c r="U144">
        <v>1446</v>
      </c>
      <c r="V144">
        <v>1569</v>
      </c>
      <c r="W144" t="s">
        <v>1650</v>
      </c>
      <c r="X144">
        <v>1</v>
      </c>
      <c r="Y144">
        <v>1</v>
      </c>
      <c r="Z144" t="s">
        <v>1532</v>
      </c>
    </row>
    <row r="145" spans="1:26">
      <c r="A145">
        <v>285</v>
      </c>
      <c r="B145">
        <v>16226</v>
      </c>
      <c r="C145" t="s">
        <v>1574</v>
      </c>
      <c r="D145" t="s">
        <v>1529</v>
      </c>
      <c r="E145" t="s">
        <v>1445</v>
      </c>
      <c r="F145">
        <v>41334</v>
      </c>
      <c r="G145">
        <v>46408</v>
      </c>
      <c r="H145" t="s">
        <v>1584</v>
      </c>
      <c r="I145">
        <v>185</v>
      </c>
      <c r="J145">
        <v>1</v>
      </c>
      <c r="K145">
        <v>1200</v>
      </c>
      <c r="L145">
        <v>81000</v>
      </c>
      <c r="M145">
        <v>4982</v>
      </c>
      <c r="N145">
        <v>5231</v>
      </c>
      <c r="O145">
        <v>5493</v>
      </c>
      <c r="P145">
        <v>6004</v>
      </c>
      <c r="Q145">
        <v>6515</v>
      </c>
      <c r="R145">
        <v>1200</v>
      </c>
      <c r="S145">
        <v>1260</v>
      </c>
      <c r="T145">
        <v>1323</v>
      </c>
      <c r="U145">
        <v>1446</v>
      </c>
      <c r="V145">
        <v>1569</v>
      </c>
      <c r="W145" t="s">
        <v>1651</v>
      </c>
      <c r="X145">
        <v>1</v>
      </c>
      <c r="Y145">
        <v>1</v>
      </c>
      <c r="Z145" t="s">
        <v>1532</v>
      </c>
    </row>
    <row r="146" spans="1:26">
      <c r="A146">
        <v>285</v>
      </c>
      <c r="B146">
        <v>16226</v>
      </c>
      <c r="C146" t="s">
        <v>1574</v>
      </c>
      <c r="D146" t="s">
        <v>1529</v>
      </c>
      <c r="E146" t="s">
        <v>1449</v>
      </c>
      <c r="F146">
        <v>33889</v>
      </c>
      <c r="G146">
        <v>37109</v>
      </c>
      <c r="H146" t="s">
        <v>1530</v>
      </c>
      <c r="I146">
        <v>233</v>
      </c>
      <c r="J146">
        <v>3</v>
      </c>
      <c r="K146">
        <v>400</v>
      </c>
      <c r="L146">
        <v>81314</v>
      </c>
      <c r="M146">
        <v>1010</v>
      </c>
      <c r="N146">
        <v>1061</v>
      </c>
      <c r="O146">
        <v>1114</v>
      </c>
      <c r="P146">
        <v>1218</v>
      </c>
      <c r="Q146">
        <v>1322</v>
      </c>
      <c r="R146">
        <v>1200</v>
      </c>
      <c r="S146">
        <v>1261</v>
      </c>
      <c r="T146">
        <v>1324</v>
      </c>
      <c r="U146">
        <v>1447</v>
      </c>
      <c r="V146">
        <v>1571</v>
      </c>
      <c r="W146" t="s">
        <v>1646</v>
      </c>
      <c r="X146">
        <v>1</v>
      </c>
      <c r="Y146">
        <v>1</v>
      </c>
      <c r="Z146" t="s">
        <v>1532</v>
      </c>
    </row>
    <row r="147" spans="1:26">
      <c r="A147">
        <v>285</v>
      </c>
      <c r="B147">
        <v>16226</v>
      </c>
      <c r="C147" t="s">
        <v>1574</v>
      </c>
      <c r="D147" t="s">
        <v>1529</v>
      </c>
      <c r="E147" t="s">
        <v>1445</v>
      </c>
      <c r="F147">
        <v>41333</v>
      </c>
      <c r="G147">
        <v>46407</v>
      </c>
      <c r="H147" t="s">
        <v>1584</v>
      </c>
      <c r="I147">
        <v>185</v>
      </c>
      <c r="J147">
        <v>1</v>
      </c>
      <c r="K147">
        <v>1200</v>
      </c>
      <c r="L147">
        <v>81000</v>
      </c>
      <c r="M147">
        <v>4982</v>
      </c>
      <c r="N147">
        <v>5231</v>
      </c>
      <c r="O147">
        <v>5493</v>
      </c>
      <c r="P147">
        <v>6004</v>
      </c>
      <c r="Q147">
        <v>6515</v>
      </c>
      <c r="R147">
        <v>1200</v>
      </c>
      <c r="S147">
        <v>1260</v>
      </c>
      <c r="T147">
        <v>1323</v>
      </c>
      <c r="U147">
        <v>1446</v>
      </c>
      <c r="V147">
        <v>1569</v>
      </c>
      <c r="W147" t="s">
        <v>1652</v>
      </c>
      <c r="X147">
        <v>1</v>
      </c>
      <c r="Y147">
        <v>1</v>
      </c>
      <c r="Z147" t="s">
        <v>1532</v>
      </c>
    </row>
    <row r="148" spans="1:26">
      <c r="A148">
        <v>285</v>
      </c>
      <c r="B148">
        <v>16226</v>
      </c>
      <c r="C148" t="s">
        <v>1574</v>
      </c>
      <c r="D148" t="s">
        <v>1529</v>
      </c>
      <c r="E148" t="s">
        <v>1449</v>
      </c>
      <c r="F148">
        <v>33888</v>
      </c>
      <c r="G148">
        <v>37108</v>
      </c>
      <c r="H148" t="s">
        <v>1530</v>
      </c>
      <c r="I148">
        <v>233</v>
      </c>
      <c r="J148">
        <v>3</v>
      </c>
      <c r="K148">
        <v>400</v>
      </c>
      <c r="L148">
        <v>81314</v>
      </c>
      <c r="M148">
        <v>1010</v>
      </c>
      <c r="N148">
        <v>1061</v>
      </c>
      <c r="O148">
        <v>1114</v>
      </c>
      <c r="P148">
        <v>1218</v>
      </c>
      <c r="Q148">
        <v>1322</v>
      </c>
      <c r="R148">
        <v>1200</v>
      </c>
      <c r="S148">
        <v>1261</v>
      </c>
      <c r="T148">
        <v>1324</v>
      </c>
      <c r="U148">
        <v>1447</v>
      </c>
      <c r="V148">
        <v>1571</v>
      </c>
      <c r="W148" t="s">
        <v>1646</v>
      </c>
      <c r="X148">
        <v>1</v>
      </c>
      <c r="Y148">
        <v>1</v>
      </c>
      <c r="Z148" t="s">
        <v>1532</v>
      </c>
    </row>
    <row r="149" spans="1:26">
      <c r="A149">
        <v>285</v>
      </c>
      <c r="B149">
        <v>16226</v>
      </c>
      <c r="C149" t="s">
        <v>1574</v>
      </c>
      <c r="D149" t="s">
        <v>1529</v>
      </c>
      <c r="E149" t="s">
        <v>1445</v>
      </c>
      <c r="F149">
        <v>30771</v>
      </c>
      <c r="G149">
        <v>33606</v>
      </c>
      <c r="H149" t="s">
        <v>1584</v>
      </c>
      <c r="I149">
        <v>185</v>
      </c>
      <c r="J149">
        <v>1</v>
      </c>
      <c r="K149">
        <v>1200</v>
      </c>
      <c r="L149">
        <v>81000</v>
      </c>
      <c r="M149">
        <v>4982</v>
      </c>
      <c r="N149">
        <v>5231</v>
      </c>
      <c r="O149">
        <v>5493</v>
      </c>
      <c r="P149">
        <v>6004</v>
      </c>
      <c r="Q149">
        <v>6515</v>
      </c>
      <c r="R149">
        <v>1200</v>
      </c>
      <c r="S149">
        <v>1260</v>
      </c>
      <c r="T149">
        <v>1323</v>
      </c>
      <c r="U149">
        <v>1446</v>
      </c>
      <c r="V149">
        <v>1569</v>
      </c>
      <c r="W149" t="s">
        <v>1653</v>
      </c>
      <c r="X149">
        <v>1</v>
      </c>
      <c r="Y149">
        <v>1</v>
      </c>
      <c r="Z149" t="s">
        <v>1532</v>
      </c>
    </row>
    <row r="150" spans="1:26">
      <c r="A150">
        <v>285</v>
      </c>
      <c r="B150">
        <v>16226</v>
      </c>
      <c r="C150" t="s">
        <v>1574</v>
      </c>
      <c r="D150" t="s">
        <v>1529</v>
      </c>
      <c r="E150" t="s">
        <v>1449</v>
      </c>
      <c r="F150">
        <v>33887</v>
      </c>
      <c r="G150">
        <v>37107</v>
      </c>
      <c r="H150" t="s">
        <v>1530</v>
      </c>
      <c r="I150">
        <v>233</v>
      </c>
      <c r="J150">
        <v>3</v>
      </c>
      <c r="K150">
        <v>400</v>
      </c>
      <c r="L150">
        <v>81314</v>
      </c>
      <c r="M150">
        <v>1010</v>
      </c>
      <c r="N150">
        <v>1061</v>
      </c>
      <c r="O150">
        <v>1114</v>
      </c>
      <c r="P150">
        <v>1218</v>
      </c>
      <c r="Q150">
        <v>1322</v>
      </c>
      <c r="R150">
        <v>1200</v>
      </c>
      <c r="S150">
        <v>1261</v>
      </c>
      <c r="T150">
        <v>1324</v>
      </c>
      <c r="U150">
        <v>1447</v>
      </c>
      <c r="V150">
        <v>1571</v>
      </c>
      <c r="W150" t="s">
        <v>1646</v>
      </c>
      <c r="X150">
        <v>1</v>
      </c>
      <c r="Y150">
        <v>1</v>
      </c>
      <c r="Z150" t="s">
        <v>1532</v>
      </c>
    </row>
    <row r="151" spans="1:26">
      <c r="A151">
        <v>285</v>
      </c>
      <c r="B151">
        <v>16226</v>
      </c>
      <c r="C151" t="s">
        <v>1574</v>
      </c>
      <c r="D151" t="s">
        <v>1529</v>
      </c>
      <c r="E151" t="s">
        <v>1445</v>
      </c>
      <c r="F151">
        <v>30770</v>
      </c>
      <c r="G151">
        <v>33603</v>
      </c>
      <c r="H151" t="s">
        <v>1584</v>
      </c>
      <c r="I151">
        <v>185</v>
      </c>
      <c r="J151">
        <v>1</v>
      </c>
      <c r="K151">
        <v>1200</v>
      </c>
      <c r="L151">
        <v>81000</v>
      </c>
      <c r="M151">
        <v>4982</v>
      </c>
      <c r="N151">
        <v>5231</v>
      </c>
      <c r="O151">
        <v>5493</v>
      </c>
      <c r="P151">
        <v>6004</v>
      </c>
      <c r="Q151">
        <v>6515</v>
      </c>
      <c r="R151">
        <v>1200</v>
      </c>
      <c r="S151">
        <v>1260</v>
      </c>
      <c r="T151">
        <v>1323</v>
      </c>
      <c r="U151">
        <v>1446</v>
      </c>
      <c r="V151">
        <v>1569</v>
      </c>
      <c r="W151" t="s">
        <v>1654</v>
      </c>
      <c r="X151">
        <v>1</v>
      </c>
      <c r="Y151">
        <v>1</v>
      </c>
      <c r="Z151" t="s">
        <v>1532</v>
      </c>
    </row>
    <row r="152" spans="1:26">
      <c r="A152">
        <v>285</v>
      </c>
      <c r="B152">
        <v>16226</v>
      </c>
      <c r="C152" t="s">
        <v>1574</v>
      </c>
      <c r="D152" t="s">
        <v>1529</v>
      </c>
      <c r="E152" t="s">
        <v>1449</v>
      </c>
      <c r="F152">
        <v>33886</v>
      </c>
      <c r="G152">
        <v>37106</v>
      </c>
      <c r="H152" t="s">
        <v>1530</v>
      </c>
      <c r="I152">
        <v>233</v>
      </c>
      <c r="J152">
        <v>3</v>
      </c>
      <c r="K152">
        <v>400</v>
      </c>
      <c r="L152">
        <v>81314</v>
      </c>
      <c r="M152">
        <v>1010</v>
      </c>
      <c r="N152">
        <v>1061</v>
      </c>
      <c r="O152">
        <v>1114</v>
      </c>
      <c r="P152">
        <v>1218</v>
      </c>
      <c r="Q152">
        <v>1322</v>
      </c>
      <c r="R152">
        <v>1200</v>
      </c>
      <c r="S152">
        <v>1261</v>
      </c>
      <c r="T152">
        <v>1324</v>
      </c>
      <c r="U152">
        <v>1447</v>
      </c>
      <c r="V152">
        <v>1571</v>
      </c>
      <c r="W152" t="s">
        <v>1646</v>
      </c>
      <c r="X152">
        <v>1</v>
      </c>
      <c r="Y152">
        <v>1</v>
      </c>
      <c r="Z152" t="s">
        <v>1532</v>
      </c>
    </row>
    <row r="153" spans="1:26">
      <c r="A153">
        <v>285</v>
      </c>
      <c r="B153">
        <v>16226</v>
      </c>
      <c r="C153" t="s">
        <v>1574</v>
      </c>
      <c r="D153" t="s">
        <v>1529</v>
      </c>
      <c r="E153" t="s">
        <v>1449</v>
      </c>
      <c r="F153">
        <v>33885</v>
      </c>
      <c r="G153">
        <v>37105</v>
      </c>
      <c r="H153" t="s">
        <v>1530</v>
      </c>
      <c r="I153">
        <v>233</v>
      </c>
      <c r="J153">
        <v>3</v>
      </c>
      <c r="K153">
        <v>400</v>
      </c>
      <c r="L153">
        <v>81314</v>
      </c>
      <c r="M153">
        <v>1010</v>
      </c>
      <c r="N153">
        <v>1061</v>
      </c>
      <c r="O153">
        <v>1114</v>
      </c>
      <c r="P153">
        <v>1218</v>
      </c>
      <c r="Q153">
        <v>1322</v>
      </c>
      <c r="R153">
        <v>1200</v>
      </c>
      <c r="S153">
        <v>1261</v>
      </c>
      <c r="T153">
        <v>1324</v>
      </c>
      <c r="U153">
        <v>1447</v>
      </c>
      <c r="V153">
        <v>1571</v>
      </c>
      <c r="W153" t="s">
        <v>1646</v>
      </c>
      <c r="X153">
        <v>1</v>
      </c>
      <c r="Y153">
        <v>1</v>
      </c>
      <c r="Z153" t="s">
        <v>1532</v>
      </c>
    </row>
    <row r="154" spans="1:26">
      <c r="A154">
        <v>285</v>
      </c>
      <c r="B154">
        <v>16226</v>
      </c>
      <c r="C154" t="s">
        <v>1574</v>
      </c>
      <c r="D154" t="s">
        <v>1529</v>
      </c>
      <c r="E154" t="s">
        <v>1445</v>
      </c>
      <c r="F154">
        <v>30908</v>
      </c>
      <c r="G154">
        <v>33687</v>
      </c>
      <c r="H154" t="s">
        <v>1584</v>
      </c>
      <c r="I154">
        <v>185</v>
      </c>
      <c r="J154">
        <v>1</v>
      </c>
      <c r="K154">
        <v>1200</v>
      </c>
      <c r="L154">
        <v>81000</v>
      </c>
      <c r="M154">
        <v>4982</v>
      </c>
      <c r="N154">
        <v>5231</v>
      </c>
      <c r="O154">
        <v>5493</v>
      </c>
      <c r="P154">
        <v>6004</v>
      </c>
      <c r="Q154">
        <v>6515</v>
      </c>
      <c r="R154">
        <v>1200</v>
      </c>
      <c r="S154">
        <v>1260</v>
      </c>
      <c r="T154">
        <v>1323</v>
      </c>
      <c r="U154">
        <v>1446</v>
      </c>
      <c r="V154">
        <v>1569</v>
      </c>
      <c r="W154" t="s">
        <v>1655</v>
      </c>
      <c r="X154">
        <v>1</v>
      </c>
      <c r="Y154">
        <v>1</v>
      </c>
      <c r="Z154" t="s">
        <v>1532</v>
      </c>
    </row>
    <row r="155" spans="1:26">
      <c r="A155">
        <v>285</v>
      </c>
      <c r="B155">
        <v>16226</v>
      </c>
      <c r="C155" t="s">
        <v>1574</v>
      </c>
      <c r="D155" t="s">
        <v>1529</v>
      </c>
      <c r="E155" t="s">
        <v>1449</v>
      </c>
      <c r="F155">
        <v>34253</v>
      </c>
      <c r="G155">
        <v>37504</v>
      </c>
      <c r="H155" t="s">
        <v>1530</v>
      </c>
      <c r="I155">
        <v>299</v>
      </c>
      <c r="J155">
        <v>30</v>
      </c>
      <c r="K155">
        <v>150</v>
      </c>
      <c r="L155">
        <v>81314</v>
      </c>
      <c r="M155">
        <v>1010</v>
      </c>
      <c r="N155">
        <v>1061</v>
      </c>
      <c r="O155">
        <v>1114</v>
      </c>
      <c r="P155">
        <v>1218</v>
      </c>
      <c r="Q155">
        <v>1322</v>
      </c>
      <c r="R155">
        <v>4500</v>
      </c>
      <c r="S155">
        <v>4727</v>
      </c>
      <c r="T155">
        <v>4963</v>
      </c>
      <c r="U155">
        <v>5427</v>
      </c>
      <c r="V155">
        <v>5890</v>
      </c>
      <c r="W155" t="s">
        <v>1656</v>
      </c>
      <c r="X155">
        <v>1</v>
      </c>
      <c r="Y155">
        <v>1</v>
      </c>
      <c r="Z155" t="s">
        <v>1532</v>
      </c>
    </row>
    <row r="156" spans="1:26">
      <c r="A156">
        <v>285</v>
      </c>
      <c r="B156">
        <v>16226</v>
      </c>
      <c r="C156" t="s">
        <v>1574</v>
      </c>
      <c r="D156" t="s">
        <v>1529</v>
      </c>
      <c r="E156" t="s">
        <v>1445</v>
      </c>
      <c r="F156">
        <v>30906</v>
      </c>
      <c r="G156">
        <v>33685</v>
      </c>
      <c r="H156" t="s">
        <v>1584</v>
      </c>
      <c r="I156">
        <v>185</v>
      </c>
      <c r="J156">
        <v>1</v>
      </c>
      <c r="K156">
        <v>900</v>
      </c>
      <c r="L156">
        <v>81000</v>
      </c>
      <c r="M156">
        <v>4982</v>
      </c>
      <c r="N156">
        <v>5231</v>
      </c>
      <c r="O156">
        <v>5493</v>
      </c>
      <c r="P156">
        <v>6004</v>
      </c>
      <c r="Q156">
        <v>6515</v>
      </c>
      <c r="R156">
        <v>900</v>
      </c>
      <c r="S156">
        <v>945</v>
      </c>
      <c r="T156">
        <v>992</v>
      </c>
      <c r="U156">
        <v>1085</v>
      </c>
      <c r="V156">
        <v>1177</v>
      </c>
      <c r="W156" t="s">
        <v>1657</v>
      </c>
      <c r="X156">
        <v>1</v>
      </c>
      <c r="Y156">
        <v>1</v>
      </c>
      <c r="Z156" t="s">
        <v>1532</v>
      </c>
    </row>
    <row r="157" spans="1:26">
      <c r="A157">
        <v>285</v>
      </c>
      <c r="B157">
        <v>16226</v>
      </c>
      <c r="C157" t="s">
        <v>1574</v>
      </c>
      <c r="D157" t="s">
        <v>1529</v>
      </c>
      <c r="E157" t="s">
        <v>1445</v>
      </c>
      <c r="F157">
        <v>30905</v>
      </c>
      <c r="G157">
        <v>33684</v>
      </c>
      <c r="H157" t="s">
        <v>1584</v>
      </c>
      <c r="I157">
        <v>185</v>
      </c>
      <c r="J157">
        <v>1</v>
      </c>
      <c r="K157">
        <v>900</v>
      </c>
      <c r="L157">
        <v>81000</v>
      </c>
      <c r="M157">
        <v>4982</v>
      </c>
      <c r="N157">
        <v>5231</v>
      </c>
      <c r="O157">
        <v>5493</v>
      </c>
      <c r="P157">
        <v>6004</v>
      </c>
      <c r="Q157">
        <v>6515</v>
      </c>
      <c r="R157">
        <v>900</v>
      </c>
      <c r="S157">
        <v>945</v>
      </c>
      <c r="T157">
        <v>992</v>
      </c>
      <c r="U157">
        <v>1085</v>
      </c>
      <c r="V157">
        <v>1177</v>
      </c>
      <c r="W157" t="s">
        <v>1658</v>
      </c>
      <c r="X157">
        <v>1</v>
      </c>
      <c r="Y157">
        <v>1</v>
      </c>
      <c r="Z157" t="s">
        <v>1532</v>
      </c>
    </row>
    <row r="158" spans="1:26">
      <c r="A158">
        <v>285</v>
      </c>
      <c r="B158">
        <v>16226</v>
      </c>
      <c r="C158" t="s">
        <v>1574</v>
      </c>
      <c r="D158" t="s">
        <v>1529</v>
      </c>
      <c r="E158" t="s">
        <v>1445</v>
      </c>
      <c r="F158">
        <v>30904</v>
      </c>
      <c r="G158">
        <v>33683</v>
      </c>
      <c r="H158" t="s">
        <v>1584</v>
      </c>
      <c r="I158">
        <v>185</v>
      </c>
      <c r="J158">
        <v>1</v>
      </c>
      <c r="K158">
        <v>900</v>
      </c>
      <c r="L158">
        <v>81000</v>
      </c>
      <c r="M158">
        <v>4982</v>
      </c>
      <c r="N158">
        <v>5231</v>
      </c>
      <c r="O158">
        <v>5493</v>
      </c>
      <c r="P158">
        <v>6004</v>
      </c>
      <c r="Q158">
        <v>6515</v>
      </c>
      <c r="R158">
        <v>900</v>
      </c>
      <c r="S158">
        <v>945</v>
      </c>
      <c r="T158">
        <v>992</v>
      </c>
      <c r="U158">
        <v>1085</v>
      </c>
      <c r="V158">
        <v>1177</v>
      </c>
      <c r="W158" t="s">
        <v>1659</v>
      </c>
      <c r="X158">
        <v>1</v>
      </c>
      <c r="Y158">
        <v>1</v>
      </c>
      <c r="Z158" t="s">
        <v>1532</v>
      </c>
    </row>
    <row r="159" spans="1:26">
      <c r="A159">
        <v>285</v>
      </c>
      <c r="B159">
        <v>16226</v>
      </c>
      <c r="C159" t="s">
        <v>1574</v>
      </c>
      <c r="D159" t="s">
        <v>1529</v>
      </c>
      <c r="E159" t="s">
        <v>1445</v>
      </c>
      <c r="F159">
        <v>30903</v>
      </c>
      <c r="G159">
        <v>33682</v>
      </c>
      <c r="H159" t="s">
        <v>1584</v>
      </c>
      <c r="I159">
        <v>185</v>
      </c>
      <c r="J159">
        <v>1</v>
      </c>
      <c r="K159">
        <v>900</v>
      </c>
      <c r="L159">
        <v>81000</v>
      </c>
      <c r="M159">
        <v>4982</v>
      </c>
      <c r="N159">
        <v>5231</v>
      </c>
      <c r="O159">
        <v>5493</v>
      </c>
      <c r="P159">
        <v>6004</v>
      </c>
      <c r="Q159">
        <v>6515</v>
      </c>
      <c r="R159">
        <v>900</v>
      </c>
      <c r="S159">
        <v>945</v>
      </c>
      <c r="T159">
        <v>992</v>
      </c>
      <c r="U159">
        <v>1085</v>
      </c>
      <c r="V159">
        <v>1177</v>
      </c>
      <c r="W159" t="s">
        <v>1660</v>
      </c>
      <c r="X159">
        <v>1</v>
      </c>
      <c r="Y159">
        <v>1</v>
      </c>
      <c r="Z159" t="s">
        <v>1532</v>
      </c>
    </row>
    <row r="160" spans="1:26">
      <c r="A160">
        <v>285</v>
      </c>
      <c r="B160">
        <v>16226</v>
      </c>
      <c r="C160" t="s">
        <v>1574</v>
      </c>
      <c r="D160" t="s">
        <v>1529</v>
      </c>
      <c r="E160" t="s">
        <v>1445</v>
      </c>
      <c r="F160">
        <v>30902</v>
      </c>
      <c r="G160">
        <v>33681</v>
      </c>
      <c r="H160" t="s">
        <v>1584</v>
      </c>
      <c r="I160">
        <v>185</v>
      </c>
      <c r="J160">
        <v>1</v>
      </c>
      <c r="K160">
        <v>900</v>
      </c>
      <c r="L160">
        <v>81000</v>
      </c>
      <c r="M160">
        <v>4982</v>
      </c>
      <c r="N160">
        <v>5231</v>
      </c>
      <c r="O160">
        <v>5493</v>
      </c>
      <c r="P160">
        <v>6004</v>
      </c>
      <c r="Q160">
        <v>6515</v>
      </c>
      <c r="R160">
        <v>900</v>
      </c>
      <c r="S160">
        <v>945</v>
      </c>
      <c r="T160">
        <v>992</v>
      </c>
      <c r="U160">
        <v>1085</v>
      </c>
      <c r="V160">
        <v>1177</v>
      </c>
      <c r="W160" t="s">
        <v>1661</v>
      </c>
      <c r="X160">
        <v>1</v>
      </c>
      <c r="Y160">
        <v>1</v>
      </c>
      <c r="Z160" t="s">
        <v>1532</v>
      </c>
    </row>
    <row r="161" spans="1:26">
      <c r="A161">
        <v>285</v>
      </c>
      <c r="B161">
        <v>16226</v>
      </c>
      <c r="C161" t="s">
        <v>1574</v>
      </c>
      <c r="D161" t="s">
        <v>1529</v>
      </c>
      <c r="E161" t="s">
        <v>1449</v>
      </c>
      <c r="F161">
        <v>80907</v>
      </c>
      <c r="G161">
        <v>95600</v>
      </c>
      <c r="H161" t="s">
        <v>1530</v>
      </c>
      <c r="I161">
        <v>299</v>
      </c>
      <c r="J161">
        <v>50</v>
      </c>
      <c r="K161">
        <v>10</v>
      </c>
      <c r="L161">
        <v>81314</v>
      </c>
      <c r="M161">
        <v>1010</v>
      </c>
      <c r="N161">
        <v>1061</v>
      </c>
      <c r="O161">
        <v>1114</v>
      </c>
      <c r="P161">
        <v>1218</v>
      </c>
      <c r="Q161">
        <v>1322</v>
      </c>
      <c r="R161">
        <v>500</v>
      </c>
      <c r="S161">
        <v>525</v>
      </c>
      <c r="T161">
        <v>551</v>
      </c>
      <c r="U161">
        <v>603</v>
      </c>
      <c r="V161">
        <v>654</v>
      </c>
      <c r="W161" t="s">
        <v>1662</v>
      </c>
      <c r="X161">
        <v>1</v>
      </c>
      <c r="Y161">
        <v>1</v>
      </c>
      <c r="Z161" t="s">
        <v>1532</v>
      </c>
    </row>
    <row r="162" spans="1:26">
      <c r="A162">
        <v>285</v>
      </c>
      <c r="B162">
        <v>16226</v>
      </c>
      <c r="C162" t="s">
        <v>1574</v>
      </c>
      <c r="D162" t="s">
        <v>1529</v>
      </c>
      <c r="E162" t="s">
        <v>1445</v>
      </c>
      <c r="F162">
        <v>26237</v>
      </c>
      <c r="G162">
        <v>28485</v>
      </c>
      <c r="H162" t="s">
        <v>1584</v>
      </c>
      <c r="I162">
        <v>186</v>
      </c>
      <c r="J162">
        <v>1</v>
      </c>
      <c r="K162">
        <v>7000</v>
      </c>
      <c r="L162">
        <v>81000</v>
      </c>
      <c r="M162">
        <v>4982</v>
      </c>
      <c r="N162">
        <v>5231</v>
      </c>
      <c r="O162">
        <v>5493</v>
      </c>
      <c r="P162">
        <v>6004</v>
      </c>
      <c r="Q162">
        <v>6515</v>
      </c>
      <c r="R162">
        <v>7000</v>
      </c>
      <c r="S162">
        <v>7350</v>
      </c>
      <c r="T162">
        <v>7718</v>
      </c>
      <c r="U162">
        <v>8436</v>
      </c>
      <c r="V162">
        <v>9154</v>
      </c>
      <c r="W162" t="s">
        <v>1663</v>
      </c>
      <c r="X162">
        <v>1</v>
      </c>
      <c r="Y162">
        <v>1</v>
      </c>
      <c r="Z162" t="s">
        <v>1532</v>
      </c>
    </row>
    <row r="163" spans="1:26">
      <c r="A163">
        <v>285</v>
      </c>
      <c r="B163">
        <v>16226</v>
      </c>
      <c r="C163" t="s">
        <v>1574</v>
      </c>
      <c r="D163" t="s">
        <v>1529</v>
      </c>
      <c r="E163" t="s">
        <v>1445</v>
      </c>
      <c r="F163">
        <v>80921</v>
      </c>
      <c r="G163">
        <v>95614</v>
      </c>
      <c r="H163" t="s">
        <v>1584</v>
      </c>
      <c r="I163">
        <v>185</v>
      </c>
      <c r="J163">
        <v>1</v>
      </c>
      <c r="K163">
        <v>8000</v>
      </c>
      <c r="L163">
        <v>81000</v>
      </c>
      <c r="M163">
        <v>4982</v>
      </c>
      <c r="N163">
        <v>5231</v>
      </c>
      <c r="O163">
        <v>5493</v>
      </c>
      <c r="P163">
        <v>6004</v>
      </c>
      <c r="Q163">
        <v>6515</v>
      </c>
      <c r="R163">
        <v>8000</v>
      </c>
      <c r="S163">
        <v>8400</v>
      </c>
      <c r="T163">
        <v>8821</v>
      </c>
      <c r="U163">
        <v>9641</v>
      </c>
      <c r="V163">
        <v>10462</v>
      </c>
      <c r="W163" t="s">
        <v>1664</v>
      </c>
      <c r="X163">
        <v>1</v>
      </c>
      <c r="Y163">
        <v>1</v>
      </c>
      <c r="Z163" t="s">
        <v>1532</v>
      </c>
    </row>
    <row r="164" spans="1:26">
      <c r="A164">
        <v>285</v>
      </c>
      <c r="B164">
        <v>16226</v>
      </c>
      <c r="C164" t="s">
        <v>1574</v>
      </c>
      <c r="D164" t="s">
        <v>1529</v>
      </c>
      <c r="E164" t="s">
        <v>1445</v>
      </c>
      <c r="F164">
        <v>66823</v>
      </c>
      <c r="G164">
        <v>80282</v>
      </c>
      <c r="H164" t="s">
        <v>1584</v>
      </c>
      <c r="I164">
        <v>185</v>
      </c>
      <c r="J164">
        <v>1</v>
      </c>
      <c r="K164">
        <v>8000</v>
      </c>
      <c r="L164">
        <v>81000</v>
      </c>
      <c r="M164">
        <v>4982</v>
      </c>
      <c r="N164">
        <v>5231</v>
      </c>
      <c r="O164">
        <v>5493</v>
      </c>
      <c r="P164">
        <v>6004</v>
      </c>
      <c r="Q164">
        <v>6515</v>
      </c>
      <c r="R164">
        <v>8000</v>
      </c>
      <c r="S164">
        <v>8400</v>
      </c>
      <c r="T164">
        <v>8821</v>
      </c>
      <c r="U164">
        <v>9641</v>
      </c>
      <c r="V164">
        <v>10462</v>
      </c>
      <c r="W164" t="s">
        <v>1665</v>
      </c>
      <c r="X164">
        <v>1</v>
      </c>
      <c r="Y164">
        <v>1</v>
      </c>
      <c r="Z164" t="s">
        <v>1532</v>
      </c>
    </row>
    <row r="165" spans="1:26">
      <c r="A165">
        <v>285</v>
      </c>
      <c r="B165">
        <v>16226</v>
      </c>
      <c r="C165" t="s">
        <v>1574</v>
      </c>
      <c r="D165" t="s">
        <v>1529</v>
      </c>
      <c r="E165" t="s">
        <v>1445</v>
      </c>
      <c r="F165">
        <v>3250</v>
      </c>
      <c r="G165">
        <v>3834</v>
      </c>
      <c r="H165" t="s">
        <v>1584</v>
      </c>
      <c r="I165">
        <v>186</v>
      </c>
      <c r="J165">
        <v>1</v>
      </c>
      <c r="K165">
        <v>25000</v>
      </c>
      <c r="L165">
        <v>81000</v>
      </c>
      <c r="M165">
        <v>4982</v>
      </c>
      <c r="N165">
        <v>5231</v>
      </c>
      <c r="O165">
        <v>5493</v>
      </c>
      <c r="P165">
        <v>6004</v>
      </c>
      <c r="Q165">
        <v>6515</v>
      </c>
      <c r="R165">
        <v>25000</v>
      </c>
      <c r="S165">
        <v>26249</v>
      </c>
      <c r="T165">
        <v>27564</v>
      </c>
      <c r="U165">
        <v>30128</v>
      </c>
      <c r="V165">
        <v>32693</v>
      </c>
      <c r="W165" t="s">
        <v>1666</v>
      </c>
      <c r="X165">
        <v>1</v>
      </c>
      <c r="Y165">
        <v>1</v>
      </c>
      <c r="Z165" t="s">
        <v>1532</v>
      </c>
    </row>
    <row r="166" spans="1:26">
      <c r="A166">
        <v>285</v>
      </c>
      <c r="B166">
        <v>16226</v>
      </c>
      <c r="C166" t="s">
        <v>1574</v>
      </c>
      <c r="D166" t="s">
        <v>1529</v>
      </c>
      <c r="E166" t="s">
        <v>1445</v>
      </c>
      <c r="F166">
        <v>3262</v>
      </c>
      <c r="G166">
        <v>3846</v>
      </c>
      <c r="H166" t="s">
        <v>1584</v>
      </c>
      <c r="I166">
        <v>186</v>
      </c>
      <c r="J166">
        <v>1</v>
      </c>
      <c r="K166">
        <v>25000</v>
      </c>
      <c r="L166">
        <v>81000</v>
      </c>
      <c r="M166">
        <v>4982</v>
      </c>
      <c r="N166">
        <v>5231</v>
      </c>
      <c r="O166">
        <v>5493</v>
      </c>
      <c r="P166">
        <v>6004</v>
      </c>
      <c r="Q166">
        <v>6515</v>
      </c>
      <c r="R166">
        <v>25000</v>
      </c>
      <c r="S166">
        <v>26249</v>
      </c>
      <c r="T166">
        <v>27564</v>
      </c>
      <c r="U166">
        <v>30128</v>
      </c>
      <c r="V166">
        <v>32693</v>
      </c>
      <c r="W166" t="s">
        <v>1667</v>
      </c>
      <c r="X166">
        <v>1</v>
      </c>
      <c r="Y166">
        <v>1</v>
      </c>
      <c r="Z166" t="s">
        <v>1532</v>
      </c>
    </row>
    <row r="167" spans="1:26">
      <c r="A167">
        <v>285</v>
      </c>
      <c r="B167">
        <v>16226</v>
      </c>
      <c r="C167" t="s">
        <v>1574</v>
      </c>
      <c r="D167" t="s">
        <v>1529</v>
      </c>
      <c r="E167" t="s">
        <v>1445</v>
      </c>
      <c r="F167">
        <v>3171</v>
      </c>
      <c r="G167">
        <v>3755</v>
      </c>
      <c r="H167" t="s">
        <v>1584</v>
      </c>
      <c r="I167">
        <v>185</v>
      </c>
      <c r="J167">
        <v>1</v>
      </c>
      <c r="K167">
        <v>16000</v>
      </c>
      <c r="L167">
        <v>81000</v>
      </c>
      <c r="M167">
        <v>4982</v>
      </c>
      <c r="N167">
        <v>5231</v>
      </c>
      <c r="O167">
        <v>5493</v>
      </c>
      <c r="P167">
        <v>6004</v>
      </c>
      <c r="Q167">
        <v>6515</v>
      </c>
      <c r="R167">
        <v>16000</v>
      </c>
      <c r="S167">
        <v>16800</v>
      </c>
      <c r="T167">
        <v>17641</v>
      </c>
      <c r="U167">
        <v>19282</v>
      </c>
      <c r="V167">
        <v>20923</v>
      </c>
      <c r="W167" t="s">
        <v>1668</v>
      </c>
      <c r="X167">
        <v>1</v>
      </c>
      <c r="Y167">
        <v>1</v>
      </c>
      <c r="Z167" t="s">
        <v>1532</v>
      </c>
    </row>
    <row r="168" spans="1:26">
      <c r="A168">
        <v>285</v>
      </c>
      <c r="B168">
        <v>16226</v>
      </c>
      <c r="C168" t="s">
        <v>1574</v>
      </c>
      <c r="D168" t="s">
        <v>1529</v>
      </c>
      <c r="E168" t="s">
        <v>1445</v>
      </c>
      <c r="F168">
        <v>54440</v>
      </c>
      <c r="G168">
        <v>64175</v>
      </c>
      <c r="H168" t="s">
        <v>1584</v>
      </c>
      <c r="I168">
        <v>185</v>
      </c>
      <c r="J168">
        <v>1</v>
      </c>
      <c r="K168">
        <v>20000</v>
      </c>
      <c r="L168">
        <v>81000</v>
      </c>
      <c r="M168">
        <v>4982</v>
      </c>
      <c r="N168">
        <v>5231</v>
      </c>
      <c r="O168">
        <v>5493</v>
      </c>
      <c r="P168">
        <v>6004</v>
      </c>
      <c r="Q168">
        <v>6515</v>
      </c>
      <c r="R168">
        <v>20000</v>
      </c>
      <c r="S168">
        <v>21000</v>
      </c>
      <c r="T168">
        <v>22051</v>
      </c>
      <c r="U168">
        <v>24103</v>
      </c>
      <c r="V168">
        <v>26154</v>
      </c>
      <c r="W168" t="s">
        <v>1669</v>
      </c>
      <c r="X168">
        <v>1</v>
      </c>
      <c r="Y168">
        <v>1</v>
      </c>
      <c r="Z168" t="s">
        <v>1532</v>
      </c>
    </row>
    <row r="169" spans="1:26">
      <c r="A169">
        <v>285</v>
      </c>
      <c r="B169">
        <v>16226</v>
      </c>
      <c r="C169" t="s">
        <v>1574</v>
      </c>
      <c r="D169" t="s">
        <v>1529</v>
      </c>
      <c r="E169" t="s">
        <v>1445</v>
      </c>
      <c r="F169">
        <v>54441</v>
      </c>
      <c r="G169">
        <v>64176</v>
      </c>
      <c r="H169" t="s">
        <v>1584</v>
      </c>
      <c r="I169">
        <v>185</v>
      </c>
      <c r="J169">
        <v>1</v>
      </c>
      <c r="K169">
        <v>18000</v>
      </c>
      <c r="L169">
        <v>81000</v>
      </c>
      <c r="M169">
        <v>4982</v>
      </c>
      <c r="N169">
        <v>5231</v>
      </c>
      <c r="O169">
        <v>5493</v>
      </c>
      <c r="P169">
        <v>6004</v>
      </c>
      <c r="Q169">
        <v>6515</v>
      </c>
      <c r="R169">
        <v>18000</v>
      </c>
      <c r="S169">
        <v>18900</v>
      </c>
      <c r="T169">
        <v>19846</v>
      </c>
      <c r="U169">
        <v>21692</v>
      </c>
      <c r="V169">
        <v>23539</v>
      </c>
      <c r="W169" t="s">
        <v>1670</v>
      </c>
      <c r="X169">
        <v>1</v>
      </c>
      <c r="Y169">
        <v>1</v>
      </c>
      <c r="Z169" t="s">
        <v>1532</v>
      </c>
    </row>
    <row r="170" spans="1:26">
      <c r="A170">
        <v>285</v>
      </c>
      <c r="B170">
        <v>16226</v>
      </c>
      <c r="C170" t="s">
        <v>1574</v>
      </c>
      <c r="D170" t="s">
        <v>1529</v>
      </c>
      <c r="E170" t="s">
        <v>1445</v>
      </c>
      <c r="F170">
        <v>54438</v>
      </c>
      <c r="G170">
        <v>64173</v>
      </c>
      <c r="H170" t="s">
        <v>1584</v>
      </c>
      <c r="I170">
        <v>185</v>
      </c>
      <c r="J170">
        <v>1</v>
      </c>
      <c r="K170">
        <v>18000</v>
      </c>
      <c r="L170">
        <v>81000</v>
      </c>
      <c r="M170">
        <v>4982</v>
      </c>
      <c r="N170">
        <v>5231</v>
      </c>
      <c r="O170">
        <v>5493</v>
      </c>
      <c r="P170">
        <v>6004</v>
      </c>
      <c r="Q170">
        <v>6515</v>
      </c>
      <c r="R170">
        <v>18000</v>
      </c>
      <c r="S170">
        <v>18900</v>
      </c>
      <c r="T170">
        <v>19846</v>
      </c>
      <c r="U170">
        <v>21692</v>
      </c>
      <c r="V170">
        <v>23539</v>
      </c>
      <c r="W170" t="s">
        <v>1671</v>
      </c>
      <c r="X170">
        <v>1</v>
      </c>
      <c r="Y170">
        <v>1</v>
      </c>
      <c r="Z170" t="s">
        <v>1532</v>
      </c>
    </row>
    <row r="171" spans="1:26">
      <c r="A171">
        <v>285</v>
      </c>
      <c r="B171">
        <v>16226</v>
      </c>
      <c r="C171" t="s">
        <v>1574</v>
      </c>
      <c r="D171" t="s">
        <v>1529</v>
      </c>
      <c r="E171" t="s">
        <v>1445</v>
      </c>
      <c r="F171">
        <v>54439</v>
      </c>
      <c r="G171">
        <v>64174</v>
      </c>
      <c r="H171" t="s">
        <v>1584</v>
      </c>
      <c r="I171">
        <v>185</v>
      </c>
      <c r="J171">
        <v>1</v>
      </c>
      <c r="K171">
        <v>8000</v>
      </c>
      <c r="L171">
        <v>81000</v>
      </c>
      <c r="M171">
        <v>4982</v>
      </c>
      <c r="N171">
        <v>5231</v>
      </c>
      <c r="O171">
        <v>5493</v>
      </c>
      <c r="P171">
        <v>6004</v>
      </c>
      <c r="Q171">
        <v>6515</v>
      </c>
      <c r="R171">
        <v>8000</v>
      </c>
      <c r="S171">
        <v>8400</v>
      </c>
      <c r="T171">
        <v>8821</v>
      </c>
      <c r="U171">
        <v>9641</v>
      </c>
      <c r="V171">
        <v>10462</v>
      </c>
      <c r="W171" t="s">
        <v>1672</v>
      </c>
      <c r="X171">
        <v>1</v>
      </c>
      <c r="Y171">
        <v>1</v>
      </c>
      <c r="Z171" t="s">
        <v>1532</v>
      </c>
    </row>
    <row r="172" spans="1:26">
      <c r="A172">
        <v>285</v>
      </c>
      <c r="B172">
        <v>16226</v>
      </c>
      <c r="C172" t="s">
        <v>1574</v>
      </c>
      <c r="D172" t="s">
        <v>1529</v>
      </c>
      <c r="E172" t="s">
        <v>1445</v>
      </c>
      <c r="F172">
        <v>5114</v>
      </c>
      <c r="G172">
        <v>5334</v>
      </c>
      <c r="H172" t="s">
        <v>1584</v>
      </c>
      <c r="I172">
        <v>185</v>
      </c>
      <c r="J172">
        <v>1</v>
      </c>
      <c r="K172">
        <v>3000</v>
      </c>
      <c r="L172">
        <v>81000</v>
      </c>
      <c r="M172">
        <v>4982</v>
      </c>
      <c r="N172">
        <v>5231</v>
      </c>
      <c r="O172">
        <v>5493</v>
      </c>
      <c r="P172">
        <v>6004</v>
      </c>
      <c r="Q172">
        <v>6515</v>
      </c>
      <c r="R172">
        <v>3000</v>
      </c>
      <c r="S172">
        <v>3150</v>
      </c>
      <c r="T172">
        <v>3308</v>
      </c>
      <c r="U172">
        <v>3615</v>
      </c>
      <c r="V172">
        <v>3923</v>
      </c>
      <c r="W172" t="s">
        <v>1673</v>
      </c>
      <c r="X172">
        <v>1</v>
      </c>
      <c r="Y172">
        <v>1</v>
      </c>
      <c r="Z172" t="s">
        <v>1532</v>
      </c>
    </row>
    <row r="173" spans="1:26">
      <c r="A173">
        <v>285</v>
      </c>
      <c r="B173">
        <v>16226</v>
      </c>
      <c r="C173" t="s">
        <v>1574</v>
      </c>
      <c r="D173" t="s">
        <v>1529</v>
      </c>
      <c r="E173" t="s">
        <v>1445</v>
      </c>
      <c r="F173">
        <v>5136</v>
      </c>
      <c r="G173">
        <v>5356</v>
      </c>
      <c r="H173" t="s">
        <v>1584</v>
      </c>
      <c r="I173">
        <v>185</v>
      </c>
      <c r="J173">
        <v>1</v>
      </c>
      <c r="K173">
        <v>16000</v>
      </c>
      <c r="L173">
        <v>81000</v>
      </c>
      <c r="M173">
        <v>4982</v>
      </c>
      <c r="N173">
        <v>5231</v>
      </c>
      <c r="O173">
        <v>5493</v>
      </c>
      <c r="P173">
        <v>6004</v>
      </c>
      <c r="Q173">
        <v>6515</v>
      </c>
      <c r="R173">
        <v>16000</v>
      </c>
      <c r="S173">
        <v>16800</v>
      </c>
      <c r="T173">
        <v>17641</v>
      </c>
      <c r="U173">
        <v>19282</v>
      </c>
      <c r="V173">
        <v>20923</v>
      </c>
      <c r="W173" t="s">
        <v>1674</v>
      </c>
      <c r="X173">
        <v>1</v>
      </c>
      <c r="Y173">
        <v>1</v>
      </c>
      <c r="Z173" t="s">
        <v>1532</v>
      </c>
    </row>
    <row r="174" spans="1:26">
      <c r="A174">
        <v>285</v>
      </c>
      <c r="B174">
        <v>16226</v>
      </c>
      <c r="C174" t="s">
        <v>1574</v>
      </c>
      <c r="D174" t="s">
        <v>1529</v>
      </c>
      <c r="E174" t="s">
        <v>1445</v>
      </c>
      <c r="F174">
        <v>5123</v>
      </c>
      <c r="G174">
        <v>5343</v>
      </c>
      <c r="H174" t="s">
        <v>1584</v>
      </c>
      <c r="I174">
        <v>185</v>
      </c>
      <c r="J174">
        <v>1</v>
      </c>
      <c r="K174">
        <v>8000</v>
      </c>
      <c r="L174">
        <v>81000</v>
      </c>
      <c r="M174">
        <v>4982</v>
      </c>
      <c r="N174">
        <v>5231</v>
      </c>
      <c r="O174">
        <v>5493</v>
      </c>
      <c r="P174">
        <v>6004</v>
      </c>
      <c r="Q174">
        <v>6515</v>
      </c>
      <c r="R174">
        <v>8000</v>
      </c>
      <c r="S174">
        <v>8400</v>
      </c>
      <c r="T174">
        <v>8821</v>
      </c>
      <c r="U174">
        <v>9641</v>
      </c>
      <c r="V174">
        <v>10462</v>
      </c>
      <c r="W174" t="s">
        <v>1675</v>
      </c>
      <c r="X174">
        <v>1</v>
      </c>
      <c r="Y174">
        <v>1</v>
      </c>
      <c r="Z174" t="s">
        <v>1532</v>
      </c>
    </row>
    <row r="175" spans="1:26">
      <c r="A175">
        <v>285</v>
      </c>
      <c r="B175">
        <v>16226</v>
      </c>
      <c r="C175" t="s">
        <v>1574</v>
      </c>
      <c r="D175" t="s">
        <v>1529</v>
      </c>
      <c r="E175" t="s">
        <v>1445</v>
      </c>
      <c r="F175">
        <v>3044</v>
      </c>
      <c r="G175">
        <v>3628</v>
      </c>
      <c r="H175" t="s">
        <v>1584</v>
      </c>
      <c r="I175">
        <v>185</v>
      </c>
      <c r="J175">
        <v>1</v>
      </c>
      <c r="K175">
        <v>7000</v>
      </c>
      <c r="L175">
        <v>81000</v>
      </c>
      <c r="M175">
        <v>4982</v>
      </c>
      <c r="N175">
        <v>5231</v>
      </c>
      <c r="O175">
        <v>5493</v>
      </c>
      <c r="P175">
        <v>6004</v>
      </c>
      <c r="Q175">
        <v>6515</v>
      </c>
      <c r="R175">
        <v>7000</v>
      </c>
      <c r="S175">
        <v>7350</v>
      </c>
      <c r="T175">
        <v>7718</v>
      </c>
      <c r="U175">
        <v>8436</v>
      </c>
      <c r="V175">
        <v>9154</v>
      </c>
      <c r="W175" t="s">
        <v>1676</v>
      </c>
      <c r="X175">
        <v>1</v>
      </c>
      <c r="Y175">
        <v>1</v>
      </c>
      <c r="Z175" t="s">
        <v>1532</v>
      </c>
    </row>
    <row r="176" spans="1:26">
      <c r="A176">
        <v>285</v>
      </c>
      <c r="B176">
        <v>16226</v>
      </c>
      <c r="C176" t="s">
        <v>1574</v>
      </c>
      <c r="D176" t="s">
        <v>1529</v>
      </c>
      <c r="E176" t="s">
        <v>1445</v>
      </c>
      <c r="F176">
        <v>56237</v>
      </c>
      <c r="G176">
        <v>66487</v>
      </c>
      <c r="H176" t="s">
        <v>1584</v>
      </c>
      <c r="I176">
        <v>185</v>
      </c>
      <c r="J176">
        <v>1</v>
      </c>
      <c r="K176">
        <v>7000</v>
      </c>
      <c r="L176">
        <v>81000</v>
      </c>
      <c r="M176">
        <v>4982</v>
      </c>
      <c r="N176">
        <v>5231</v>
      </c>
      <c r="O176">
        <v>5493</v>
      </c>
      <c r="P176">
        <v>6004</v>
      </c>
      <c r="Q176">
        <v>6515</v>
      </c>
      <c r="R176">
        <v>7000</v>
      </c>
      <c r="S176">
        <v>7350</v>
      </c>
      <c r="T176">
        <v>7718</v>
      </c>
      <c r="U176">
        <v>8436</v>
      </c>
      <c r="V176">
        <v>9154</v>
      </c>
      <c r="W176" t="s">
        <v>1677</v>
      </c>
      <c r="X176">
        <v>1</v>
      </c>
      <c r="Y176">
        <v>1</v>
      </c>
      <c r="Z176" t="s">
        <v>1532</v>
      </c>
    </row>
    <row r="177" spans="1:26">
      <c r="A177">
        <v>285</v>
      </c>
      <c r="B177">
        <v>16226</v>
      </c>
      <c r="C177" t="s">
        <v>1574</v>
      </c>
      <c r="D177" t="s">
        <v>1529</v>
      </c>
      <c r="E177" t="s">
        <v>1445</v>
      </c>
      <c r="F177">
        <v>26231</v>
      </c>
      <c r="G177">
        <v>28479</v>
      </c>
      <c r="H177" t="s">
        <v>1584</v>
      </c>
      <c r="I177">
        <v>186</v>
      </c>
      <c r="J177">
        <v>1</v>
      </c>
      <c r="K177">
        <v>16000</v>
      </c>
      <c r="L177">
        <v>81000</v>
      </c>
      <c r="M177">
        <v>4982</v>
      </c>
      <c r="N177">
        <v>5231</v>
      </c>
      <c r="O177">
        <v>5493</v>
      </c>
      <c r="P177">
        <v>6004</v>
      </c>
      <c r="Q177">
        <v>6515</v>
      </c>
      <c r="R177">
        <v>16000</v>
      </c>
      <c r="S177">
        <v>16800</v>
      </c>
      <c r="T177">
        <v>17641</v>
      </c>
      <c r="U177">
        <v>19282</v>
      </c>
      <c r="V177">
        <v>20923</v>
      </c>
      <c r="W177" t="s">
        <v>1678</v>
      </c>
      <c r="X177">
        <v>1</v>
      </c>
      <c r="Y177">
        <v>1</v>
      </c>
      <c r="Z177" t="s">
        <v>1532</v>
      </c>
    </row>
    <row r="178" spans="1:26">
      <c r="A178">
        <v>285</v>
      </c>
      <c r="B178">
        <v>16226</v>
      </c>
      <c r="C178" t="s">
        <v>1574</v>
      </c>
      <c r="D178" t="s">
        <v>1529</v>
      </c>
      <c r="E178" t="s">
        <v>1445</v>
      </c>
      <c r="F178">
        <v>3267</v>
      </c>
      <c r="G178">
        <v>3851</v>
      </c>
      <c r="H178" t="s">
        <v>1584</v>
      </c>
      <c r="I178">
        <v>186</v>
      </c>
      <c r="J178">
        <v>1</v>
      </c>
      <c r="K178">
        <v>16000</v>
      </c>
      <c r="L178">
        <v>81000</v>
      </c>
      <c r="M178">
        <v>4982</v>
      </c>
      <c r="N178">
        <v>5231</v>
      </c>
      <c r="O178">
        <v>5493</v>
      </c>
      <c r="P178">
        <v>6004</v>
      </c>
      <c r="Q178">
        <v>6515</v>
      </c>
      <c r="R178">
        <v>16000</v>
      </c>
      <c r="S178">
        <v>16800</v>
      </c>
      <c r="T178">
        <v>17641</v>
      </c>
      <c r="U178">
        <v>19282</v>
      </c>
      <c r="V178">
        <v>20923</v>
      </c>
      <c r="W178" t="s">
        <v>1679</v>
      </c>
      <c r="X178">
        <v>1</v>
      </c>
      <c r="Y178">
        <v>1</v>
      </c>
      <c r="Z178" t="s">
        <v>1532</v>
      </c>
    </row>
    <row r="179" spans="1:26">
      <c r="A179">
        <v>285</v>
      </c>
      <c r="B179">
        <v>16226</v>
      </c>
      <c r="C179" t="s">
        <v>1574</v>
      </c>
      <c r="D179" t="s">
        <v>1529</v>
      </c>
      <c r="E179" t="s">
        <v>1445</v>
      </c>
      <c r="F179">
        <v>9701</v>
      </c>
      <c r="G179">
        <v>10081</v>
      </c>
      <c r="H179" t="s">
        <v>1584</v>
      </c>
      <c r="I179">
        <v>186</v>
      </c>
      <c r="J179">
        <v>1</v>
      </c>
      <c r="K179">
        <v>5000</v>
      </c>
      <c r="L179">
        <v>81000</v>
      </c>
      <c r="M179">
        <v>4982</v>
      </c>
      <c r="N179">
        <v>5231</v>
      </c>
      <c r="O179">
        <v>5493</v>
      </c>
      <c r="P179">
        <v>6004</v>
      </c>
      <c r="Q179">
        <v>6515</v>
      </c>
      <c r="R179">
        <v>5000</v>
      </c>
      <c r="S179">
        <v>5250</v>
      </c>
      <c r="T179">
        <v>5513</v>
      </c>
      <c r="U179">
        <v>6026</v>
      </c>
      <c r="V179">
        <v>6539</v>
      </c>
      <c r="W179" t="s">
        <v>1680</v>
      </c>
      <c r="X179">
        <v>1</v>
      </c>
      <c r="Y179">
        <v>1</v>
      </c>
      <c r="Z179" t="s">
        <v>1532</v>
      </c>
    </row>
    <row r="180" spans="1:26">
      <c r="A180">
        <v>285</v>
      </c>
      <c r="B180">
        <v>16226</v>
      </c>
      <c r="C180" t="s">
        <v>1574</v>
      </c>
      <c r="D180" t="s">
        <v>1529</v>
      </c>
      <c r="E180" t="s">
        <v>1445</v>
      </c>
      <c r="F180">
        <v>56251</v>
      </c>
      <c r="G180">
        <v>66501</v>
      </c>
      <c r="H180" t="s">
        <v>1584</v>
      </c>
      <c r="I180">
        <v>185</v>
      </c>
      <c r="J180">
        <v>1</v>
      </c>
      <c r="K180">
        <v>5000</v>
      </c>
      <c r="L180">
        <v>81000</v>
      </c>
      <c r="M180">
        <v>4982</v>
      </c>
      <c r="N180">
        <v>5231</v>
      </c>
      <c r="O180">
        <v>5493</v>
      </c>
      <c r="P180">
        <v>6004</v>
      </c>
      <c r="Q180">
        <v>6515</v>
      </c>
      <c r="R180">
        <v>5000</v>
      </c>
      <c r="S180">
        <v>5250</v>
      </c>
      <c r="T180">
        <v>5513</v>
      </c>
      <c r="U180">
        <v>6026</v>
      </c>
      <c r="V180">
        <v>6539</v>
      </c>
      <c r="W180" t="s">
        <v>1681</v>
      </c>
      <c r="X180">
        <v>1</v>
      </c>
      <c r="Y180">
        <v>1</v>
      </c>
      <c r="Z180" t="s">
        <v>1532</v>
      </c>
    </row>
    <row r="181" spans="1:26">
      <c r="A181">
        <v>285</v>
      </c>
      <c r="B181">
        <v>16226</v>
      </c>
      <c r="C181" t="s">
        <v>1574</v>
      </c>
      <c r="D181" t="s">
        <v>1529</v>
      </c>
      <c r="E181" t="s">
        <v>1445</v>
      </c>
      <c r="F181">
        <v>56242</v>
      </c>
      <c r="G181">
        <v>66492</v>
      </c>
      <c r="H181" t="s">
        <v>1584</v>
      </c>
      <c r="I181">
        <v>185</v>
      </c>
      <c r="J181">
        <v>1</v>
      </c>
      <c r="K181">
        <v>4000</v>
      </c>
      <c r="L181">
        <v>81000</v>
      </c>
      <c r="M181">
        <v>4982</v>
      </c>
      <c r="N181">
        <v>5231</v>
      </c>
      <c r="O181">
        <v>5493</v>
      </c>
      <c r="P181">
        <v>6004</v>
      </c>
      <c r="Q181">
        <v>6515</v>
      </c>
      <c r="R181">
        <v>4000</v>
      </c>
      <c r="S181">
        <v>4200</v>
      </c>
      <c r="T181">
        <v>4410</v>
      </c>
      <c r="U181">
        <v>4821</v>
      </c>
      <c r="V181">
        <v>5231</v>
      </c>
      <c r="W181" t="s">
        <v>1682</v>
      </c>
      <c r="X181">
        <v>1</v>
      </c>
      <c r="Y181">
        <v>1</v>
      </c>
      <c r="Z181" t="s">
        <v>1532</v>
      </c>
    </row>
    <row r="182" spans="1:26">
      <c r="A182">
        <v>285</v>
      </c>
      <c r="B182">
        <v>16226</v>
      </c>
      <c r="C182" t="s">
        <v>1574</v>
      </c>
      <c r="D182" t="s">
        <v>1529</v>
      </c>
      <c r="E182" t="s">
        <v>1445</v>
      </c>
      <c r="F182">
        <v>58707</v>
      </c>
      <c r="G182">
        <v>69682</v>
      </c>
      <c r="H182" t="s">
        <v>1584</v>
      </c>
      <c r="I182">
        <v>185</v>
      </c>
      <c r="J182">
        <v>1</v>
      </c>
      <c r="K182">
        <v>5000</v>
      </c>
      <c r="L182">
        <v>81000</v>
      </c>
      <c r="M182">
        <v>4982</v>
      </c>
      <c r="N182">
        <v>5231</v>
      </c>
      <c r="O182">
        <v>5493</v>
      </c>
      <c r="P182">
        <v>6004</v>
      </c>
      <c r="Q182">
        <v>6515</v>
      </c>
      <c r="R182">
        <v>5000</v>
      </c>
      <c r="S182">
        <v>5250</v>
      </c>
      <c r="T182">
        <v>5513</v>
      </c>
      <c r="U182">
        <v>6026</v>
      </c>
      <c r="V182">
        <v>6539</v>
      </c>
      <c r="W182" t="s">
        <v>1683</v>
      </c>
      <c r="X182">
        <v>1</v>
      </c>
      <c r="Y182">
        <v>1</v>
      </c>
      <c r="Z182" t="s">
        <v>1532</v>
      </c>
    </row>
    <row r="183" spans="1:26">
      <c r="A183">
        <v>285</v>
      </c>
      <c r="B183">
        <v>16226</v>
      </c>
      <c r="C183" t="s">
        <v>1574</v>
      </c>
      <c r="D183" t="s">
        <v>1529</v>
      </c>
      <c r="E183" t="s">
        <v>1445</v>
      </c>
      <c r="F183">
        <v>58706</v>
      </c>
      <c r="G183">
        <v>69681</v>
      </c>
      <c r="H183" t="s">
        <v>1584</v>
      </c>
      <c r="I183">
        <v>185</v>
      </c>
      <c r="J183">
        <v>1</v>
      </c>
      <c r="K183">
        <v>6000</v>
      </c>
      <c r="L183">
        <v>81000</v>
      </c>
      <c r="M183">
        <v>4982</v>
      </c>
      <c r="N183">
        <v>5231</v>
      </c>
      <c r="O183">
        <v>5493</v>
      </c>
      <c r="P183">
        <v>6004</v>
      </c>
      <c r="Q183">
        <v>6515</v>
      </c>
      <c r="R183">
        <v>6000</v>
      </c>
      <c r="S183">
        <v>6300</v>
      </c>
      <c r="T183">
        <v>6615</v>
      </c>
      <c r="U183">
        <v>7231</v>
      </c>
      <c r="V183">
        <v>7846</v>
      </c>
      <c r="W183" t="s">
        <v>1684</v>
      </c>
      <c r="X183">
        <v>1</v>
      </c>
      <c r="Y183">
        <v>1</v>
      </c>
      <c r="Z183" t="s">
        <v>1532</v>
      </c>
    </row>
    <row r="184" spans="1:26">
      <c r="A184">
        <v>285</v>
      </c>
      <c r="B184">
        <v>16226</v>
      </c>
      <c r="C184" t="s">
        <v>1574</v>
      </c>
      <c r="D184" t="s">
        <v>1529</v>
      </c>
      <c r="E184" t="s">
        <v>1445</v>
      </c>
      <c r="F184">
        <v>44608</v>
      </c>
      <c r="G184">
        <v>51379</v>
      </c>
      <c r="H184" t="s">
        <v>1584</v>
      </c>
      <c r="I184">
        <v>185</v>
      </c>
      <c r="J184">
        <v>1</v>
      </c>
      <c r="K184">
        <v>7000</v>
      </c>
      <c r="L184">
        <v>81000</v>
      </c>
      <c r="M184">
        <v>4982</v>
      </c>
      <c r="N184">
        <v>5231</v>
      </c>
      <c r="O184">
        <v>5493</v>
      </c>
      <c r="P184">
        <v>6004</v>
      </c>
      <c r="Q184">
        <v>6515</v>
      </c>
      <c r="R184">
        <v>7000</v>
      </c>
      <c r="S184">
        <v>7350</v>
      </c>
      <c r="T184">
        <v>7718</v>
      </c>
      <c r="U184">
        <v>8436</v>
      </c>
      <c r="V184">
        <v>9154</v>
      </c>
      <c r="W184" t="s">
        <v>1685</v>
      </c>
      <c r="X184">
        <v>1</v>
      </c>
      <c r="Y184">
        <v>1</v>
      </c>
      <c r="Z184" t="s">
        <v>1532</v>
      </c>
    </row>
    <row r="185" spans="1:26">
      <c r="A185">
        <v>285</v>
      </c>
      <c r="B185">
        <v>16226</v>
      </c>
      <c r="C185" t="s">
        <v>1574</v>
      </c>
      <c r="D185" t="s">
        <v>1529</v>
      </c>
      <c r="E185" t="s">
        <v>1445</v>
      </c>
      <c r="F185">
        <v>76450</v>
      </c>
      <c r="G185">
        <v>90574</v>
      </c>
      <c r="H185" t="s">
        <v>1584</v>
      </c>
      <c r="I185">
        <v>185</v>
      </c>
      <c r="J185">
        <v>1</v>
      </c>
      <c r="K185">
        <v>16000</v>
      </c>
      <c r="L185">
        <v>81000</v>
      </c>
      <c r="M185">
        <v>4982</v>
      </c>
      <c r="N185">
        <v>5231</v>
      </c>
      <c r="O185">
        <v>5493</v>
      </c>
      <c r="P185">
        <v>6004</v>
      </c>
      <c r="Q185">
        <v>6515</v>
      </c>
      <c r="R185">
        <v>16000</v>
      </c>
      <c r="S185">
        <v>16800</v>
      </c>
      <c r="T185">
        <v>17641</v>
      </c>
      <c r="U185">
        <v>19282</v>
      </c>
      <c r="V185">
        <v>20923</v>
      </c>
      <c r="W185" t="s">
        <v>1686</v>
      </c>
      <c r="X185">
        <v>1</v>
      </c>
      <c r="Y185">
        <v>1</v>
      </c>
      <c r="Z185" t="s">
        <v>1532</v>
      </c>
    </row>
    <row r="186" spans="1:26">
      <c r="A186">
        <v>285</v>
      </c>
      <c r="B186">
        <v>16226</v>
      </c>
      <c r="C186" t="s">
        <v>1574</v>
      </c>
      <c r="D186" t="s">
        <v>1529</v>
      </c>
      <c r="E186" t="s">
        <v>1445</v>
      </c>
      <c r="F186">
        <v>28336</v>
      </c>
      <c r="G186">
        <v>30885</v>
      </c>
      <c r="H186" t="s">
        <v>1584</v>
      </c>
      <c r="I186">
        <v>185</v>
      </c>
      <c r="J186">
        <v>1</v>
      </c>
      <c r="K186">
        <v>8000</v>
      </c>
      <c r="L186">
        <v>81000</v>
      </c>
      <c r="M186">
        <v>4982</v>
      </c>
      <c r="N186">
        <v>5231</v>
      </c>
      <c r="O186">
        <v>5493</v>
      </c>
      <c r="P186">
        <v>6004</v>
      </c>
      <c r="Q186">
        <v>6515</v>
      </c>
      <c r="R186">
        <v>8000</v>
      </c>
      <c r="S186">
        <v>8400</v>
      </c>
      <c r="T186">
        <v>8821</v>
      </c>
      <c r="U186">
        <v>9641</v>
      </c>
      <c r="V186">
        <v>10462</v>
      </c>
      <c r="W186" t="s">
        <v>1687</v>
      </c>
      <c r="X186">
        <v>1</v>
      </c>
      <c r="Y186">
        <v>1</v>
      </c>
      <c r="Z186" t="s">
        <v>1532</v>
      </c>
    </row>
    <row r="187" spans="1:26">
      <c r="A187">
        <v>285</v>
      </c>
      <c r="B187">
        <v>16226</v>
      </c>
      <c r="C187" t="s">
        <v>1574</v>
      </c>
      <c r="D187" t="s">
        <v>1529</v>
      </c>
      <c r="E187" t="s">
        <v>1445</v>
      </c>
      <c r="F187">
        <v>30556</v>
      </c>
      <c r="G187">
        <v>33328</v>
      </c>
      <c r="H187" t="s">
        <v>1584</v>
      </c>
      <c r="I187">
        <v>185</v>
      </c>
      <c r="J187">
        <v>1</v>
      </c>
      <c r="K187">
        <v>12000</v>
      </c>
      <c r="L187">
        <v>81000</v>
      </c>
      <c r="M187">
        <v>4982</v>
      </c>
      <c r="N187">
        <v>5231</v>
      </c>
      <c r="O187">
        <v>5493</v>
      </c>
      <c r="P187">
        <v>6004</v>
      </c>
      <c r="Q187">
        <v>6515</v>
      </c>
      <c r="R187">
        <v>12000</v>
      </c>
      <c r="S187">
        <v>12600</v>
      </c>
      <c r="T187">
        <v>13231</v>
      </c>
      <c r="U187">
        <v>14462</v>
      </c>
      <c r="V187">
        <v>15692</v>
      </c>
      <c r="W187" t="s">
        <v>1688</v>
      </c>
      <c r="X187">
        <v>1</v>
      </c>
      <c r="Y187">
        <v>1</v>
      </c>
      <c r="Z187" t="s">
        <v>1532</v>
      </c>
    </row>
    <row r="188" spans="1:26">
      <c r="A188">
        <v>285</v>
      </c>
      <c r="B188">
        <v>16226</v>
      </c>
      <c r="C188" t="s">
        <v>1574</v>
      </c>
      <c r="D188" t="s">
        <v>1529</v>
      </c>
      <c r="E188" t="s">
        <v>1445</v>
      </c>
      <c r="F188">
        <v>3232</v>
      </c>
      <c r="G188">
        <v>3816</v>
      </c>
      <c r="H188" t="s">
        <v>1584</v>
      </c>
      <c r="I188">
        <v>185</v>
      </c>
      <c r="J188">
        <v>1</v>
      </c>
      <c r="K188">
        <v>15000</v>
      </c>
      <c r="L188">
        <v>81000</v>
      </c>
      <c r="M188">
        <v>4982</v>
      </c>
      <c r="N188">
        <v>5231</v>
      </c>
      <c r="O188">
        <v>5493</v>
      </c>
      <c r="P188">
        <v>6004</v>
      </c>
      <c r="Q188">
        <v>6515</v>
      </c>
      <c r="R188">
        <v>15000</v>
      </c>
      <c r="S188">
        <v>15750</v>
      </c>
      <c r="T188">
        <v>16539</v>
      </c>
      <c r="U188">
        <v>18077</v>
      </c>
      <c r="V188">
        <v>19616</v>
      </c>
      <c r="W188" t="s">
        <v>1689</v>
      </c>
      <c r="X188">
        <v>1</v>
      </c>
      <c r="Y188">
        <v>1</v>
      </c>
      <c r="Z188" t="s">
        <v>1532</v>
      </c>
    </row>
    <row r="189" spans="1:26">
      <c r="A189">
        <v>285</v>
      </c>
      <c r="B189">
        <v>16226</v>
      </c>
      <c r="C189" t="s">
        <v>1574</v>
      </c>
      <c r="D189" t="s">
        <v>1529</v>
      </c>
      <c r="E189" t="s">
        <v>1445</v>
      </c>
      <c r="F189">
        <v>3256</v>
      </c>
      <c r="G189">
        <v>3840</v>
      </c>
      <c r="H189" t="s">
        <v>1584</v>
      </c>
      <c r="I189">
        <v>186</v>
      </c>
      <c r="J189">
        <v>1</v>
      </c>
      <c r="K189">
        <v>16000</v>
      </c>
      <c r="L189">
        <v>81000</v>
      </c>
      <c r="M189">
        <v>4982</v>
      </c>
      <c r="N189">
        <v>5231</v>
      </c>
      <c r="O189">
        <v>5493</v>
      </c>
      <c r="P189">
        <v>6004</v>
      </c>
      <c r="Q189">
        <v>6515</v>
      </c>
      <c r="R189">
        <v>16000</v>
      </c>
      <c r="S189">
        <v>16800</v>
      </c>
      <c r="T189">
        <v>17641</v>
      </c>
      <c r="U189">
        <v>19282</v>
      </c>
      <c r="V189">
        <v>20923</v>
      </c>
      <c r="W189" t="s">
        <v>1690</v>
      </c>
      <c r="X189">
        <v>1</v>
      </c>
      <c r="Y189">
        <v>1</v>
      </c>
      <c r="Z189" t="s">
        <v>1532</v>
      </c>
    </row>
    <row r="190" spans="1:26">
      <c r="A190">
        <v>285</v>
      </c>
      <c r="B190">
        <v>16226</v>
      </c>
      <c r="C190" t="s">
        <v>1574</v>
      </c>
      <c r="D190" t="s">
        <v>1529</v>
      </c>
      <c r="E190" t="s">
        <v>1445</v>
      </c>
      <c r="F190">
        <v>3165</v>
      </c>
      <c r="G190">
        <v>3749</v>
      </c>
      <c r="H190" t="s">
        <v>1584</v>
      </c>
      <c r="I190">
        <v>185</v>
      </c>
      <c r="J190">
        <v>1</v>
      </c>
      <c r="K190">
        <v>16000</v>
      </c>
      <c r="L190">
        <v>81000</v>
      </c>
      <c r="M190">
        <v>4982</v>
      </c>
      <c r="N190">
        <v>5231</v>
      </c>
      <c r="O190">
        <v>5493</v>
      </c>
      <c r="P190">
        <v>6004</v>
      </c>
      <c r="Q190">
        <v>6515</v>
      </c>
      <c r="R190">
        <v>16000</v>
      </c>
      <c r="S190">
        <v>16800</v>
      </c>
      <c r="T190">
        <v>17641</v>
      </c>
      <c r="U190">
        <v>19282</v>
      </c>
      <c r="V190">
        <v>20923</v>
      </c>
      <c r="W190" t="s">
        <v>1691</v>
      </c>
      <c r="X190">
        <v>1</v>
      </c>
      <c r="Y190">
        <v>1</v>
      </c>
      <c r="Z190" t="s">
        <v>1532</v>
      </c>
    </row>
    <row r="191" spans="1:26">
      <c r="A191">
        <v>285</v>
      </c>
      <c r="B191">
        <v>16226</v>
      </c>
      <c r="C191" t="s">
        <v>1574</v>
      </c>
      <c r="D191" t="s">
        <v>1529</v>
      </c>
      <c r="E191" t="s">
        <v>1445</v>
      </c>
      <c r="F191">
        <v>76508</v>
      </c>
      <c r="G191">
        <v>90645</v>
      </c>
      <c r="H191" t="s">
        <v>1584</v>
      </c>
      <c r="I191">
        <v>185</v>
      </c>
      <c r="J191">
        <v>1</v>
      </c>
      <c r="K191">
        <v>14000</v>
      </c>
      <c r="L191">
        <v>81000</v>
      </c>
      <c r="M191">
        <v>4982</v>
      </c>
      <c r="N191">
        <v>5231</v>
      </c>
      <c r="O191">
        <v>5493</v>
      </c>
      <c r="P191">
        <v>6004</v>
      </c>
      <c r="Q191">
        <v>6515</v>
      </c>
      <c r="R191">
        <v>14000</v>
      </c>
      <c r="S191">
        <v>14700</v>
      </c>
      <c r="T191">
        <v>15436</v>
      </c>
      <c r="U191">
        <v>16872</v>
      </c>
      <c r="V191">
        <v>18308</v>
      </c>
      <c r="W191" t="s">
        <v>1692</v>
      </c>
      <c r="X191">
        <v>1</v>
      </c>
      <c r="Y191">
        <v>1</v>
      </c>
      <c r="Z191" t="s">
        <v>1532</v>
      </c>
    </row>
    <row r="192" spans="1:26">
      <c r="A192">
        <v>285</v>
      </c>
      <c r="B192">
        <v>16226</v>
      </c>
      <c r="C192" t="s">
        <v>1574</v>
      </c>
      <c r="D192" t="s">
        <v>1529</v>
      </c>
      <c r="E192" t="s">
        <v>1445</v>
      </c>
      <c r="F192">
        <v>56239</v>
      </c>
      <c r="G192">
        <v>66489</v>
      </c>
      <c r="H192" t="s">
        <v>1584</v>
      </c>
      <c r="I192">
        <v>185</v>
      </c>
      <c r="J192">
        <v>1</v>
      </c>
      <c r="K192">
        <v>14000</v>
      </c>
      <c r="L192">
        <v>81000</v>
      </c>
      <c r="M192">
        <v>4982</v>
      </c>
      <c r="N192">
        <v>5231</v>
      </c>
      <c r="O192">
        <v>5493</v>
      </c>
      <c r="P192">
        <v>6004</v>
      </c>
      <c r="Q192">
        <v>6515</v>
      </c>
      <c r="R192">
        <v>14000</v>
      </c>
      <c r="S192">
        <v>14700</v>
      </c>
      <c r="T192">
        <v>15436</v>
      </c>
      <c r="U192">
        <v>16872</v>
      </c>
      <c r="V192">
        <v>18308</v>
      </c>
      <c r="W192" t="s">
        <v>1693</v>
      </c>
      <c r="X192">
        <v>1</v>
      </c>
      <c r="Y192">
        <v>1</v>
      </c>
      <c r="Z192" t="s">
        <v>1532</v>
      </c>
    </row>
    <row r="193" spans="1:26">
      <c r="A193">
        <v>285</v>
      </c>
      <c r="B193">
        <v>16226</v>
      </c>
      <c r="C193" t="s">
        <v>1574</v>
      </c>
      <c r="D193" t="s">
        <v>1529</v>
      </c>
      <c r="E193" t="s">
        <v>1445</v>
      </c>
      <c r="F193">
        <v>23014</v>
      </c>
      <c r="G193">
        <v>24581</v>
      </c>
      <c r="H193" t="s">
        <v>1584</v>
      </c>
      <c r="I193">
        <v>186</v>
      </c>
      <c r="J193">
        <v>1</v>
      </c>
      <c r="K193">
        <v>16000</v>
      </c>
      <c r="L193">
        <v>81000</v>
      </c>
      <c r="M193">
        <v>4982</v>
      </c>
      <c r="N193">
        <v>5231</v>
      </c>
      <c r="O193">
        <v>5493</v>
      </c>
      <c r="P193">
        <v>6004</v>
      </c>
      <c r="Q193">
        <v>6515</v>
      </c>
      <c r="R193">
        <v>16000</v>
      </c>
      <c r="S193">
        <v>16800</v>
      </c>
      <c r="T193">
        <v>17641</v>
      </c>
      <c r="U193">
        <v>19282</v>
      </c>
      <c r="V193">
        <v>20923</v>
      </c>
      <c r="W193" t="s">
        <v>1694</v>
      </c>
      <c r="X193">
        <v>1</v>
      </c>
      <c r="Y193">
        <v>1</v>
      </c>
      <c r="Z193" t="s">
        <v>1532</v>
      </c>
    </row>
    <row r="194" spans="1:26">
      <c r="A194">
        <v>285</v>
      </c>
      <c r="B194">
        <v>16226</v>
      </c>
      <c r="C194" t="s">
        <v>1574</v>
      </c>
      <c r="D194" t="s">
        <v>1529</v>
      </c>
      <c r="E194" t="s">
        <v>1445</v>
      </c>
      <c r="F194">
        <v>80346</v>
      </c>
      <c r="G194">
        <v>94950</v>
      </c>
      <c r="H194" t="s">
        <v>1584</v>
      </c>
      <c r="I194">
        <v>186</v>
      </c>
      <c r="J194">
        <v>1</v>
      </c>
      <c r="K194">
        <v>8000</v>
      </c>
      <c r="L194">
        <v>81000</v>
      </c>
      <c r="M194">
        <v>4982</v>
      </c>
      <c r="N194">
        <v>5231</v>
      </c>
      <c r="O194">
        <v>5493</v>
      </c>
      <c r="P194">
        <v>6004</v>
      </c>
      <c r="Q194">
        <v>6515</v>
      </c>
      <c r="R194">
        <v>8000</v>
      </c>
      <c r="S194">
        <v>8400</v>
      </c>
      <c r="T194">
        <v>8821</v>
      </c>
      <c r="U194">
        <v>9641</v>
      </c>
      <c r="V194">
        <v>10462</v>
      </c>
      <c r="W194" t="s">
        <v>1695</v>
      </c>
      <c r="X194">
        <v>1</v>
      </c>
      <c r="Y194">
        <v>1</v>
      </c>
      <c r="Z194" t="s">
        <v>1532</v>
      </c>
    </row>
    <row r="195" spans="1:26">
      <c r="A195">
        <v>285</v>
      </c>
      <c r="B195">
        <v>16226</v>
      </c>
      <c r="C195" t="s">
        <v>1574</v>
      </c>
      <c r="D195" t="s">
        <v>1529</v>
      </c>
      <c r="E195" t="s">
        <v>1445</v>
      </c>
      <c r="F195">
        <v>26230</v>
      </c>
      <c r="G195">
        <v>28478</v>
      </c>
      <c r="H195" t="s">
        <v>1584</v>
      </c>
      <c r="I195">
        <v>186</v>
      </c>
      <c r="J195">
        <v>1</v>
      </c>
      <c r="K195">
        <v>7000</v>
      </c>
      <c r="L195">
        <v>81000</v>
      </c>
      <c r="M195">
        <v>4982</v>
      </c>
      <c r="N195">
        <v>5231</v>
      </c>
      <c r="O195">
        <v>5493</v>
      </c>
      <c r="P195">
        <v>6004</v>
      </c>
      <c r="Q195">
        <v>6515</v>
      </c>
      <c r="R195">
        <v>7000</v>
      </c>
      <c r="S195">
        <v>7350</v>
      </c>
      <c r="T195">
        <v>7718</v>
      </c>
      <c r="U195">
        <v>8436</v>
      </c>
      <c r="V195">
        <v>9154</v>
      </c>
      <c r="W195" t="s">
        <v>1696</v>
      </c>
      <c r="X195">
        <v>1</v>
      </c>
      <c r="Y195">
        <v>1</v>
      </c>
      <c r="Z195" t="s">
        <v>1532</v>
      </c>
    </row>
    <row r="196" spans="1:26">
      <c r="A196">
        <v>285</v>
      </c>
      <c r="B196">
        <v>16226</v>
      </c>
      <c r="C196" t="s">
        <v>1574</v>
      </c>
      <c r="D196" t="s">
        <v>1529</v>
      </c>
      <c r="E196" t="s">
        <v>1445</v>
      </c>
      <c r="F196">
        <v>3010</v>
      </c>
      <c r="G196">
        <v>3594</v>
      </c>
      <c r="H196" t="s">
        <v>1584</v>
      </c>
      <c r="I196">
        <v>186</v>
      </c>
      <c r="J196">
        <v>1</v>
      </c>
      <c r="K196">
        <v>12000</v>
      </c>
      <c r="L196">
        <v>81000</v>
      </c>
      <c r="M196">
        <v>4982</v>
      </c>
      <c r="N196">
        <v>5231</v>
      </c>
      <c r="O196">
        <v>5493</v>
      </c>
      <c r="P196">
        <v>6004</v>
      </c>
      <c r="Q196">
        <v>6515</v>
      </c>
      <c r="R196">
        <v>12000</v>
      </c>
      <c r="S196">
        <v>12600</v>
      </c>
      <c r="T196">
        <v>13231</v>
      </c>
      <c r="U196">
        <v>14462</v>
      </c>
      <c r="V196">
        <v>15692</v>
      </c>
      <c r="W196" t="s">
        <v>1697</v>
      </c>
      <c r="X196">
        <v>1</v>
      </c>
      <c r="Y196">
        <v>1</v>
      </c>
      <c r="Z196" t="s">
        <v>1532</v>
      </c>
    </row>
    <row r="197" spans="1:26">
      <c r="A197">
        <v>285</v>
      </c>
      <c r="B197">
        <v>16226</v>
      </c>
      <c r="C197" t="s">
        <v>1574</v>
      </c>
      <c r="D197" t="s">
        <v>1529</v>
      </c>
      <c r="E197" t="s">
        <v>1445</v>
      </c>
      <c r="F197">
        <v>3009</v>
      </c>
      <c r="G197">
        <v>3593</v>
      </c>
      <c r="H197" t="s">
        <v>1584</v>
      </c>
      <c r="I197">
        <v>186</v>
      </c>
      <c r="J197">
        <v>1</v>
      </c>
      <c r="K197">
        <v>12000</v>
      </c>
      <c r="L197">
        <v>81000</v>
      </c>
      <c r="M197">
        <v>4982</v>
      </c>
      <c r="N197">
        <v>5231</v>
      </c>
      <c r="O197">
        <v>5493</v>
      </c>
      <c r="P197">
        <v>6004</v>
      </c>
      <c r="Q197">
        <v>6515</v>
      </c>
      <c r="R197">
        <v>12000</v>
      </c>
      <c r="S197">
        <v>12600</v>
      </c>
      <c r="T197">
        <v>13231</v>
      </c>
      <c r="U197">
        <v>14462</v>
      </c>
      <c r="V197">
        <v>15692</v>
      </c>
      <c r="W197" t="s">
        <v>1698</v>
      </c>
      <c r="X197">
        <v>1</v>
      </c>
      <c r="Y197">
        <v>1</v>
      </c>
      <c r="Z197" t="s">
        <v>1532</v>
      </c>
    </row>
    <row r="198" spans="1:26">
      <c r="A198">
        <v>285</v>
      </c>
      <c r="B198">
        <v>16226</v>
      </c>
      <c r="C198" t="s">
        <v>1574</v>
      </c>
      <c r="D198" t="s">
        <v>1529</v>
      </c>
      <c r="E198" t="s">
        <v>1445</v>
      </c>
      <c r="F198">
        <v>31665</v>
      </c>
      <c r="G198">
        <v>34460</v>
      </c>
      <c r="H198" t="s">
        <v>1584</v>
      </c>
      <c r="I198">
        <v>185</v>
      </c>
      <c r="J198">
        <v>1</v>
      </c>
      <c r="K198">
        <v>7000</v>
      </c>
      <c r="L198">
        <v>81000</v>
      </c>
      <c r="M198">
        <v>4982</v>
      </c>
      <c r="N198">
        <v>5231</v>
      </c>
      <c r="O198">
        <v>5493</v>
      </c>
      <c r="P198">
        <v>6004</v>
      </c>
      <c r="Q198">
        <v>6515</v>
      </c>
      <c r="R198">
        <v>7000</v>
      </c>
      <c r="S198">
        <v>7350</v>
      </c>
      <c r="T198">
        <v>7718</v>
      </c>
      <c r="U198">
        <v>8436</v>
      </c>
      <c r="V198">
        <v>9154</v>
      </c>
      <c r="W198" t="s">
        <v>1699</v>
      </c>
      <c r="X198">
        <v>1</v>
      </c>
      <c r="Y198">
        <v>1</v>
      </c>
      <c r="Z198" t="s">
        <v>1532</v>
      </c>
    </row>
    <row r="199" spans="1:26">
      <c r="A199">
        <v>285</v>
      </c>
      <c r="B199">
        <v>16226</v>
      </c>
      <c r="C199" t="s">
        <v>1574</v>
      </c>
      <c r="D199" t="s">
        <v>1529</v>
      </c>
      <c r="E199" t="s">
        <v>1445</v>
      </c>
      <c r="F199">
        <v>73392</v>
      </c>
      <c r="G199">
        <v>87205</v>
      </c>
      <c r="H199" t="s">
        <v>1530</v>
      </c>
      <c r="I199">
        <v>262</v>
      </c>
      <c r="J199">
        <v>25</v>
      </c>
      <c r="K199">
        <v>35</v>
      </c>
      <c r="L199">
        <v>81000</v>
      </c>
      <c r="M199">
        <v>4982</v>
      </c>
      <c r="N199">
        <v>5231</v>
      </c>
      <c r="O199">
        <v>5493</v>
      </c>
      <c r="P199">
        <v>6004</v>
      </c>
      <c r="Q199">
        <v>6515</v>
      </c>
      <c r="R199">
        <v>875</v>
      </c>
      <c r="S199">
        <v>919</v>
      </c>
      <c r="T199">
        <v>965</v>
      </c>
      <c r="U199">
        <v>1054</v>
      </c>
      <c r="V199">
        <v>1144</v>
      </c>
      <c r="W199" t="s">
        <v>1700</v>
      </c>
      <c r="X199">
        <v>1</v>
      </c>
      <c r="Y199">
        <v>1</v>
      </c>
      <c r="Z199" t="s">
        <v>1532</v>
      </c>
    </row>
    <row r="200" spans="1:26">
      <c r="A200">
        <v>285</v>
      </c>
      <c r="B200">
        <v>16226</v>
      </c>
      <c r="C200" t="s">
        <v>1574</v>
      </c>
      <c r="D200" t="s">
        <v>1529</v>
      </c>
      <c r="E200" t="s">
        <v>1445</v>
      </c>
      <c r="F200">
        <v>64553</v>
      </c>
      <c r="G200">
        <v>77634</v>
      </c>
      <c r="H200" t="s">
        <v>1530</v>
      </c>
      <c r="I200">
        <v>297</v>
      </c>
      <c r="J200">
        <v>25</v>
      </c>
      <c r="K200">
        <v>250</v>
      </c>
      <c r="L200">
        <v>81000</v>
      </c>
      <c r="M200">
        <v>4982</v>
      </c>
      <c r="N200">
        <v>5231</v>
      </c>
      <c r="O200">
        <v>5493</v>
      </c>
      <c r="P200">
        <v>6004</v>
      </c>
      <c r="Q200">
        <v>6515</v>
      </c>
      <c r="R200">
        <v>6250</v>
      </c>
      <c r="S200">
        <v>6562</v>
      </c>
      <c r="T200">
        <v>6891</v>
      </c>
      <c r="U200">
        <v>7532</v>
      </c>
      <c r="V200">
        <v>8173</v>
      </c>
      <c r="W200" t="s">
        <v>1701</v>
      </c>
      <c r="X200">
        <v>1</v>
      </c>
      <c r="Y200">
        <v>1</v>
      </c>
      <c r="Z200" t="s">
        <v>1532</v>
      </c>
    </row>
    <row r="201" spans="1:26">
      <c r="A201">
        <v>285</v>
      </c>
      <c r="B201">
        <v>16226</v>
      </c>
      <c r="C201" t="s">
        <v>1574</v>
      </c>
      <c r="D201" t="s">
        <v>1529</v>
      </c>
      <c r="E201" t="s">
        <v>1445</v>
      </c>
      <c r="F201">
        <v>77393</v>
      </c>
      <c r="G201">
        <v>91596</v>
      </c>
      <c r="H201" t="s">
        <v>1577</v>
      </c>
      <c r="I201">
        <v>329</v>
      </c>
      <c r="J201">
        <v>150</v>
      </c>
      <c r="K201">
        <v>1200</v>
      </c>
      <c r="L201">
        <v>81000</v>
      </c>
      <c r="M201">
        <v>4982</v>
      </c>
      <c r="N201">
        <v>5231</v>
      </c>
      <c r="O201">
        <v>5493</v>
      </c>
      <c r="P201">
        <v>6004</v>
      </c>
      <c r="Q201">
        <v>6515</v>
      </c>
      <c r="R201">
        <v>180000</v>
      </c>
      <c r="S201">
        <v>188996</v>
      </c>
      <c r="T201">
        <v>198462</v>
      </c>
      <c r="U201">
        <v>216925</v>
      </c>
      <c r="V201">
        <v>235387</v>
      </c>
      <c r="W201" t="s">
        <v>1587</v>
      </c>
      <c r="X201">
        <v>1</v>
      </c>
      <c r="Y201">
        <v>1</v>
      </c>
      <c r="Z201" t="s">
        <v>1532</v>
      </c>
    </row>
    <row r="202" spans="1:26">
      <c r="A202">
        <v>285</v>
      </c>
      <c r="B202">
        <v>16226</v>
      </c>
      <c r="C202" t="s">
        <v>1574</v>
      </c>
      <c r="D202" t="s">
        <v>1529</v>
      </c>
      <c r="E202" t="s">
        <v>1445</v>
      </c>
      <c r="F202">
        <v>75838</v>
      </c>
      <c r="G202">
        <v>89925</v>
      </c>
      <c r="H202" t="s">
        <v>1577</v>
      </c>
      <c r="I202">
        <v>329</v>
      </c>
      <c r="J202">
        <v>150</v>
      </c>
      <c r="K202">
        <v>1200</v>
      </c>
      <c r="L202">
        <v>81000</v>
      </c>
      <c r="M202">
        <v>4982</v>
      </c>
      <c r="N202">
        <v>5231</v>
      </c>
      <c r="O202">
        <v>5493</v>
      </c>
      <c r="P202">
        <v>6004</v>
      </c>
      <c r="Q202">
        <v>6515</v>
      </c>
      <c r="R202">
        <v>180000</v>
      </c>
      <c r="S202">
        <v>188996</v>
      </c>
      <c r="T202">
        <v>198462</v>
      </c>
      <c r="U202">
        <v>216925</v>
      </c>
      <c r="V202">
        <v>235387</v>
      </c>
      <c r="W202" t="s">
        <v>1587</v>
      </c>
      <c r="X202">
        <v>1</v>
      </c>
      <c r="Y202">
        <v>1</v>
      </c>
      <c r="Z202" t="s">
        <v>1532</v>
      </c>
    </row>
    <row r="203" spans="1:26">
      <c r="A203">
        <v>285</v>
      </c>
      <c r="B203">
        <v>16226</v>
      </c>
      <c r="C203" t="s">
        <v>1574</v>
      </c>
      <c r="D203" t="s">
        <v>1529</v>
      </c>
      <c r="E203" t="s">
        <v>1440</v>
      </c>
      <c r="F203">
        <v>49798</v>
      </c>
      <c r="G203">
        <v>90598</v>
      </c>
      <c r="H203" t="s">
        <v>1530</v>
      </c>
      <c r="I203">
        <v>269</v>
      </c>
      <c r="J203">
        <v>25</v>
      </c>
      <c r="K203">
        <v>100</v>
      </c>
      <c r="L203">
        <v>81000</v>
      </c>
      <c r="M203">
        <v>9493</v>
      </c>
      <c r="N203">
        <v>9968</v>
      </c>
      <c r="O203">
        <v>10466</v>
      </c>
      <c r="P203">
        <v>11439</v>
      </c>
      <c r="Q203">
        <v>12412</v>
      </c>
      <c r="R203">
        <v>2500</v>
      </c>
      <c r="S203">
        <v>2625</v>
      </c>
      <c r="T203">
        <v>2756</v>
      </c>
      <c r="U203">
        <v>3012</v>
      </c>
      <c r="V203">
        <v>3269</v>
      </c>
      <c r="W203" t="s">
        <v>1702</v>
      </c>
      <c r="X203">
        <v>1</v>
      </c>
      <c r="Y203">
        <v>1</v>
      </c>
      <c r="Z203" t="s">
        <v>1532</v>
      </c>
    </row>
    <row r="204" spans="1:26">
      <c r="A204">
        <v>285</v>
      </c>
      <c r="B204">
        <v>16226</v>
      </c>
      <c r="C204" t="s">
        <v>1574</v>
      </c>
      <c r="D204" t="s">
        <v>1529</v>
      </c>
      <c r="E204" t="s">
        <v>1440</v>
      </c>
      <c r="F204">
        <v>79175</v>
      </c>
      <c r="G204">
        <v>93520</v>
      </c>
      <c r="H204" t="s">
        <v>1577</v>
      </c>
      <c r="I204">
        <v>329</v>
      </c>
      <c r="J204">
        <v>150</v>
      </c>
      <c r="K204">
        <v>1200</v>
      </c>
      <c r="L204">
        <v>81000</v>
      </c>
      <c r="M204">
        <v>9493</v>
      </c>
      <c r="N204">
        <v>9968</v>
      </c>
      <c r="O204">
        <v>10466</v>
      </c>
      <c r="P204">
        <v>11439</v>
      </c>
      <c r="Q204">
        <v>12412</v>
      </c>
      <c r="R204">
        <v>180000</v>
      </c>
      <c r="S204">
        <v>189007</v>
      </c>
      <c r="T204">
        <v>198449</v>
      </c>
      <c r="U204">
        <v>216899</v>
      </c>
      <c r="V204">
        <v>235348</v>
      </c>
      <c r="W204" t="s">
        <v>1587</v>
      </c>
      <c r="X204">
        <v>1</v>
      </c>
      <c r="Y204">
        <v>1</v>
      </c>
      <c r="Z204" t="s">
        <v>1532</v>
      </c>
    </row>
    <row r="205" spans="1:26">
      <c r="A205">
        <v>285</v>
      </c>
      <c r="B205">
        <v>16226</v>
      </c>
      <c r="C205" t="s">
        <v>1574</v>
      </c>
      <c r="D205" t="s">
        <v>1529</v>
      </c>
      <c r="E205" t="s">
        <v>1440</v>
      </c>
      <c r="F205">
        <v>77427</v>
      </c>
      <c r="G205">
        <v>91636</v>
      </c>
      <c r="H205" t="s">
        <v>1577</v>
      </c>
      <c r="I205">
        <v>329</v>
      </c>
      <c r="J205">
        <v>150</v>
      </c>
      <c r="K205">
        <v>1200</v>
      </c>
      <c r="L205">
        <v>81000</v>
      </c>
      <c r="M205">
        <v>9493</v>
      </c>
      <c r="N205">
        <v>9968</v>
      </c>
      <c r="O205">
        <v>10466</v>
      </c>
      <c r="P205">
        <v>11439</v>
      </c>
      <c r="Q205">
        <v>12412</v>
      </c>
      <c r="R205">
        <v>180000</v>
      </c>
      <c r="S205">
        <v>189007</v>
      </c>
      <c r="T205">
        <v>198449</v>
      </c>
      <c r="U205">
        <v>216899</v>
      </c>
      <c r="V205">
        <v>235348</v>
      </c>
      <c r="W205" t="s">
        <v>1587</v>
      </c>
      <c r="X205">
        <v>1</v>
      </c>
      <c r="Y205">
        <v>1</v>
      </c>
      <c r="Z205" t="s">
        <v>1532</v>
      </c>
    </row>
    <row r="206" spans="1:26">
      <c r="A206">
        <v>285</v>
      </c>
      <c r="B206">
        <v>16226</v>
      </c>
      <c r="C206" t="s">
        <v>1574</v>
      </c>
      <c r="D206" t="s">
        <v>1529</v>
      </c>
      <c r="E206" t="s">
        <v>1440</v>
      </c>
      <c r="F206">
        <v>56620</v>
      </c>
      <c r="G206">
        <v>67077</v>
      </c>
      <c r="H206" t="s">
        <v>1530</v>
      </c>
      <c r="I206">
        <v>299</v>
      </c>
      <c r="J206">
        <v>15</v>
      </c>
      <c r="K206">
        <v>300</v>
      </c>
      <c r="L206">
        <v>81000</v>
      </c>
      <c r="M206">
        <v>9493</v>
      </c>
      <c r="N206">
        <v>9968</v>
      </c>
      <c r="O206">
        <v>10466</v>
      </c>
      <c r="P206">
        <v>11439</v>
      </c>
      <c r="Q206">
        <v>12412</v>
      </c>
      <c r="R206">
        <v>4500</v>
      </c>
      <c r="S206">
        <v>4725</v>
      </c>
      <c r="T206">
        <v>4961</v>
      </c>
      <c r="U206">
        <v>5422</v>
      </c>
      <c r="V206">
        <v>5884</v>
      </c>
      <c r="W206" t="s">
        <v>1703</v>
      </c>
      <c r="X206">
        <v>1</v>
      </c>
      <c r="Y206">
        <v>1</v>
      </c>
      <c r="Z206" t="s">
        <v>1532</v>
      </c>
    </row>
    <row r="207" spans="1:26">
      <c r="A207">
        <v>285</v>
      </c>
      <c r="B207">
        <v>16226</v>
      </c>
      <c r="C207" t="s">
        <v>1574</v>
      </c>
      <c r="D207" t="s">
        <v>1529</v>
      </c>
      <c r="E207" t="s">
        <v>1440</v>
      </c>
      <c r="F207">
        <v>70426</v>
      </c>
      <c r="G207">
        <v>83979</v>
      </c>
      <c r="H207" t="s">
        <v>1530</v>
      </c>
      <c r="I207">
        <v>272</v>
      </c>
      <c r="J207">
        <v>20</v>
      </c>
      <c r="K207">
        <v>175</v>
      </c>
      <c r="L207">
        <v>81000</v>
      </c>
      <c r="M207">
        <v>9493</v>
      </c>
      <c r="N207">
        <v>9968</v>
      </c>
      <c r="O207">
        <v>10466</v>
      </c>
      <c r="P207">
        <v>11439</v>
      </c>
      <c r="Q207">
        <v>12412</v>
      </c>
      <c r="R207">
        <v>3500</v>
      </c>
      <c r="S207">
        <v>3675</v>
      </c>
      <c r="T207">
        <v>3859</v>
      </c>
      <c r="U207">
        <v>4217</v>
      </c>
      <c r="V207">
        <v>4576</v>
      </c>
      <c r="W207" t="s">
        <v>1704</v>
      </c>
      <c r="X207">
        <v>1</v>
      </c>
      <c r="Y207">
        <v>1</v>
      </c>
      <c r="Z207" t="s">
        <v>1532</v>
      </c>
    </row>
    <row r="208" spans="1:26">
      <c r="A208">
        <v>285</v>
      </c>
      <c r="B208">
        <v>16226</v>
      </c>
      <c r="C208" t="s">
        <v>1574</v>
      </c>
      <c r="D208" t="s">
        <v>1529</v>
      </c>
      <c r="E208" t="s">
        <v>1449</v>
      </c>
      <c r="F208">
        <v>32142</v>
      </c>
      <c r="G208">
        <v>69643</v>
      </c>
      <c r="H208" t="s">
        <v>1530</v>
      </c>
      <c r="I208">
        <v>297</v>
      </c>
      <c r="J208">
        <v>100</v>
      </c>
      <c r="K208">
        <v>350</v>
      </c>
      <c r="L208">
        <v>81314</v>
      </c>
      <c r="M208">
        <v>1010</v>
      </c>
      <c r="N208">
        <v>1061</v>
      </c>
      <c r="O208">
        <v>1114</v>
      </c>
      <c r="P208">
        <v>1218</v>
      </c>
      <c r="Q208">
        <v>1322</v>
      </c>
      <c r="R208">
        <v>35000</v>
      </c>
      <c r="S208">
        <v>36767</v>
      </c>
      <c r="T208">
        <v>38604</v>
      </c>
      <c r="U208">
        <v>42208</v>
      </c>
      <c r="V208">
        <v>45812</v>
      </c>
      <c r="W208" t="s">
        <v>1705</v>
      </c>
      <c r="X208">
        <v>1</v>
      </c>
      <c r="Y208">
        <v>1</v>
      </c>
      <c r="Z208" t="s">
        <v>1532</v>
      </c>
    </row>
    <row r="209" spans="1:26">
      <c r="A209">
        <v>285</v>
      </c>
      <c r="B209">
        <v>16226</v>
      </c>
      <c r="C209" t="s">
        <v>1574</v>
      </c>
      <c r="D209" t="s">
        <v>1529</v>
      </c>
      <c r="E209" t="s">
        <v>1449</v>
      </c>
      <c r="F209">
        <v>59924</v>
      </c>
      <c r="G209">
        <v>71258</v>
      </c>
      <c r="H209" t="s">
        <v>1530</v>
      </c>
      <c r="I209">
        <v>297</v>
      </c>
      <c r="J209">
        <v>5</v>
      </c>
      <c r="K209">
        <v>200</v>
      </c>
      <c r="L209">
        <v>81314</v>
      </c>
      <c r="M209">
        <v>1010</v>
      </c>
      <c r="N209">
        <v>1061</v>
      </c>
      <c r="O209">
        <v>1114</v>
      </c>
      <c r="P209">
        <v>1218</v>
      </c>
      <c r="Q209">
        <v>1322</v>
      </c>
      <c r="R209">
        <v>1000</v>
      </c>
      <c r="S209">
        <v>1050</v>
      </c>
      <c r="T209">
        <v>1103</v>
      </c>
      <c r="U209">
        <v>1206</v>
      </c>
      <c r="V209">
        <v>1309</v>
      </c>
      <c r="W209" t="s">
        <v>1705</v>
      </c>
      <c r="X209">
        <v>1</v>
      </c>
      <c r="Y209">
        <v>1</v>
      </c>
      <c r="Z209" t="s">
        <v>1532</v>
      </c>
    </row>
    <row r="210" spans="1:26">
      <c r="A210">
        <v>285</v>
      </c>
      <c r="B210">
        <v>16226</v>
      </c>
      <c r="C210" t="s">
        <v>1574</v>
      </c>
      <c r="D210" t="s">
        <v>1529</v>
      </c>
      <c r="E210" t="s">
        <v>1449</v>
      </c>
      <c r="F210">
        <v>32142</v>
      </c>
      <c r="G210">
        <v>34987</v>
      </c>
      <c r="H210" t="s">
        <v>1530</v>
      </c>
      <c r="I210">
        <v>297</v>
      </c>
      <c r="J210">
        <v>5</v>
      </c>
      <c r="K210">
        <v>200</v>
      </c>
      <c r="L210">
        <v>81314</v>
      </c>
      <c r="M210">
        <v>1010</v>
      </c>
      <c r="N210">
        <v>1061</v>
      </c>
      <c r="O210">
        <v>1114</v>
      </c>
      <c r="P210">
        <v>1218</v>
      </c>
      <c r="Q210">
        <v>1322</v>
      </c>
      <c r="R210">
        <v>1000</v>
      </c>
      <c r="S210">
        <v>1050</v>
      </c>
      <c r="T210">
        <v>1103</v>
      </c>
      <c r="U210">
        <v>1206</v>
      </c>
      <c r="V210">
        <v>1309</v>
      </c>
      <c r="W210" t="s">
        <v>1705</v>
      </c>
      <c r="X210">
        <v>1</v>
      </c>
      <c r="Y210">
        <v>1</v>
      </c>
      <c r="Z210" t="s">
        <v>1532</v>
      </c>
    </row>
    <row r="211" spans="1:26">
      <c r="A211">
        <v>285</v>
      </c>
      <c r="B211">
        <v>16226</v>
      </c>
      <c r="C211" t="s">
        <v>1574</v>
      </c>
      <c r="D211" t="s">
        <v>1529</v>
      </c>
      <c r="E211" t="s">
        <v>1440</v>
      </c>
      <c r="F211">
        <v>76353</v>
      </c>
      <c r="G211">
        <v>90469</v>
      </c>
      <c r="H211" t="s">
        <v>1530</v>
      </c>
      <c r="I211">
        <v>297</v>
      </c>
      <c r="J211">
        <v>25</v>
      </c>
      <c r="K211">
        <v>20000</v>
      </c>
      <c r="L211">
        <v>81000</v>
      </c>
      <c r="M211">
        <v>9493</v>
      </c>
      <c r="N211">
        <v>9968</v>
      </c>
      <c r="O211">
        <v>10466</v>
      </c>
      <c r="P211">
        <v>11439</v>
      </c>
      <c r="Q211">
        <v>12412</v>
      </c>
      <c r="R211">
        <v>500000</v>
      </c>
      <c r="S211">
        <v>525018</v>
      </c>
      <c r="T211">
        <v>551248</v>
      </c>
      <c r="U211">
        <v>602497</v>
      </c>
      <c r="V211">
        <v>653745</v>
      </c>
      <c r="W211" t="s">
        <v>1706</v>
      </c>
      <c r="X211">
        <v>1</v>
      </c>
      <c r="Y211">
        <v>1</v>
      </c>
      <c r="Z211" t="s">
        <v>1532</v>
      </c>
    </row>
    <row r="212" spans="1:26">
      <c r="A212">
        <v>285</v>
      </c>
      <c r="B212">
        <v>16226</v>
      </c>
      <c r="C212" t="s">
        <v>1574</v>
      </c>
      <c r="D212" t="s">
        <v>1529</v>
      </c>
      <c r="E212" t="s">
        <v>1441</v>
      </c>
      <c r="F212">
        <v>75550</v>
      </c>
      <c r="G212">
        <v>89611</v>
      </c>
      <c r="H212" t="s">
        <v>1577</v>
      </c>
      <c r="I212">
        <v>326</v>
      </c>
      <c r="J212">
        <v>1</v>
      </c>
      <c r="K212">
        <v>100000</v>
      </c>
      <c r="L212">
        <v>81000</v>
      </c>
      <c r="M212">
        <v>741</v>
      </c>
      <c r="N212">
        <v>778</v>
      </c>
      <c r="O212">
        <v>817</v>
      </c>
      <c r="P212">
        <v>893</v>
      </c>
      <c r="Q212">
        <v>969</v>
      </c>
      <c r="R212">
        <v>100000</v>
      </c>
      <c r="S212">
        <v>104993</v>
      </c>
      <c r="T212">
        <v>110256</v>
      </c>
      <c r="U212">
        <v>120513</v>
      </c>
      <c r="V212">
        <v>130769</v>
      </c>
      <c r="W212" t="s">
        <v>1707</v>
      </c>
      <c r="X212">
        <v>1</v>
      </c>
      <c r="Y212">
        <v>1</v>
      </c>
      <c r="Z212" t="s">
        <v>1532</v>
      </c>
    </row>
    <row r="213" spans="1:26">
      <c r="A213">
        <v>285</v>
      </c>
      <c r="B213">
        <v>16226</v>
      </c>
      <c r="C213" t="s">
        <v>1574</v>
      </c>
      <c r="D213" t="s">
        <v>1529</v>
      </c>
      <c r="E213" t="s">
        <v>1440</v>
      </c>
      <c r="F213">
        <v>59959</v>
      </c>
      <c r="G213">
        <v>71295</v>
      </c>
      <c r="H213" t="s">
        <v>1530</v>
      </c>
      <c r="I213">
        <v>268</v>
      </c>
      <c r="J213">
        <v>50</v>
      </c>
      <c r="K213">
        <v>40</v>
      </c>
      <c r="L213">
        <v>81000</v>
      </c>
      <c r="M213">
        <v>9493</v>
      </c>
      <c r="N213">
        <v>9968</v>
      </c>
      <c r="O213">
        <v>10466</v>
      </c>
      <c r="P213">
        <v>11439</v>
      </c>
      <c r="Q213">
        <v>12412</v>
      </c>
      <c r="R213">
        <v>2000</v>
      </c>
      <c r="S213">
        <v>2100</v>
      </c>
      <c r="T213">
        <v>2205</v>
      </c>
      <c r="U213">
        <v>2410</v>
      </c>
      <c r="V213">
        <v>2615</v>
      </c>
      <c r="W213" t="s">
        <v>1708</v>
      </c>
      <c r="X213">
        <v>1</v>
      </c>
      <c r="Y213">
        <v>1</v>
      </c>
      <c r="Z213" t="s">
        <v>1532</v>
      </c>
    </row>
    <row r="214" spans="1:26">
      <c r="A214">
        <v>285</v>
      </c>
      <c r="B214">
        <v>16226</v>
      </c>
      <c r="C214" t="s">
        <v>1574</v>
      </c>
      <c r="D214" t="s">
        <v>1529</v>
      </c>
      <c r="E214" t="s">
        <v>1440</v>
      </c>
      <c r="F214">
        <v>76752</v>
      </c>
      <c r="G214">
        <v>90906</v>
      </c>
      <c r="H214" t="s">
        <v>1530</v>
      </c>
      <c r="I214">
        <v>268</v>
      </c>
      <c r="J214">
        <v>50</v>
      </c>
      <c r="K214">
        <v>40</v>
      </c>
      <c r="L214">
        <v>81000</v>
      </c>
      <c r="M214">
        <v>9493</v>
      </c>
      <c r="N214">
        <v>9968</v>
      </c>
      <c r="O214">
        <v>10466</v>
      </c>
      <c r="P214">
        <v>11439</v>
      </c>
      <c r="Q214">
        <v>12412</v>
      </c>
      <c r="R214">
        <v>2000</v>
      </c>
      <c r="S214">
        <v>2100</v>
      </c>
      <c r="T214">
        <v>2205</v>
      </c>
      <c r="U214">
        <v>2410</v>
      </c>
      <c r="V214">
        <v>2615</v>
      </c>
      <c r="W214" t="s">
        <v>1708</v>
      </c>
      <c r="X214">
        <v>1</v>
      </c>
      <c r="Y214">
        <v>1</v>
      </c>
      <c r="Z214" t="s">
        <v>1532</v>
      </c>
    </row>
    <row r="215" spans="1:26">
      <c r="A215">
        <v>285</v>
      </c>
      <c r="B215">
        <v>16226</v>
      </c>
      <c r="C215" t="s">
        <v>1574</v>
      </c>
      <c r="D215" t="s">
        <v>1529</v>
      </c>
      <c r="E215" t="s">
        <v>1440</v>
      </c>
      <c r="F215">
        <v>59946</v>
      </c>
      <c r="G215">
        <v>71278</v>
      </c>
      <c r="H215" t="s">
        <v>1530</v>
      </c>
      <c r="I215">
        <v>268</v>
      </c>
      <c r="J215">
        <v>50</v>
      </c>
      <c r="K215">
        <v>40</v>
      </c>
      <c r="L215">
        <v>81000</v>
      </c>
      <c r="M215">
        <v>9493</v>
      </c>
      <c r="N215">
        <v>9968</v>
      </c>
      <c r="O215">
        <v>10466</v>
      </c>
      <c r="P215">
        <v>11439</v>
      </c>
      <c r="Q215">
        <v>12412</v>
      </c>
      <c r="R215">
        <v>2000</v>
      </c>
      <c r="S215">
        <v>2100</v>
      </c>
      <c r="T215">
        <v>2205</v>
      </c>
      <c r="U215">
        <v>2410</v>
      </c>
      <c r="V215">
        <v>2615</v>
      </c>
      <c r="W215" t="s">
        <v>1708</v>
      </c>
      <c r="X215">
        <v>1</v>
      </c>
      <c r="Y215">
        <v>1</v>
      </c>
      <c r="Z215" t="s">
        <v>1532</v>
      </c>
    </row>
    <row r="216" spans="1:26">
      <c r="A216">
        <v>285</v>
      </c>
      <c r="B216">
        <v>16226</v>
      </c>
      <c r="C216" t="s">
        <v>1574</v>
      </c>
      <c r="D216" t="s">
        <v>1529</v>
      </c>
      <c r="E216" t="s">
        <v>1440</v>
      </c>
      <c r="F216">
        <v>59929</v>
      </c>
      <c r="G216">
        <v>71261</v>
      </c>
      <c r="H216" t="s">
        <v>1530</v>
      </c>
      <c r="I216">
        <v>268</v>
      </c>
      <c r="J216">
        <v>50</v>
      </c>
      <c r="K216">
        <v>40</v>
      </c>
      <c r="L216">
        <v>81000</v>
      </c>
      <c r="M216">
        <v>9493</v>
      </c>
      <c r="N216">
        <v>9968</v>
      </c>
      <c r="O216">
        <v>10466</v>
      </c>
      <c r="P216">
        <v>11439</v>
      </c>
      <c r="Q216">
        <v>12412</v>
      </c>
      <c r="R216">
        <v>2000</v>
      </c>
      <c r="S216">
        <v>2100</v>
      </c>
      <c r="T216">
        <v>2205</v>
      </c>
      <c r="U216">
        <v>2410</v>
      </c>
      <c r="V216">
        <v>2615</v>
      </c>
      <c r="W216" t="s">
        <v>1708</v>
      </c>
      <c r="X216">
        <v>1</v>
      </c>
      <c r="Y216">
        <v>1</v>
      </c>
      <c r="Z216" t="s">
        <v>1532</v>
      </c>
    </row>
    <row r="217" spans="1:26">
      <c r="A217">
        <v>285</v>
      </c>
      <c r="B217">
        <v>16226</v>
      </c>
      <c r="C217" t="s">
        <v>1574</v>
      </c>
      <c r="D217" t="s">
        <v>1529</v>
      </c>
      <c r="E217" t="s">
        <v>1440</v>
      </c>
      <c r="F217">
        <v>59949</v>
      </c>
      <c r="G217">
        <v>71281</v>
      </c>
      <c r="H217" t="s">
        <v>1530</v>
      </c>
      <c r="I217">
        <v>268</v>
      </c>
      <c r="J217">
        <v>50</v>
      </c>
      <c r="K217">
        <v>40</v>
      </c>
      <c r="L217">
        <v>81000</v>
      </c>
      <c r="M217">
        <v>9493</v>
      </c>
      <c r="N217">
        <v>9968</v>
      </c>
      <c r="O217">
        <v>10466</v>
      </c>
      <c r="P217">
        <v>11439</v>
      </c>
      <c r="Q217">
        <v>12412</v>
      </c>
      <c r="R217">
        <v>2000</v>
      </c>
      <c r="S217">
        <v>2100</v>
      </c>
      <c r="T217">
        <v>2205</v>
      </c>
      <c r="U217">
        <v>2410</v>
      </c>
      <c r="V217">
        <v>2615</v>
      </c>
      <c r="W217" t="s">
        <v>1708</v>
      </c>
      <c r="X217">
        <v>1</v>
      </c>
      <c r="Y217">
        <v>1</v>
      </c>
      <c r="Z217" t="s">
        <v>1532</v>
      </c>
    </row>
    <row r="218" spans="1:26">
      <c r="A218">
        <v>285</v>
      </c>
      <c r="B218">
        <v>16226</v>
      </c>
      <c r="C218" t="s">
        <v>1574</v>
      </c>
      <c r="D218" t="s">
        <v>1529</v>
      </c>
      <c r="E218" t="s">
        <v>1440</v>
      </c>
      <c r="F218">
        <v>73570</v>
      </c>
      <c r="G218">
        <v>87411</v>
      </c>
      <c r="H218" t="s">
        <v>1530</v>
      </c>
      <c r="I218">
        <v>283</v>
      </c>
      <c r="J218">
        <v>25</v>
      </c>
      <c r="K218">
        <v>100</v>
      </c>
      <c r="L218">
        <v>81000</v>
      </c>
      <c r="M218">
        <v>9493</v>
      </c>
      <c r="N218">
        <v>9968</v>
      </c>
      <c r="O218">
        <v>10466</v>
      </c>
      <c r="P218">
        <v>11439</v>
      </c>
      <c r="Q218">
        <v>12412</v>
      </c>
      <c r="R218">
        <v>2500</v>
      </c>
      <c r="S218">
        <v>2625</v>
      </c>
      <c r="T218">
        <v>2756</v>
      </c>
      <c r="U218">
        <v>3012</v>
      </c>
      <c r="V218">
        <v>3269</v>
      </c>
      <c r="W218" t="s">
        <v>1709</v>
      </c>
      <c r="X218">
        <v>1</v>
      </c>
      <c r="Y218">
        <v>1</v>
      </c>
      <c r="Z218" t="s">
        <v>1532</v>
      </c>
    </row>
    <row r="219" spans="1:26">
      <c r="A219">
        <v>285</v>
      </c>
      <c r="B219">
        <v>16226</v>
      </c>
      <c r="C219" t="s">
        <v>1574</v>
      </c>
      <c r="D219" t="s">
        <v>1529</v>
      </c>
      <c r="E219" t="s">
        <v>1440</v>
      </c>
      <c r="F219">
        <v>43356</v>
      </c>
      <c r="G219">
        <v>49634</v>
      </c>
      <c r="H219" t="s">
        <v>1530</v>
      </c>
      <c r="I219">
        <v>268</v>
      </c>
      <c r="J219">
        <v>25</v>
      </c>
      <c r="K219">
        <v>80</v>
      </c>
      <c r="L219">
        <v>81000</v>
      </c>
      <c r="M219">
        <v>9493</v>
      </c>
      <c r="N219">
        <v>9968</v>
      </c>
      <c r="O219">
        <v>10466</v>
      </c>
      <c r="P219">
        <v>11439</v>
      </c>
      <c r="Q219">
        <v>12412</v>
      </c>
      <c r="R219">
        <v>2000</v>
      </c>
      <c r="S219">
        <v>2100</v>
      </c>
      <c r="T219">
        <v>2205</v>
      </c>
      <c r="U219">
        <v>2410</v>
      </c>
      <c r="V219">
        <v>2615</v>
      </c>
      <c r="W219" t="s">
        <v>1710</v>
      </c>
      <c r="X219">
        <v>1</v>
      </c>
      <c r="Y219">
        <v>1</v>
      </c>
      <c r="Z219" t="s">
        <v>1532</v>
      </c>
    </row>
    <row r="220" spans="1:26">
      <c r="A220">
        <v>285</v>
      </c>
      <c r="B220">
        <v>16226</v>
      </c>
      <c r="C220" t="s">
        <v>1574</v>
      </c>
      <c r="D220" t="s">
        <v>1529</v>
      </c>
      <c r="E220" t="s">
        <v>1440</v>
      </c>
      <c r="F220">
        <v>47705</v>
      </c>
      <c r="G220">
        <v>55605</v>
      </c>
      <c r="H220" t="s">
        <v>1530</v>
      </c>
      <c r="I220">
        <v>268</v>
      </c>
      <c r="J220">
        <v>25</v>
      </c>
      <c r="K220">
        <v>80</v>
      </c>
      <c r="L220">
        <v>81000</v>
      </c>
      <c r="M220">
        <v>9493</v>
      </c>
      <c r="N220">
        <v>9968</v>
      </c>
      <c r="O220">
        <v>10466</v>
      </c>
      <c r="P220">
        <v>11439</v>
      </c>
      <c r="Q220">
        <v>12412</v>
      </c>
      <c r="R220">
        <v>2000</v>
      </c>
      <c r="S220">
        <v>2100</v>
      </c>
      <c r="T220">
        <v>2205</v>
      </c>
      <c r="U220">
        <v>2410</v>
      </c>
      <c r="V220">
        <v>2615</v>
      </c>
      <c r="W220" t="s">
        <v>1710</v>
      </c>
      <c r="X220">
        <v>1</v>
      </c>
      <c r="Y220">
        <v>1</v>
      </c>
      <c r="Z220" t="s">
        <v>1532</v>
      </c>
    </row>
    <row r="221" spans="1:26">
      <c r="A221">
        <v>285</v>
      </c>
      <c r="B221">
        <v>16226</v>
      </c>
      <c r="C221" t="s">
        <v>1574</v>
      </c>
      <c r="D221" t="s">
        <v>1529</v>
      </c>
      <c r="E221" t="s">
        <v>1440</v>
      </c>
      <c r="F221">
        <v>43365</v>
      </c>
      <c r="G221">
        <v>49643</v>
      </c>
      <c r="H221" t="s">
        <v>1530</v>
      </c>
      <c r="I221">
        <v>268</v>
      </c>
      <c r="J221">
        <v>25</v>
      </c>
      <c r="K221">
        <v>15</v>
      </c>
      <c r="L221">
        <v>81000</v>
      </c>
      <c r="M221">
        <v>9493</v>
      </c>
      <c r="N221">
        <v>9968</v>
      </c>
      <c r="O221">
        <v>10466</v>
      </c>
      <c r="P221">
        <v>11439</v>
      </c>
      <c r="Q221">
        <v>12412</v>
      </c>
      <c r="R221">
        <v>375</v>
      </c>
      <c r="S221">
        <v>394</v>
      </c>
      <c r="T221">
        <v>413</v>
      </c>
      <c r="U221">
        <v>452</v>
      </c>
      <c r="V221">
        <v>490</v>
      </c>
      <c r="W221" t="s">
        <v>1710</v>
      </c>
      <c r="X221">
        <v>1</v>
      </c>
      <c r="Y221">
        <v>1</v>
      </c>
      <c r="Z221" t="s">
        <v>1532</v>
      </c>
    </row>
    <row r="222" spans="1:26">
      <c r="A222">
        <v>285</v>
      </c>
      <c r="B222">
        <v>16226</v>
      </c>
      <c r="C222" t="s">
        <v>1574</v>
      </c>
      <c r="D222" t="s">
        <v>1529</v>
      </c>
      <c r="E222" t="s">
        <v>1440</v>
      </c>
      <c r="F222">
        <v>43366</v>
      </c>
      <c r="G222">
        <v>49644</v>
      </c>
      <c r="H222" t="s">
        <v>1530</v>
      </c>
      <c r="I222">
        <v>268</v>
      </c>
      <c r="J222">
        <v>25</v>
      </c>
      <c r="K222">
        <v>80</v>
      </c>
      <c r="L222">
        <v>81000</v>
      </c>
      <c r="M222">
        <v>9493</v>
      </c>
      <c r="N222">
        <v>9968</v>
      </c>
      <c r="O222">
        <v>10466</v>
      </c>
      <c r="P222">
        <v>11439</v>
      </c>
      <c r="Q222">
        <v>12412</v>
      </c>
      <c r="R222">
        <v>2000</v>
      </c>
      <c r="S222">
        <v>2100</v>
      </c>
      <c r="T222">
        <v>2205</v>
      </c>
      <c r="U222">
        <v>2410</v>
      </c>
      <c r="V222">
        <v>2615</v>
      </c>
      <c r="W222" t="s">
        <v>1710</v>
      </c>
      <c r="X222">
        <v>1</v>
      </c>
      <c r="Y222">
        <v>1</v>
      </c>
      <c r="Z222" t="s">
        <v>1532</v>
      </c>
    </row>
    <row r="223" spans="1:26">
      <c r="A223">
        <v>285</v>
      </c>
      <c r="B223">
        <v>16226</v>
      </c>
      <c r="C223" t="s">
        <v>1574</v>
      </c>
      <c r="D223" t="s">
        <v>1529</v>
      </c>
      <c r="E223" t="s">
        <v>1440</v>
      </c>
      <c r="F223">
        <v>43360</v>
      </c>
      <c r="G223">
        <v>49638</v>
      </c>
      <c r="H223" t="s">
        <v>1530</v>
      </c>
      <c r="I223">
        <v>268</v>
      </c>
      <c r="J223">
        <v>25</v>
      </c>
      <c r="K223">
        <v>80</v>
      </c>
      <c r="L223">
        <v>81000</v>
      </c>
      <c r="M223">
        <v>9493</v>
      </c>
      <c r="N223">
        <v>9968</v>
      </c>
      <c r="O223">
        <v>10466</v>
      </c>
      <c r="P223">
        <v>11439</v>
      </c>
      <c r="Q223">
        <v>12412</v>
      </c>
      <c r="R223">
        <v>2000</v>
      </c>
      <c r="S223">
        <v>2100</v>
      </c>
      <c r="T223">
        <v>2205</v>
      </c>
      <c r="U223">
        <v>2410</v>
      </c>
      <c r="V223">
        <v>2615</v>
      </c>
      <c r="W223" t="s">
        <v>1710</v>
      </c>
      <c r="X223">
        <v>1</v>
      </c>
      <c r="Y223">
        <v>1</v>
      </c>
      <c r="Z223" t="s">
        <v>1532</v>
      </c>
    </row>
    <row r="224" spans="1:26">
      <c r="A224">
        <v>285</v>
      </c>
      <c r="B224">
        <v>16226</v>
      </c>
      <c r="C224" t="s">
        <v>1574</v>
      </c>
      <c r="D224" t="s">
        <v>1529</v>
      </c>
      <c r="E224" t="s">
        <v>1440</v>
      </c>
      <c r="F224">
        <v>43361</v>
      </c>
      <c r="G224">
        <v>49639</v>
      </c>
      <c r="H224" t="s">
        <v>1530</v>
      </c>
      <c r="I224">
        <v>268</v>
      </c>
      <c r="J224">
        <v>25</v>
      </c>
      <c r="K224">
        <v>80</v>
      </c>
      <c r="L224">
        <v>81000</v>
      </c>
      <c r="M224">
        <v>9493</v>
      </c>
      <c r="N224">
        <v>9968</v>
      </c>
      <c r="O224">
        <v>10466</v>
      </c>
      <c r="P224">
        <v>11439</v>
      </c>
      <c r="Q224">
        <v>12412</v>
      </c>
      <c r="R224">
        <v>2000</v>
      </c>
      <c r="S224">
        <v>2100</v>
      </c>
      <c r="T224">
        <v>2205</v>
      </c>
      <c r="U224">
        <v>2410</v>
      </c>
      <c r="V224">
        <v>2615</v>
      </c>
      <c r="W224" t="s">
        <v>1710</v>
      </c>
      <c r="X224">
        <v>1</v>
      </c>
      <c r="Y224">
        <v>1</v>
      </c>
      <c r="Z224" t="s">
        <v>1532</v>
      </c>
    </row>
    <row r="225" spans="1:26">
      <c r="A225">
        <v>285</v>
      </c>
      <c r="B225">
        <v>16226</v>
      </c>
      <c r="C225" t="s">
        <v>1574</v>
      </c>
      <c r="D225" t="s">
        <v>1529</v>
      </c>
      <c r="E225" t="s">
        <v>1440</v>
      </c>
      <c r="F225">
        <v>59973</v>
      </c>
      <c r="G225">
        <v>71308</v>
      </c>
      <c r="H225" t="s">
        <v>1530</v>
      </c>
      <c r="I225">
        <v>299</v>
      </c>
      <c r="J225">
        <v>25</v>
      </c>
      <c r="K225">
        <v>500</v>
      </c>
      <c r="L225">
        <v>81000</v>
      </c>
      <c r="M225">
        <v>9493</v>
      </c>
      <c r="N225">
        <v>9968</v>
      </c>
      <c r="O225">
        <v>10466</v>
      </c>
      <c r="P225">
        <v>11439</v>
      </c>
      <c r="Q225">
        <v>12412</v>
      </c>
      <c r="R225">
        <v>12500</v>
      </c>
      <c r="S225">
        <v>13125</v>
      </c>
      <c r="T225">
        <v>13781</v>
      </c>
      <c r="U225">
        <v>15062</v>
      </c>
      <c r="V225">
        <v>16344</v>
      </c>
      <c r="W225" t="s">
        <v>1711</v>
      </c>
      <c r="X225">
        <v>1</v>
      </c>
      <c r="Y225">
        <v>1</v>
      </c>
      <c r="Z225" t="s">
        <v>1532</v>
      </c>
    </row>
    <row r="226" spans="1:26">
      <c r="A226">
        <v>285</v>
      </c>
      <c r="B226">
        <v>16226</v>
      </c>
      <c r="C226" t="s">
        <v>1574</v>
      </c>
      <c r="D226" t="s">
        <v>1529</v>
      </c>
      <c r="E226" t="s">
        <v>1440</v>
      </c>
      <c r="F226">
        <v>59974</v>
      </c>
      <c r="G226">
        <v>71309</v>
      </c>
      <c r="H226" t="s">
        <v>1530</v>
      </c>
      <c r="I226">
        <v>268</v>
      </c>
      <c r="J226">
        <v>25</v>
      </c>
      <c r="K226">
        <v>500</v>
      </c>
      <c r="L226">
        <v>81000</v>
      </c>
      <c r="M226">
        <v>9493</v>
      </c>
      <c r="N226">
        <v>9968</v>
      </c>
      <c r="O226">
        <v>10466</v>
      </c>
      <c r="P226">
        <v>11439</v>
      </c>
      <c r="Q226">
        <v>12412</v>
      </c>
      <c r="R226">
        <v>12500</v>
      </c>
      <c r="S226">
        <v>13125</v>
      </c>
      <c r="T226">
        <v>13781</v>
      </c>
      <c r="U226">
        <v>15062</v>
      </c>
      <c r="V226">
        <v>16344</v>
      </c>
      <c r="W226" t="s">
        <v>1712</v>
      </c>
      <c r="X226">
        <v>1</v>
      </c>
      <c r="Y226">
        <v>1</v>
      </c>
      <c r="Z226" t="s">
        <v>1532</v>
      </c>
    </row>
    <row r="227" spans="1:26">
      <c r="A227">
        <v>285</v>
      </c>
      <c r="B227">
        <v>16226</v>
      </c>
      <c r="C227" t="s">
        <v>1574</v>
      </c>
      <c r="D227" t="s">
        <v>1529</v>
      </c>
      <c r="E227" t="s">
        <v>1440</v>
      </c>
      <c r="F227">
        <v>58929</v>
      </c>
      <c r="G227">
        <v>69977</v>
      </c>
      <c r="H227" t="s">
        <v>1530</v>
      </c>
      <c r="I227">
        <v>268</v>
      </c>
      <c r="J227">
        <v>25</v>
      </c>
      <c r="K227">
        <v>500</v>
      </c>
      <c r="L227">
        <v>81000</v>
      </c>
      <c r="M227">
        <v>9493</v>
      </c>
      <c r="N227">
        <v>9968</v>
      </c>
      <c r="O227">
        <v>10466</v>
      </c>
      <c r="P227">
        <v>11439</v>
      </c>
      <c r="Q227">
        <v>12412</v>
      </c>
      <c r="R227">
        <v>12500</v>
      </c>
      <c r="S227">
        <v>13125</v>
      </c>
      <c r="T227">
        <v>13781</v>
      </c>
      <c r="U227">
        <v>15062</v>
      </c>
      <c r="V227">
        <v>16344</v>
      </c>
      <c r="W227" t="s">
        <v>1713</v>
      </c>
      <c r="X227">
        <v>1</v>
      </c>
      <c r="Y227">
        <v>1</v>
      </c>
      <c r="Z227" t="s">
        <v>1532</v>
      </c>
    </row>
    <row r="228" spans="1:26">
      <c r="A228">
        <v>285</v>
      </c>
      <c r="B228">
        <v>16226</v>
      </c>
      <c r="C228" t="s">
        <v>1574</v>
      </c>
      <c r="D228" t="s">
        <v>1529</v>
      </c>
      <c r="E228" t="s">
        <v>1440</v>
      </c>
      <c r="F228">
        <v>59661</v>
      </c>
      <c r="G228">
        <v>70815</v>
      </c>
      <c r="H228" t="s">
        <v>1530</v>
      </c>
      <c r="I228">
        <v>268</v>
      </c>
      <c r="J228">
        <v>25</v>
      </c>
      <c r="K228">
        <v>450</v>
      </c>
      <c r="L228">
        <v>81000</v>
      </c>
      <c r="M228">
        <v>9493</v>
      </c>
      <c r="N228">
        <v>9968</v>
      </c>
      <c r="O228">
        <v>10466</v>
      </c>
      <c r="P228">
        <v>11439</v>
      </c>
      <c r="Q228">
        <v>12412</v>
      </c>
      <c r="R228">
        <v>11250</v>
      </c>
      <c r="S228">
        <v>11813</v>
      </c>
      <c r="T228">
        <v>12403</v>
      </c>
      <c r="U228">
        <v>13556</v>
      </c>
      <c r="V228">
        <v>14709</v>
      </c>
      <c r="W228" t="s">
        <v>1714</v>
      </c>
      <c r="X228">
        <v>1</v>
      </c>
      <c r="Y228">
        <v>1</v>
      </c>
      <c r="Z228" t="s">
        <v>1532</v>
      </c>
    </row>
    <row r="229" spans="1:26">
      <c r="A229">
        <v>285</v>
      </c>
      <c r="B229">
        <v>16226</v>
      </c>
      <c r="C229" t="s">
        <v>1574</v>
      </c>
      <c r="D229" t="s">
        <v>1529</v>
      </c>
      <c r="E229" t="s">
        <v>1440</v>
      </c>
      <c r="F229">
        <v>80522</v>
      </c>
      <c r="G229">
        <v>95148</v>
      </c>
      <c r="H229" t="s">
        <v>1530</v>
      </c>
      <c r="I229">
        <v>268</v>
      </c>
      <c r="J229">
        <v>25</v>
      </c>
      <c r="K229">
        <v>450</v>
      </c>
      <c r="L229">
        <v>81000</v>
      </c>
      <c r="M229">
        <v>9493</v>
      </c>
      <c r="N229">
        <v>9968</v>
      </c>
      <c r="O229">
        <v>10466</v>
      </c>
      <c r="P229">
        <v>11439</v>
      </c>
      <c r="Q229">
        <v>12412</v>
      </c>
      <c r="R229">
        <v>11250</v>
      </c>
      <c r="S229">
        <v>11813</v>
      </c>
      <c r="T229">
        <v>12403</v>
      </c>
      <c r="U229">
        <v>13556</v>
      </c>
      <c r="V229">
        <v>14709</v>
      </c>
      <c r="W229" t="s">
        <v>1714</v>
      </c>
      <c r="X229">
        <v>1</v>
      </c>
      <c r="Y229">
        <v>1</v>
      </c>
      <c r="Z229" t="s">
        <v>1532</v>
      </c>
    </row>
    <row r="230" spans="1:26">
      <c r="A230">
        <v>285</v>
      </c>
      <c r="B230">
        <v>16226</v>
      </c>
      <c r="C230" t="s">
        <v>1574</v>
      </c>
      <c r="D230" t="s">
        <v>1529</v>
      </c>
      <c r="E230" t="s">
        <v>1440</v>
      </c>
      <c r="F230">
        <v>43292</v>
      </c>
      <c r="G230">
        <v>49434</v>
      </c>
      <c r="H230" t="s">
        <v>1530</v>
      </c>
      <c r="I230">
        <v>268</v>
      </c>
      <c r="J230">
        <v>50</v>
      </c>
      <c r="K230">
        <v>80</v>
      </c>
      <c r="L230">
        <v>81000</v>
      </c>
      <c r="M230">
        <v>9493</v>
      </c>
      <c r="N230">
        <v>9968</v>
      </c>
      <c r="O230">
        <v>10466</v>
      </c>
      <c r="P230">
        <v>11439</v>
      </c>
      <c r="Q230">
        <v>12412</v>
      </c>
      <c r="R230">
        <v>4000</v>
      </c>
      <c r="S230">
        <v>4200</v>
      </c>
      <c r="T230">
        <v>4410</v>
      </c>
      <c r="U230">
        <v>4820</v>
      </c>
      <c r="V230">
        <v>5230</v>
      </c>
      <c r="W230" t="s">
        <v>1710</v>
      </c>
      <c r="X230">
        <v>1</v>
      </c>
      <c r="Y230">
        <v>1</v>
      </c>
      <c r="Z230" t="s">
        <v>1532</v>
      </c>
    </row>
    <row r="231" spans="1:26">
      <c r="A231">
        <v>285</v>
      </c>
      <c r="B231">
        <v>16226</v>
      </c>
      <c r="C231" t="s">
        <v>1574</v>
      </c>
      <c r="D231" t="s">
        <v>1529</v>
      </c>
      <c r="E231" t="s">
        <v>1440</v>
      </c>
      <c r="F231">
        <v>43337</v>
      </c>
      <c r="G231">
        <v>49594</v>
      </c>
      <c r="H231" t="s">
        <v>1530</v>
      </c>
      <c r="I231">
        <v>268</v>
      </c>
      <c r="J231">
        <v>50</v>
      </c>
      <c r="K231">
        <v>80</v>
      </c>
      <c r="L231">
        <v>81000</v>
      </c>
      <c r="M231">
        <v>9493</v>
      </c>
      <c r="N231">
        <v>9968</v>
      </c>
      <c r="O231">
        <v>10466</v>
      </c>
      <c r="P231">
        <v>11439</v>
      </c>
      <c r="Q231">
        <v>12412</v>
      </c>
      <c r="R231">
        <v>4000</v>
      </c>
      <c r="S231">
        <v>4200</v>
      </c>
      <c r="T231">
        <v>4410</v>
      </c>
      <c r="U231">
        <v>4820</v>
      </c>
      <c r="V231">
        <v>5230</v>
      </c>
      <c r="W231" t="s">
        <v>1710</v>
      </c>
      <c r="X231">
        <v>1</v>
      </c>
      <c r="Y231">
        <v>1</v>
      </c>
      <c r="Z231" t="s">
        <v>1532</v>
      </c>
    </row>
    <row r="232" spans="1:26">
      <c r="A232">
        <v>285</v>
      </c>
      <c r="B232">
        <v>16226</v>
      </c>
      <c r="C232" t="s">
        <v>1574</v>
      </c>
      <c r="D232" t="s">
        <v>1529</v>
      </c>
      <c r="E232" t="s">
        <v>1440</v>
      </c>
      <c r="F232">
        <v>43332</v>
      </c>
      <c r="G232">
        <v>49563</v>
      </c>
      <c r="H232" t="s">
        <v>1530</v>
      </c>
      <c r="I232">
        <v>268</v>
      </c>
      <c r="J232">
        <v>50</v>
      </c>
      <c r="K232">
        <v>80</v>
      </c>
      <c r="L232">
        <v>81000</v>
      </c>
      <c r="M232">
        <v>9493</v>
      </c>
      <c r="N232">
        <v>9968</v>
      </c>
      <c r="O232">
        <v>10466</v>
      </c>
      <c r="P232">
        <v>11439</v>
      </c>
      <c r="Q232">
        <v>12412</v>
      </c>
      <c r="R232">
        <v>4000</v>
      </c>
      <c r="S232">
        <v>4200</v>
      </c>
      <c r="T232">
        <v>4410</v>
      </c>
      <c r="U232">
        <v>4820</v>
      </c>
      <c r="V232">
        <v>5230</v>
      </c>
      <c r="W232" t="s">
        <v>1710</v>
      </c>
      <c r="X232">
        <v>1</v>
      </c>
      <c r="Y232">
        <v>1</v>
      </c>
      <c r="Z232" t="s">
        <v>1532</v>
      </c>
    </row>
    <row r="233" spans="1:26">
      <c r="A233">
        <v>285</v>
      </c>
      <c r="B233">
        <v>16226</v>
      </c>
      <c r="C233" t="s">
        <v>1574</v>
      </c>
      <c r="D233" t="s">
        <v>1529</v>
      </c>
      <c r="E233" t="s">
        <v>1440</v>
      </c>
      <c r="F233">
        <v>43350</v>
      </c>
      <c r="G233">
        <v>49620</v>
      </c>
      <c r="H233" t="s">
        <v>1530</v>
      </c>
      <c r="I233">
        <v>268</v>
      </c>
      <c r="J233">
        <v>50</v>
      </c>
      <c r="K233">
        <v>80</v>
      </c>
      <c r="L233">
        <v>81000</v>
      </c>
      <c r="M233">
        <v>9493</v>
      </c>
      <c r="N233">
        <v>9968</v>
      </c>
      <c r="O233">
        <v>10466</v>
      </c>
      <c r="P233">
        <v>11439</v>
      </c>
      <c r="Q233">
        <v>12412</v>
      </c>
      <c r="R233">
        <v>4000</v>
      </c>
      <c r="S233">
        <v>4200</v>
      </c>
      <c r="T233">
        <v>4410</v>
      </c>
      <c r="U233">
        <v>4820</v>
      </c>
      <c r="V233">
        <v>5230</v>
      </c>
      <c r="W233" t="s">
        <v>1710</v>
      </c>
      <c r="X233">
        <v>1</v>
      </c>
      <c r="Y233">
        <v>1</v>
      </c>
      <c r="Z233" t="s">
        <v>1532</v>
      </c>
    </row>
    <row r="234" spans="1:26">
      <c r="A234">
        <v>285</v>
      </c>
      <c r="B234">
        <v>16226</v>
      </c>
      <c r="C234" t="s">
        <v>1574</v>
      </c>
      <c r="D234" t="s">
        <v>1529</v>
      </c>
      <c r="E234" t="s">
        <v>1440</v>
      </c>
      <c r="F234">
        <v>43299</v>
      </c>
      <c r="G234">
        <v>49499</v>
      </c>
      <c r="H234" t="s">
        <v>1530</v>
      </c>
      <c r="I234">
        <v>268</v>
      </c>
      <c r="J234">
        <v>50</v>
      </c>
      <c r="K234">
        <v>80</v>
      </c>
      <c r="L234">
        <v>81000</v>
      </c>
      <c r="M234">
        <v>9493</v>
      </c>
      <c r="N234">
        <v>9968</v>
      </c>
      <c r="O234">
        <v>10466</v>
      </c>
      <c r="P234">
        <v>11439</v>
      </c>
      <c r="Q234">
        <v>12412</v>
      </c>
      <c r="R234">
        <v>4000</v>
      </c>
      <c r="S234">
        <v>4200</v>
      </c>
      <c r="T234">
        <v>4410</v>
      </c>
      <c r="U234">
        <v>4820</v>
      </c>
      <c r="V234">
        <v>5230</v>
      </c>
      <c r="W234" t="s">
        <v>1710</v>
      </c>
      <c r="X234">
        <v>1</v>
      </c>
      <c r="Y234">
        <v>1</v>
      </c>
      <c r="Z234" t="s">
        <v>1532</v>
      </c>
    </row>
    <row r="235" spans="1:26">
      <c r="A235">
        <v>285</v>
      </c>
      <c r="B235">
        <v>16226</v>
      </c>
      <c r="C235" t="s">
        <v>1574</v>
      </c>
      <c r="D235" t="s">
        <v>1529</v>
      </c>
      <c r="E235" t="s">
        <v>1449</v>
      </c>
      <c r="F235">
        <v>67331</v>
      </c>
      <c r="G235">
        <v>80809</v>
      </c>
      <c r="H235" t="s">
        <v>1530</v>
      </c>
      <c r="I235">
        <v>286</v>
      </c>
      <c r="J235">
        <v>10</v>
      </c>
      <c r="K235">
        <v>90</v>
      </c>
      <c r="L235">
        <v>81314</v>
      </c>
      <c r="M235">
        <v>1010</v>
      </c>
      <c r="N235">
        <v>1061</v>
      </c>
      <c r="O235">
        <v>1114</v>
      </c>
      <c r="P235">
        <v>1218</v>
      </c>
      <c r="Q235">
        <v>1322</v>
      </c>
      <c r="R235">
        <v>900</v>
      </c>
      <c r="S235">
        <v>945</v>
      </c>
      <c r="T235">
        <v>993</v>
      </c>
      <c r="U235">
        <v>1085</v>
      </c>
      <c r="V235">
        <v>1178</v>
      </c>
      <c r="W235" t="s">
        <v>1715</v>
      </c>
      <c r="X235">
        <v>1</v>
      </c>
      <c r="Y235">
        <v>1</v>
      </c>
      <c r="Z235" t="s">
        <v>1532</v>
      </c>
    </row>
    <row r="236" spans="1:26">
      <c r="A236">
        <v>285</v>
      </c>
      <c r="B236">
        <v>16226</v>
      </c>
      <c r="C236" t="s">
        <v>1574</v>
      </c>
      <c r="D236" t="s">
        <v>1529</v>
      </c>
      <c r="E236" t="s">
        <v>1449</v>
      </c>
      <c r="F236">
        <v>67332</v>
      </c>
      <c r="G236">
        <v>80810</v>
      </c>
      <c r="H236" t="s">
        <v>1530</v>
      </c>
      <c r="I236">
        <v>286</v>
      </c>
      <c r="J236">
        <v>10</v>
      </c>
      <c r="K236">
        <v>75</v>
      </c>
      <c r="L236">
        <v>81314</v>
      </c>
      <c r="M236">
        <v>1010</v>
      </c>
      <c r="N236">
        <v>1061</v>
      </c>
      <c r="O236">
        <v>1114</v>
      </c>
      <c r="P236">
        <v>1218</v>
      </c>
      <c r="Q236">
        <v>1322</v>
      </c>
      <c r="R236">
        <v>750</v>
      </c>
      <c r="S236">
        <v>788</v>
      </c>
      <c r="T236">
        <v>827</v>
      </c>
      <c r="U236">
        <v>904</v>
      </c>
      <c r="V236">
        <v>982</v>
      </c>
      <c r="W236" t="s">
        <v>1715</v>
      </c>
      <c r="X236">
        <v>1</v>
      </c>
      <c r="Y236">
        <v>1</v>
      </c>
      <c r="Z236" t="s">
        <v>1532</v>
      </c>
    </row>
    <row r="237" spans="1:26">
      <c r="A237">
        <v>285</v>
      </c>
      <c r="B237">
        <v>16226</v>
      </c>
      <c r="C237" t="s">
        <v>1574</v>
      </c>
      <c r="D237" t="s">
        <v>1529</v>
      </c>
      <c r="E237" t="s">
        <v>1449</v>
      </c>
      <c r="F237">
        <v>72183</v>
      </c>
      <c r="G237">
        <v>85857</v>
      </c>
      <c r="H237" t="s">
        <v>1530</v>
      </c>
      <c r="I237">
        <v>239</v>
      </c>
      <c r="J237">
        <v>10</v>
      </c>
      <c r="K237">
        <v>150</v>
      </c>
      <c r="L237">
        <v>81314</v>
      </c>
      <c r="M237">
        <v>1010</v>
      </c>
      <c r="N237">
        <v>1061</v>
      </c>
      <c r="O237">
        <v>1114</v>
      </c>
      <c r="P237">
        <v>1218</v>
      </c>
      <c r="Q237">
        <v>1322</v>
      </c>
      <c r="R237">
        <v>1500</v>
      </c>
      <c r="S237">
        <v>1576</v>
      </c>
      <c r="T237">
        <v>1654</v>
      </c>
      <c r="U237">
        <v>1809</v>
      </c>
      <c r="V237">
        <v>1963</v>
      </c>
      <c r="W237" t="s">
        <v>1716</v>
      </c>
      <c r="X237">
        <v>1</v>
      </c>
      <c r="Y237">
        <v>1</v>
      </c>
      <c r="Z237" t="s">
        <v>1532</v>
      </c>
    </row>
    <row r="238" spans="1:26">
      <c r="A238">
        <v>285</v>
      </c>
      <c r="B238">
        <v>16226</v>
      </c>
      <c r="C238" t="s">
        <v>1574</v>
      </c>
      <c r="D238" t="s">
        <v>1529</v>
      </c>
      <c r="E238" t="s">
        <v>1449</v>
      </c>
      <c r="F238">
        <v>59644</v>
      </c>
      <c r="G238">
        <v>86357</v>
      </c>
      <c r="H238" t="s">
        <v>1530</v>
      </c>
      <c r="I238">
        <v>268</v>
      </c>
      <c r="J238">
        <v>10</v>
      </c>
      <c r="K238">
        <v>100</v>
      </c>
      <c r="L238">
        <v>81314</v>
      </c>
      <c r="M238">
        <v>1010</v>
      </c>
      <c r="N238">
        <v>1061</v>
      </c>
      <c r="O238">
        <v>1114</v>
      </c>
      <c r="P238">
        <v>1218</v>
      </c>
      <c r="Q238">
        <v>1322</v>
      </c>
      <c r="R238">
        <v>1000</v>
      </c>
      <c r="S238">
        <v>1050</v>
      </c>
      <c r="T238">
        <v>1103</v>
      </c>
      <c r="U238">
        <v>1206</v>
      </c>
      <c r="V238">
        <v>1309</v>
      </c>
      <c r="W238" t="s">
        <v>1717</v>
      </c>
      <c r="X238">
        <v>1</v>
      </c>
      <c r="Y238">
        <v>1</v>
      </c>
      <c r="Z238" t="s">
        <v>1532</v>
      </c>
    </row>
    <row r="239" spans="1:26">
      <c r="A239">
        <v>285</v>
      </c>
      <c r="B239">
        <v>16226</v>
      </c>
      <c r="C239" t="s">
        <v>1574</v>
      </c>
      <c r="D239" t="s">
        <v>1529</v>
      </c>
      <c r="E239" t="s">
        <v>1449</v>
      </c>
      <c r="F239">
        <v>70525</v>
      </c>
      <c r="G239">
        <v>84079</v>
      </c>
      <c r="H239" t="s">
        <v>1530</v>
      </c>
      <c r="I239">
        <v>268</v>
      </c>
      <c r="J239">
        <v>10</v>
      </c>
      <c r="K239">
        <v>125</v>
      </c>
      <c r="L239">
        <v>81314</v>
      </c>
      <c r="M239">
        <v>1010</v>
      </c>
      <c r="N239">
        <v>1061</v>
      </c>
      <c r="O239">
        <v>1114</v>
      </c>
      <c r="P239">
        <v>1218</v>
      </c>
      <c r="Q239">
        <v>1322</v>
      </c>
      <c r="R239">
        <v>1250</v>
      </c>
      <c r="S239">
        <v>1313</v>
      </c>
      <c r="T239">
        <v>1379</v>
      </c>
      <c r="U239">
        <v>1507</v>
      </c>
      <c r="V239">
        <v>1636</v>
      </c>
      <c r="W239" t="s">
        <v>1717</v>
      </c>
      <c r="X239">
        <v>1</v>
      </c>
      <c r="Y239">
        <v>1</v>
      </c>
      <c r="Z239" t="s">
        <v>1532</v>
      </c>
    </row>
    <row r="240" spans="1:26">
      <c r="A240">
        <v>285</v>
      </c>
      <c r="B240">
        <v>16226</v>
      </c>
      <c r="C240" t="s">
        <v>1574</v>
      </c>
      <c r="D240" t="s">
        <v>1529</v>
      </c>
      <c r="E240" t="s">
        <v>1449</v>
      </c>
      <c r="F240">
        <v>72643</v>
      </c>
      <c r="G240">
        <v>86354</v>
      </c>
      <c r="H240" t="s">
        <v>1530</v>
      </c>
      <c r="I240">
        <v>268</v>
      </c>
      <c r="J240">
        <v>10</v>
      </c>
      <c r="K240">
        <v>90</v>
      </c>
      <c r="L240">
        <v>81314</v>
      </c>
      <c r="M240">
        <v>1010</v>
      </c>
      <c r="N240">
        <v>1061</v>
      </c>
      <c r="O240">
        <v>1114</v>
      </c>
      <c r="P240">
        <v>1218</v>
      </c>
      <c r="Q240">
        <v>1322</v>
      </c>
      <c r="R240">
        <v>900</v>
      </c>
      <c r="S240">
        <v>945</v>
      </c>
      <c r="T240">
        <v>993</v>
      </c>
      <c r="U240">
        <v>1085</v>
      </c>
      <c r="V240">
        <v>1178</v>
      </c>
      <c r="W240" t="s">
        <v>1717</v>
      </c>
      <c r="X240">
        <v>1</v>
      </c>
      <c r="Y240">
        <v>1</v>
      </c>
      <c r="Z240" t="s">
        <v>1532</v>
      </c>
    </row>
    <row r="241" spans="1:26">
      <c r="A241">
        <v>285</v>
      </c>
      <c r="B241">
        <v>16226</v>
      </c>
      <c r="C241" t="s">
        <v>1574</v>
      </c>
      <c r="D241" t="s">
        <v>1529</v>
      </c>
      <c r="E241" t="s">
        <v>1449</v>
      </c>
      <c r="F241">
        <v>59807</v>
      </c>
      <c r="G241">
        <v>70996</v>
      </c>
      <c r="H241" t="s">
        <v>1530</v>
      </c>
      <c r="I241">
        <v>268</v>
      </c>
      <c r="J241">
        <v>10</v>
      </c>
      <c r="K241">
        <v>75</v>
      </c>
      <c r="L241">
        <v>81314</v>
      </c>
      <c r="M241">
        <v>1010</v>
      </c>
      <c r="N241">
        <v>1061</v>
      </c>
      <c r="O241">
        <v>1114</v>
      </c>
      <c r="P241">
        <v>1218</v>
      </c>
      <c r="Q241">
        <v>1322</v>
      </c>
      <c r="R241">
        <v>750</v>
      </c>
      <c r="S241">
        <v>788</v>
      </c>
      <c r="T241">
        <v>827</v>
      </c>
      <c r="U241">
        <v>904</v>
      </c>
      <c r="V241">
        <v>982</v>
      </c>
      <c r="W241" t="s">
        <v>1717</v>
      </c>
      <c r="X241">
        <v>1</v>
      </c>
      <c r="Y241">
        <v>1</v>
      </c>
      <c r="Z241" t="s">
        <v>1532</v>
      </c>
    </row>
    <row r="242" spans="1:26">
      <c r="A242">
        <v>285</v>
      </c>
      <c r="B242">
        <v>16226</v>
      </c>
      <c r="C242" t="s">
        <v>1574</v>
      </c>
      <c r="D242" t="s">
        <v>1529</v>
      </c>
      <c r="E242" t="s">
        <v>1449</v>
      </c>
      <c r="F242">
        <v>61505</v>
      </c>
      <c r="G242">
        <v>73769</v>
      </c>
      <c r="H242" t="s">
        <v>1530</v>
      </c>
      <c r="I242">
        <v>297</v>
      </c>
      <c r="J242">
        <v>100</v>
      </c>
      <c r="K242">
        <v>1</v>
      </c>
      <c r="L242">
        <v>81314</v>
      </c>
      <c r="M242">
        <v>1010</v>
      </c>
      <c r="N242">
        <v>1061</v>
      </c>
      <c r="O242">
        <v>1114</v>
      </c>
      <c r="P242">
        <v>1218</v>
      </c>
      <c r="Q242">
        <v>1322</v>
      </c>
      <c r="R242">
        <v>100</v>
      </c>
      <c r="S242">
        <v>105</v>
      </c>
      <c r="T242">
        <v>110</v>
      </c>
      <c r="U242">
        <v>121</v>
      </c>
      <c r="V242">
        <v>131</v>
      </c>
      <c r="W242" t="s">
        <v>1705</v>
      </c>
      <c r="X242">
        <v>1</v>
      </c>
      <c r="Y242">
        <v>1</v>
      </c>
      <c r="Z242" t="s">
        <v>1532</v>
      </c>
    </row>
    <row r="243" spans="1:26">
      <c r="A243">
        <v>285</v>
      </c>
      <c r="B243">
        <v>16226</v>
      </c>
      <c r="C243" t="s">
        <v>1574</v>
      </c>
      <c r="D243" t="s">
        <v>1529</v>
      </c>
      <c r="E243" t="s">
        <v>1449</v>
      </c>
      <c r="F243">
        <v>59922</v>
      </c>
      <c r="G243">
        <v>71256</v>
      </c>
      <c r="H243" t="s">
        <v>1530</v>
      </c>
      <c r="I243">
        <v>297</v>
      </c>
      <c r="J243">
        <v>1</v>
      </c>
      <c r="K243">
        <v>100</v>
      </c>
      <c r="L243">
        <v>81314</v>
      </c>
      <c r="M243">
        <v>1010</v>
      </c>
      <c r="N243">
        <v>1061</v>
      </c>
      <c r="O243">
        <v>1114</v>
      </c>
      <c r="P243">
        <v>1218</v>
      </c>
      <c r="Q243">
        <v>1322</v>
      </c>
      <c r="R243">
        <v>100</v>
      </c>
      <c r="S243">
        <v>105</v>
      </c>
      <c r="T243">
        <v>110</v>
      </c>
      <c r="U243">
        <v>121</v>
      </c>
      <c r="V243">
        <v>131</v>
      </c>
      <c r="W243" t="s">
        <v>1705</v>
      </c>
      <c r="X243">
        <v>1</v>
      </c>
      <c r="Y243">
        <v>1</v>
      </c>
      <c r="Z243" t="s">
        <v>1532</v>
      </c>
    </row>
    <row r="244" spans="1:26">
      <c r="A244">
        <v>285</v>
      </c>
      <c r="B244">
        <v>16226</v>
      </c>
      <c r="C244" t="s">
        <v>1574</v>
      </c>
      <c r="D244" t="s">
        <v>1529</v>
      </c>
      <c r="E244" t="s">
        <v>1449</v>
      </c>
      <c r="F244">
        <v>73299</v>
      </c>
      <c r="G244">
        <v>87094</v>
      </c>
      <c r="H244" t="s">
        <v>1530</v>
      </c>
      <c r="I244">
        <v>297</v>
      </c>
      <c r="J244">
        <v>100</v>
      </c>
      <c r="K244">
        <v>300</v>
      </c>
      <c r="L244">
        <v>81314</v>
      </c>
      <c r="M244">
        <v>1010</v>
      </c>
      <c r="N244">
        <v>1061</v>
      </c>
      <c r="O244">
        <v>1114</v>
      </c>
      <c r="P244">
        <v>1218</v>
      </c>
      <c r="Q244">
        <v>1322</v>
      </c>
      <c r="R244">
        <v>30000</v>
      </c>
      <c r="S244">
        <v>31515</v>
      </c>
      <c r="T244">
        <v>33089</v>
      </c>
      <c r="U244">
        <v>36178</v>
      </c>
      <c r="V244">
        <v>39267</v>
      </c>
      <c r="W244" t="s">
        <v>1718</v>
      </c>
      <c r="X244">
        <v>1</v>
      </c>
      <c r="Y244">
        <v>1</v>
      </c>
      <c r="Z244" t="s">
        <v>1532</v>
      </c>
    </row>
    <row r="245" spans="1:26">
      <c r="A245">
        <v>285</v>
      </c>
      <c r="B245">
        <v>16226</v>
      </c>
      <c r="C245" t="s">
        <v>1574</v>
      </c>
      <c r="D245" t="s">
        <v>1529</v>
      </c>
      <c r="E245" t="s">
        <v>1449</v>
      </c>
      <c r="F245">
        <v>59907</v>
      </c>
      <c r="G245">
        <v>71237</v>
      </c>
      <c r="H245" t="s">
        <v>1530</v>
      </c>
      <c r="I245">
        <v>297</v>
      </c>
      <c r="J245">
        <v>1000</v>
      </c>
      <c r="K245">
        <v>80</v>
      </c>
      <c r="L245">
        <v>81314</v>
      </c>
      <c r="M245">
        <v>1010</v>
      </c>
      <c r="N245">
        <v>1061</v>
      </c>
      <c r="O245">
        <v>1114</v>
      </c>
      <c r="P245">
        <v>1218</v>
      </c>
      <c r="Q245">
        <v>1322</v>
      </c>
      <c r="R245">
        <v>80000</v>
      </c>
      <c r="S245">
        <v>84040</v>
      </c>
      <c r="T245">
        <v>88238</v>
      </c>
      <c r="U245">
        <v>96475</v>
      </c>
      <c r="V245">
        <v>104713</v>
      </c>
      <c r="W245" t="s">
        <v>1719</v>
      </c>
      <c r="X245">
        <v>1</v>
      </c>
      <c r="Y245">
        <v>1</v>
      </c>
      <c r="Z245" t="s">
        <v>1532</v>
      </c>
    </row>
    <row r="246" spans="1:26">
      <c r="A246">
        <v>285</v>
      </c>
      <c r="B246">
        <v>16226</v>
      </c>
      <c r="C246" t="s">
        <v>1574</v>
      </c>
      <c r="D246" t="s">
        <v>1529</v>
      </c>
      <c r="E246" t="s">
        <v>1449</v>
      </c>
      <c r="F246">
        <v>58989</v>
      </c>
      <c r="G246">
        <v>70050</v>
      </c>
      <c r="H246" t="s">
        <v>1530</v>
      </c>
      <c r="I246">
        <v>297</v>
      </c>
      <c r="J246">
        <v>1000</v>
      </c>
      <c r="K246">
        <v>70</v>
      </c>
      <c r="L246">
        <v>81314</v>
      </c>
      <c r="M246">
        <v>1010</v>
      </c>
      <c r="N246">
        <v>1061</v>
      </c>
      <c r="O246">
        <v>1114</v>
      </c>
      <c r="P246">
        <v>1218</v>
      </c>
      <c r="Q246">
        <v>1322</v>
      </c>
      <c r="R246">
        <v>70000</v>
      </c>
      <c r="S246">
        <v>73535</v>
      </c>
      <c r="T246">
        <v>77208</v>
      </c>
      <c r="U246">
        <v>84416</v>
      </c>
      <c r="V246">
        <v>91624</v>
      </c>
      <c r="W246" t="s">
        <v>1719</v>
      </c>
      <c r="X246">
        <v>1</v>
      </c>
      <c r="Y246">
        <v>1</v>
      </c>
      <c r="Z246" t="s">
        <v>1532</v>
      </c>
    </row>
    <row r="247" spans="1:26">
      <c r="A247">
        <v>285</v>
      </c>
      <c r="B247">
        <v>16226</v>
      </c>
      <c r="C247" t="s">
        <v>1574</v>
      </c>
      <c r="D247" t="s">
        <v>1529</v>
      </c>
      <c r="E247" t="s">
        <v>1449</v>
      </c>
      <c r="F247">
        <v>76648</v>
      </c>
      <c r="G247">
        <v>90791</v>
      </c>
      <c r="H247" t="s">
        <v>1530</v>
      </c>
      <c r="I247">
        <v>281</v>
      </c>
      <c r="J247">
        <v>1000</v>
      </c>
      <c r="K247">
        <v>100</v>
      </c>
      <c r="L247">
        <v>81314</v>
      </c>
      <c r="M247">
        <v>1010</v>
      </c>
      <c r="N247">
        <v>1061</v>
      </c>
      <c r="O247">
        <v>1114</v>
      </c>
      <c r="P247">
        <v>1218</v>
      </c>
      <c r="Q247">
        <v>1322</v>
      </c>
      <c r="R247">
        <v>100000</v>
      </c>
      <c r="S247">
        <v>105050</v>
      </c>
      <c r="T247">
        <v>110297</v>
      </c>
      <c r="U247">
        <v>120594</v>
      </c>
      <c r="V247">
        <v>130891</v>
      </c>
      <c r="W247" t="s">
        <v>1720</v>
      </c>
      <c r="X247">
        <v>1</v>
      </c>
      <c r="Y247">
        <v>1</v>
      </c>
      <c r="Z247" t="s">
        <v>1532</v>
      </c>
    </row>
    <row r="248" spans="1:26">
      <c r="A248">
        <v>285</v>
      </c>
      <c r="B248">
        <v>16226</v>
      </c>
      <c r="C248" t="s">
        <v>1574</v>
      </c>
      <c r="D248" t="s">
        <v>1529</v>
      </c>
      <c r="E248" t="s">
        <v>1449</v>
      </c>
      <c r="F248">
        <v>58632</v>
      </c>
      <c r="G248">
        <v>69586</v>
      </c>
      <c r="H248" t="s">
        <v>1530</v>
      </c>
      <c r="I248">
        <v>297</v>
      </c>
      <c r="J248">
        <v>1000</v>
      </c>
      <c r="K248">
        <v>50</v>
      </c>
      <c r="L248">
        <v>81314</v>
      </c>
      <c r="M248">
        <v>1010</v>
      </c>
      <c r="N248">
        <v>1061</v>
      </c>
      <c r="O248">
        <v>1114</v>
      </c>
      <c r="P248">
        <v>1218</v>
      </c>
      <c r="Q248">
        <v>1322</v>
      </c>
      <c r="R248">
        <v>50000</v>
      </c>
      <c r="S248">
        <v>52525</v>
      </c>
      <c r="T248">
        <v>55149</v>
      </c>
      <c r="U248">
        <v>60297</v>
      </c>
      <c r="V248">
        <v>65446</v>
      </c>
      <c r="W248" t="s">
        <v>1721</v>
      </c>
      <c r="X248">
        <v>1</v>
      </c>
      <c r="Y248">
        <v>1</v>
      </c>
      <c r="Z248" t="s">
        <v>1532</v>
      </c>
    </row>
    <row r="249" spans="1:26">
      <c r="A249">
        <v>285</v>
      </c>
      <c r="B249">
        <v>16226</v>
      </c>
      <c r="C249" t="s">
        <v>1574</v>
      </c>
      <c r="D249" t="s">
        <v>1529</v>
      </c>
      <c r="E249" t="s">
        <v>1449</v>
      </c>
      <c r="F249">
        <v>58631</v>
      </c>
      <c r="G249">
        <v>69585</v>
      </c>
      <c r="H249" t="s">
        <v>1530</v>
      </c>
      <c r="I249">
        <v>297</v>
      </c>
      <c r="J249">
        <v>1000</v>
      </c>
      <c r="K249">
        <v>40</v>
      </c>
      <c r="L249">
        <v>81314</v>
      </c>
      <c r="M249">
        <v>1010</v>
      </c>
      <c r="N249">
        <v>1061</v>
      </c>
      <c r="O249">
        <v>1114</v>
      </c>
      <c r="P249">
        <v>1218</v>
      </c>
      <c r="Q249">
        <v>1322</v>
      </c>
      <c r="R249">
        <v>40000</v>
      </c>
      <c r="S249">
        <v>42020</v>
      </c>
      <c r="T249">
        <v>44119</v>
      </c>
      <c r="U249">
        <v>48238</v>
      </c>
      <c r="V249">
        <v>52356</v>
      </c>
      <c r="W249" t="s">
        <v>1721</v>
      </c>
      <c r="X249">
        <v>1</v>
      </c>
      <c r="Y249">
        <v>1</v>
      </c>
      <c r="Z249" t="s">
        <v>1532</v>
      </c>
    </row>
    <row r="250" spans="1:26">
      <c r="A250">
        <v>285</v>
      </c>
      <c r="B250">
        <v>16226</v>
      </c>
      <c r="C250" t="s">
        <v>1574</v>
      </c>
      <c r="D250" t="s">
        <v>1529</v>
      </c>
      <c r="E250" t="s">
        <v>1441</v>
      </c>
      <c r="F250">
        <v>21289</v>
      </c>
      <c r="G250">
        <v>22266</v>
      </c>
      <c r="H250" t="s">
        <v>1530</v>
      </c>
      <c r="I250">
        <v>283</v>
      </c>
      <c r="J250">
        <v>1600</v>
      </c>
      <c r="K250">
        <v>0.5</v>
      </c>
      <c r="L250">
        <v>81000</v>
      </c>
      <c r="M250">
        <v>741</v>
      </c>
      <c r="N250">
        <v>778</v>
      </c>
      <c r="O250">
        <v>817</v>
      </c>
      <c r="P250">
        <v>893</v>
      </c>
      <c r="Q250">
        <v>969</v>
      </c>
      <c r="R250">
        <v>800</v>
      </c>
      <c r="S250">
        <v>840</v>
      </c>
      <c r="T250">
        <v>882</v>
      </c>
      <c r="U250">
        <v>964</v>
      </c>
      <c r="V250">
        <v>1046</v>
      </c>
      <c r="W250" t="s">
        <v>1722</v>
      </c>
      <c r="X250">
        <v>1</v>
      </c>
      <c r="Y250">
        <v>1</v>
      </c>
      <c r="Z250" t="s">
        <v>1532</v>
      </c>
    </row>
    <row r="251" spans="1:26">
      <c r="A251">
        <v>285</v>
      </c>
      <c r="B251">
        <v>16226</v>
      </c>
      <c r="C251" t="s">
        <v>1574</v>
      </c>
      <c r="D251" t="s">
        <v>1529</v>
      </c>
      <c r="E251" t="s">
        <v>1441</v>
      </c>
      <c r="F251">
        <v>42515</v>
      </c>
      <c r="G251">
        <v>48187</v>
      </c>
      <c r="H251" t="s">
        <v>1530</v>
      </c>
      <c r="I251">
        <v>283</v>
      </c>
      <c r="J251">
        <v>1000</v>
      </c>
      <c r="K251">
        <v>0.75</v>
      </c>
      <c r="L251">
        <v>81000</v>
      </c>
      <c r="M251">
        <v>741</v>
      </c>
      <c r="N251">
        <v>778</v>
      </c>
      <c r="O251">
        <v>817</v>
      </c>
      <c r="P251">
        <v>893</v>
      </c>
      <c r="Q251">
        <v>969</v>
      </c>
      <c r="R251">
        <v>750</v>
      </c>
      <c r="S251">
        <v>787</v>
      </c>
      <c r="T251">
        <v>827</v>
      </c>
      <c r="U251">
        <v>904</v>
      </c>
      <c r="V251">
        <v>981</v>
      </c>
      <c r="W251" t="s">
        <v>1723</v>
      </c>
      <c r="X251">
        <v>1</v>
      </c>
      <c r="Y251">
        <v>1</v>
      </c>
      <c r="Z251" t="s">
        <v>1532</v>
      </c>
    </row>
    <row r="252" spans="1:26">
      <c r="A252">
        <v>285</v>
      </c>
      <c r="B252">
        <v>16226</v>
      </c>
      <c r="C252" t="s">
        <v>1574</v>
      </c>
      <c r="D252" t="s">
        <v>1529</v>
      </c>
      <c r="E252" t="s">
        <v>1449</v>
      </c>
      <c r="F252">
        <v>64553</v>
      </c>
      <c r="G252">
        <v>77634</v>
      </c>
      <c r="H252" t="s">
        <v>1530</v>
      </c>
      <c r="I252">
        <v>297</v>
      </c>
      <c r="J252">
        <v>6</v>
      </c>
      <c r="K252">
        <v>250</v>
      </c>
      <c r="L252">
        <v>81314</v>
      </c>
      <c r="M252">
        <v>1010</v>
      </c>
      <c r="N252">
        <v>1061</v>
      </c>
      <c r="O252">
        <v>1114</v>
      </c>
      <c r="P252">
        <v>1218</v>
      </c>
      <c r="Q252">
        <v>1322</v>
      </c>
      <c r="R252">
        <v>1500</v>
      </c>
      <c r="S252">
        <v>1576</v>
      </c>
      <c r="T252">
        <v>1654</v>
      </c>
      <c r="U252">
        <v>1809</v>
      </c>
      <c r="V252">
        <v>1963</v>
      </c>
      <c r="W252" t="s">
        <v>1701</v>
      </c>
      <c r="X252">
        <v>1</v>
      </c>
      <c r="Y252">
        <v>1</v>
      </c>
      <c r="Z252" t="s">
        <v>1532</v>
      </c>
    </row>
    <row r="253" spans="1:26">
      <c r="A253">
        <v>285</v>
      </c>
      <c r="B253">
        <v>16226</v>
      </c>
      <c r="C253" t="s">
        <v>1574</v>
      </c>
      <c r="D253" t="s">
        <v>1529</v>
      </c>
      <c r="E253" t="s">
        <v>1441</v>
      </c>
      <c r="F253">
        <v>36278</v>
      </c>
      <c r="G253">
        <v>39848</v>
      </c>
      <c r="H253" t="s">
        <v>1530</v>
      </c>
      <c r="I253">
        <v>289</v>
      </c>
      <c r="J253">
        <v>90</v>
      </c>
      <c r="K253">
        <v>50</v>
      </c>
      <c r="L253">
        <v>81000</v>
      </c>
      <c r="M253">
        <v>741</v>
      </c>
      <c r="N253">
        <v>778</v>
      </c>
      <c r="O253">
        <v>817</v>
      </c>
      <c r="P253">
        <v>893</v>
      </c>
      <c r="Q253">
        <v>969</v>
      </c>
      <c r="R253">
        <v>4500</v>
      </c>
      <c r="S253">
        <v>4725</v>
      </c>
      <c r="T253">
        <v>4962</v>
      </c>
      <c r="U253">
        <v>5423</v>
      </c>
      <c r="V253">
        <v>5885</v>
      </c>
      <c r="W253" t="s">
        <v>1724</v>
      </c>
      <c r="X253">
        <v>1</v>
      </c>
      <c r="Y253">
        <v>1</v>
      </c>
      <c r="Z253" t="s">
        <v>1532</v>
      </c>
    </row>
    <row r="254" spans="1:26">
      <c r="A254">
        <v>285</v>
      </c>
      <c r="B254">
        <v>16226</v>
      </c>
      <c r="C254" t="s">
        <v>1574</v>
      </c>
      <c r="D254" t="s">
        <v>1529</v>
      </c>
      <c r="E254" t="s">
        <v>1440</v>
      </c>
      <c r="F254">
        <v>41511</v>
      </c>
      <c r="G254">
        <v>46631</v>
      </c>
      <c r="H254" t="s">
        <v>1530</v>
      </c>
      <c r="I254">
        <v>267</v>
      </c>
      <c r="J254">
        <v>90</v>
      </c>
      <c r="K254">
        <v>350</v>
      </c>
      <c r="L254">
        <v>81000</v>
      </c>
      <c r="M254">
        <v>9493</v>
      </c>
      <c r="N254">
        <v>9968</v>
      </c>
      <c r="O254">
        <v>10466</v>
      </c>
      <c r="P254">
        <v>11439</v>
      </c>
      <c r="Q254">
        <v>12412</v>
      </c>
      <c r="R254">
        <v>31500</v>
      </c>
      <c r="S254">
        <v>33076</v>
      </c>
      <c r="T254">
        <v>34729</v>
      </c>
      <c r="U254">
        <v>37957</v>
      </c>
      <c r="V254">
        <v>41186</v>
      </c>
      <c r="W254" t="s">
        <v>1725</v>
      </c>
      <c r="X254">
        <v>1</v>
      </c>
      <c r="Y254">
        <v>1</v>
      </c>
      <c r="Z254" t="s">
        <v>1532</v>
      </c>
    </row>
    <row r="255" spans="1:26">
      <c r="A255">
        <v>285</v>
      </c>
      <c r="B255">
        <v>16226</v>
      </c>
      <c r="C255" t="s">
        <v>1574</v>
      </c>
      <c r="D255" t="s">
        <v>1529</v>
      </c>
      <c r="E255" t="s">
        <v>1440</v>
      </c>
      <c r="F255">
        <v>41510</v>
      </c>
      <c r="G255">
        <v>46630</v>
      </c>
      <c r="H255" t="s">
        <v>1530</v>
      </c>
      <c r="I255">
        <v>267</v>
      </c>
      <c r="J255">
        <v>90</v>
      </c>
      <c r="K255">
        <v>400</v>
      </c>
      <c r="L255">
        <v>81000</v>
      </c>
      <c r="M255">
        <v>9493</v>
      </c>
      <c r="N255">
        <v>9968</v>
      </c>
      <c r="O255">
        <v>10466</v>
      </c>
      <c r="P255">
        <v>11439</v>
      </c>
      <c r="Q255">
        <v>12412</v>
      </c>
      <c r="R255">
        <v>36000</v>
      </c>
      <c r="S255">
        <v>37801</v>
      </c>
      <c r="T255">
        <v>39690</v>
      </c>
      <c r="U255">
        <v>43380</v>
      </c>
      <c r="V255">
        <v>47070</v>
      </c>
      <c r="W255" t="s">
        <v>1725</v>
      </c>
      <c r="X255">
        <v>1</v>
      </c>
      <c r="Y255">
        <v>1</v>
      </c>
      <c r="Z255" t="s">
        <v>1532</v>
      </c>
    </row>
    <row r="256" spans="1:26">
      <c r="A256">
        <v>285</v>
      </c>
      <c r="B256">
        <v>16226</v>
      </c>
      <c r="C256" t="s">
        <v>1574</v>
      </c>
      <c r="D256" t="s">
        <v>1529</v>
      </c>
      <c r="E256" t="s">
        <v>1445</v>
      </c>
      <c r="F256">
        <v>22082</v>
      </c>
      <c r="G256">
        <v>23303</v>
      </c>
      <c r="H256" t="s">
        <v>1530</v>
      </c>
      <c r="I256">
        <v>267</v>
      </c>
      <c r="J256">
        <v>60</v>
      </c>
      <c r="K256">
        <v>500</v>
      </c>
      <c r="L256">
        <v>81000</v>
      </c>
      <c r="M256">
        <v>4982</v>
      </c>
      <c r="N256">
        <v>5231</v>
      </c>
      <c r="O256">
        <v>5493</v>
      </c>
      <c r="P256">
        <v>6004</v>
      </c>
      <c r="Q256">
        <v>6515</v>
      </c>
      <c r="R256">
        <v>30000</v>
      </c>
      <c r="S256">
        <v>31499</v>
      </c>
      <c r="T256">
        <v>33077</v>
      </c>
      <c r="U256">
        <v>36154</v>
      </c>
      <c r="V256">
        <v>39231</v>
      </c>
      <c r="W256" t="s">
        <v>1725</v>
      </c>
      <c r="X256">
        <v>1</v>
      </c>
      <c r="Y256">
        <v>1</v>
      </c>
      <c r="Z256" t="s">
        <v>1532</v>
      </c>
    </row>
    <row r="257" spans="1:26">
      <c r="A257">
        <v>285</v>
      </c>
      <c r="B257">
        <v>16226</v>
      </c>
      <c r="C257" t="s">
        <v>1574</v>
      </c>
      <c r="D257" t="s">
        <v>1529</v>
      </c>
      <c r="E257" t="s">
        <v>1439</v>
      </c>
      <c r="F257">
        <v>19809</v>
      </c>
      <c r="G257">
        <v>20785</v>
      </c>
      <c r="H257" t="s">
        <v>1530</v>
      </c>
      <c r="I257">
        <v>253</v>
      </c>
      <c r="J257">
        <v>8</v>
      </c>
      <c r="K257">
        <v>400</v>
      </c>
      <c r="L257">
        <v>81000</v>
      </c>
      <c r="M257">
        <v>2044</v>
      </c>
      <c r="N257">
        <v>2146</v>
      </c>
      <c r="O257">
        <v>2254</v>
      </c>
      <c r="P257">
        <v>2464</v>
      </c>
      <c r="Q257">
        <v>2674</v>
      </c>
      <c r="R257">
        <v>3200</v>
      </c>
      <c r="S257">
        <v>3360</v>
      </c>
      <c r="T257">
        <v>3529</v>
      </c>
      <c r="U257">
        <v>3858</v>
      </c>
      <c r="V257">
        <v>4186</v>
      </c>
      <c r="W257" t="s">
        <v>1726</v>
      </c>
      <c r="X257">
        <v>1</v>
      </c>
      <c r="Y257">
        <v>1</v>
      </c>
      <c r="Z257" t="s">
        <v>1532</v>
      </c>
    </row>
    <row r="258" spans="1:26">
      <c r="A258">
        <v>285</v>
      </c>
      <c r="B258">
        <v>16226</v>
      </c>
      <c r="C258" t="s">
        <v>1574</v>
      </c>
      <c r="D258" t="s">
        <v>1529</v>
      </c>
      <c r="E258" t="s">
        <v>1439</v>
      </c>
      <c r="F258">
        <v>58415</v>
      </c>
      <c r="G258">
        <v>69343</v>
      </c>
      <c r="H258" t="s">
        <v>1530</v>
      </c>
      <c r="I258">
        <v>253</v>
      </c>
      <c r="J258">
        <v>40</v>
      </c>
      <c r="K258">
        <v>800</v>
      </c>
      <c r="L258">
        <v>81000</v>
      </c>
      <c r="M258">
        <v>2044</v>
      </c>
      <c r="N258">
        <v>2146</v>
      </c>
      <c r="O258">
        <v>2254</v>
      </c>
      <c r="P258">
        <v>2464</v>
      </c>
      <c r="Q258">
        <v>2674</v>
      </c>
      <c r="R258">
        <v>32000</v>
      </c>
      <c r="S258">
        <v>33597</v>
      </c>
      <c r="T258">
        <v>35288</v>
      </c>
      <c r="U258">
        <v>38575</v>
      </c>
      <c r="V258">
        <v>41863</v>
      </c>
      <c r="W258" t="s">
        <v>1726</v>
      </c>
      <c r="X258">
        <v>1</v>
      </c>
      <c r="Y258">
        <v>1</v>
      </c>
      <c r="Z258" t="s">
        <v>1532</v>
      </c>
    </row>
    <row r="259" spans="1:26">
      <c r="A259">
        <v>285</v>
      </c>
      <c r="B259">
        <v>16226</v>
      </c>
      <c r="C259" t="s">
        <v>1574</v>
      </c>
      <c r="D259" t="s">
        <v>1529</v>
      </c>
      <c r="E259" t="s">
        <v>1439</v>
      </c>
      <c r="F259">
        <v>59539</v>
      </c>
      <c r="G259">
        <v>70678</v>
      </c>
      <c r="H259" t="s">
        <v>1530</v>
      </c>
      <c r="I259">
        <v>253</v>
      </c>
      <c r="J259">
        <v>8</v>
      </c>
      <c r="K259">
        <v>800</v>
      </c>
      <c r="L259">
        <v>81000</v>
      </c>
      <c r="M259">
        <v>2044</v>
      </c>
      <c r="N259">
        <v>2146</v>
      </c>
      <c r="O259">
        <v>2254</v>
      </c>
      <c r="P259">
        <v>2464</v>
      </c>
      <c r="Q259">
        <v>2674</v>
      </c>
      <c r="R259">
        <v>6400</v>
      </c>
      <c r="S259">
        <v>6719</v>
      </c>
      <c r="T259">
        <v>7058</v>
      </c>
      <c r="U259">
        <v>7715</v>
      </c>
      <c r="V259">
        <v>8373</v>
      </c>
      <c r="W259" t="s">
        <v>1726</v>
      </c>
      <c r="X259">
        <v>1</v>
      </c>
      <c r="Y259">
        <v>1</v>
      </c>
      <c r="Z259" t="s">
        <v>1532</v>
      </c>
    </row>
    <row r="260" spans="1:26">
      <c r="A260">
        <v>285</v>
      </c>
      <c r="B260">
        <v>16226</v>
      </c>
      <c r="C260" t="s">
        <v>1574</v>
      </c>
      <c r="D260" t="s">
        <v>1529</v>
      </c>
      <c r="E260" t="s">
        <v>1439</v>
      </c>
      <c r="F260">
        <v>60051</v>
      </c>
      <c r="G260">
        <v>71391</v>
      </c>
      <c r="H260" t="s">
        <v>1530</v>
      </c>
      <c r="I260">
        <v>253</v>
      </c>
      <c r="J260">
        <v>16</v>
      </c>
      <c r="K260">
        <v>800</v>
      </c>
      <c r="L260">
        <v>81000</v>
      </c>
      <c r="M260">
        <v>2044</v>
      </c>
      <c r="N260">
        <v>2146</v>
      </c>
      <c r="O260">
        <v>2254</v>
      </c>
      <c r="P260">
        <v>2464</v>
      </c>
      <c r="Q260">
        <v>2674</v>
      </c>
      <c r="R260">
        <v>12800</v>
      </c>
      <c r="S260">
        <v>13439</v>
      </c>
      <c r="T260">
        <v>14115</v>
      </c>
      <c r="U260">
        <v>15430</v>
      </c>
      <c r="V260">
        <v>16745</v>
      </c>
      <c r="W260" t="s">
        <v>1726</v>
      </c>
      <c r="X260">
        <v>1</v>
      </c>
      <c r="Y260">
        <v>1</v>
      </c>
      <c r="Z260" t="s">
        <v>1532</v>
      </c>
    </row>
    <row r="261" spans="1:26">
      <c r="A261">
        <v>285</v>
      </c>
      <c r="B261">
        <v>16226</v>
      </c>
      <c r="C261" t="s">
        <v>1574</v>
      </c>
      <c r="D261" t="s">
        <v>1529</v>
      </c>
      <c r="E261" t="s">
        <v>1449</v>
      </c>
      <c r="F261">
        <v>62980</v>
      </c>
      <c r="G261">
        <v>75796</v>
      </c>
      <c r="H261" t="s">
        <v>1530</v>
      </c>
      <c r="I261">
        <v>281</v>
      </c>
      <c r="J261">
        <v>5</v>
      </c>
      <c r="K261">
        <v>100</v>
      </c>
      <c r="L261">
        <v>81314</v>
      </c>
      <c r="M261">
        <v>1010</v>
      </c>
      <c r="N261">
        <v>1061</v>
      </c>
      <c r="O261">
        <v>1114</v>
      </c>
      <c r="P261">
        <v>1218</v>
      </c>
      <c r="Q261">
        <v>1322</v>
      </c>
      <c r="R261">
        <v>500</v>
      </c>
      <c r="S261">
        <v>525</v>
      </c>
      <c r="T261">
        <v>551</v>
      </c>
      <c r="U261">
        <v>603</v>
      </c>
      <c r="V261">
        <v>654</v>
      </c>
      <c r="W261" t="s">
        <v>1727</v>
      </c>
      <c r="X261">
        <v>1</v>
      </c>
      <c r="Y261">
        <v>1</v>
      </c>
      <c r="Z261" t="s">
        <v>1532</v>
      </c>
    </row>
    <row r="262" spans="1:26">
      <c r="A262">
        <v>285</v>
      </c>
      <c r="B262">
        <v>16226</v>
      </c>
      <c r="C262" t="s">
        <v>1574</v>
      </c>
      <c r="D262" t="s">
        <v>1529</v>
      </c>
      <c r="E262" t="s">
        <v>1449</v>
      </c>
      <c r="F262">
        <v>41731</v>
      </c>
      <c r="G262">
        <v>46956</v>
      </c>
      <c r="H262" t="s">
        <v>1530</v>
      </c>
      <c r="I262">
        <v>297</v>
      </c>
      <c r="J262">
        <v>100</v>
      </c>
      <c r="K262">
        <v>75</v>
      </c>
      <c r="L262">
        <v>81314</v>
      </c>
      <c r="M262">
        <v>1010</v>
      </c>
      <c r="N262">
        <v>1061</v>
      </c>
      <c r="O262">
        <v>1114</v>
      </c>
      <c r="P262">
        <v>1218</v>
      </c>
      <c r="Q262">
        <v>1322</v>
      </c>
      <c r="R262">
        <v>7500</v>
      </c>
      <c r="S262">
        <v>7879</v>
      </c>
      <c r="T262">
        <v>8272</v>
      </c>
      <c r="U262">
        <v>9045</v>
      </c>
      <c r="V262">
        <v>9817</v>
      </c>
      <c r="W262" t="s">
        <v>1728</v>
      </c>
      <c r="X262">
        <v>1</v>
      </c>
      <c r="Y262">
        <v>1</v>
      </c>
      <c r="Z262" t="s">
        <v>1532</v>
      </c>
    </row>
    <row r="263" spans="1:26">
      <c r="A263">
        <v>285</v>
      </c>
      <c r="B263">
        <v>16226</v>
      </c>
      <c r="C263" t="s">
        <v>1574</v>
      </c>
      <c r="D263" t="s">
        <v>1529</v>
      </c>
      <c r="E263" t="s">
        <v>1449</v>
      </c>
      <c r="F263">
        <v>63865</v>
      </c>
      <c r="G263">
        <v>76857</v>
      </c>
      <c r="H263" t="s">
        <v>1530</v>
      </c>
      <c r="I263">
        <v>297</v>
      </c>
      <c r="J263">
        <v>100</v>
      </c>
      <c r="K263">
        <v>60</v>
      </c>
      <c r="L263">
        <v>81314</v>
      </c>
      <c r="M263">
        <v>1010</v>
      </c>
      <c r="N263">
        <v>1061</v>
      </c>
      <c r="O263">
        <v>1114</v>
      </c>
      <c r="P263">
        <v>1218</v>
      </c>
      <c r="Q263">
        <v>1322</v>
      </c>
      <c r="R263">
        <v>6000</v>
      </c>
      <c r="S263">
        <v>6303</v>
      </c>
      <c r="T263">
        <v>6618</v>
      </c>
      <c r="U263">
        <v>7236</v>
      </c>
      <c r="V263">
        <v>7853</v>
      </c>
      <c r="W263" t="s">
        <v>1728</v>
      </c>
      <c r="X263">
        <v>1</v>
      </c>
      <c r="Y263">
        <v>1</v>
      </c>
      <c r="Z263" t="s">
        <v>1532</v>
      </c>
    </row>
    <row r="264" spans="1:26">
      <c r="A264">
        <v>285</v>
      </c>
      <c r="B264">
        <v>16226</v>
      </c>
      <c r="C264" t="s">
        <v>1574</v>
      </c>
      <c r="D264" t="s">
        <v>1529</v>
      </c>
      <c r="E264" t="s">
        <v>1449</v>
      </c>
      <c r="F264">
        <v>33829</v>
      </c>
      <c r="G264">
        <v>37049</v>
      </c>
      <c r="H264" t="s">
        <v>1530</v>
      </c>
      <c r="I264">
        <v>297</v>
      </c>
      <c r="J264">
        <v>200</v>
      </c>
      <c r="K264">
        <v>60</v>
      </c>
      <c r="L264">
        <v>81314</v>
      </c>
      <c r="M264">
        <v>1010</v>
      </c>
      <c r="N264">
        <v>1061</v>
      </c>
      <c r="O264">
        <v>1114</v>
      </c>
      <c r="P264">
        <v>1218</v>
      </c>
      <c r="Q264">
        <v>1322</v>
      </c>
      <c r="R264">
        <v>12000</v>
      </c>
      <c r="S264">
        <v>12606</v>
      </c>
      <c r="T264">
        <v>13236</v>
      </c>
      <c r="U264">
        <v>14471</v>
      </c>
      <c r="V264">
        <v>15707</v>
      </c>
      <c r="W264" t="s">
        <v>1728</v>
      </c>
      <c r="X264">
        <v>1</v>
      </c>
      <c r="Y264">
        <v>1</v>
      </c>
      <c r="Z264" t="s">
        <v>1532</v>
      </c>
    </row>
    <row r="265" spans="1:26">
      <c r="A265">
        <v>285</v>
      </c>
      <c r="B265">
        <v>16226</v>
      </c>
      <c r="C265" t="s">
        <v>1574</v>
      </c>
      <c r="D265" t="s">
        <v>1529</v>
      </c>
      <c r="E265" t="s">
        <v>1449</v>
      </c>
      <c r="F265">
        <v>78279</v>
      </c>
      <c r="G265">
        <v>92554</v>
      </c>
      <c r="H265" t="s">
        <v>1530</v>
      </c>
      <c r="I265">
        <v>297</v>
      </c>
      <c r="J265">
        <v>200</v>
      </c>
      <c r="K265">
        <v>50</v>
      </c>
      <c r="L265">
        <v>81314</v>
      </c>
      <c r="M265">
        <v>1010</v>
      </c>
      <c r="N265">
        <v>1061</v>
      </c>
      <c r="O265">
        <v>1114</v>
      </c>
      <c r="P265">
        <v>1218</v>
      </c>
      <c r="Q265">
        <v>1322</v>
      </c>
      <c r="R265">
        <v>10000</v>
      </c>
      <c r="S265">
        <v>10505</v>
      </c>
      <c r="T265">
        <v>11030</v>
      </c>
      <c r="U265">
        <v>12059</v>
      </c>
      <c r="V265">
        <v>13089</v>
      </c>
      <c r="W265" t="s">
        <v>1728</v>
      </c>
      <c r="X265">
        <v>1</v>
      </c>
      <c r="Y265">
        <v>1</v>
      </c>
      <c r="Z265" t="s">
        <v>1532</v>
      </c>
    </row>
    <row r="266" spans="1:26">
      <c r="A266">
        <v>285</v>
      </c>
      <c r="B266">
        <v>16226</v>
      </c>
      <c r="C266" t="s">
        <v>1574</v>
      </c>
      <c r="D266" t="s">
        <v>1529</v>
      </c>
      <c r="E266" t="s">
        <v>1449</v>
      </c>
      <c r="F266">
        <v>79830</v>
      </c>
      <c r="G266">
        <v>94308</v>
      </c>
      <c r="H266" t="s">
        <v>1530</v>
      </c>
      <c r="I266">
        <v>299</v>
      </c>
      <c r="J266">
        <v>2</v>
      </c>
      <c r="K266">
        <v>150</v>
      </c>
      <c r="L266">
        <v>81314</v>
      </c>
      <c r="M266">
        <v>1010</v>
      </c>
      <c r="N266">
        <v>1061</v>
      </c>
      <c r="O266">
        <v>1114</v>
      </c>
      <c r="P266">
        <v>1218</v>
      </c>
      <c r="Q266">
        <v>1322</v>
      </c>
      <c r="R266">
        <v>300</v>
      </c>
      <c r="S266">
        <v>315</v>
      </c>
      <c r="T266">
        <v>331</v>
      </c>
      <c r="U266">
        <v>362</v>
      </c>
      <c r="V266">
        <v>393</v>
      </c>
      <c r="W266" t="s">
        <v>1729</v>
      </c>
      <c r="X266">
        <v>1</v>
      </c>
      <c r="Y266">
        <v>1</v>
      </c>
      <c r="Z266" t="s">
        <v>1532</v>
      </c>
    </row>
    <row r="267" spans="1:26">
      <c r="A267">
        <v>285</v>
      </c>
      <c r="B267">
        <v>16226</v>
      </c>
      <c r="C267" t="s">
        <v>1574</v>
      </c>
      <c r="D267" t="s">
        <v>1529</v>
      </c>
      <c r="E267" t="s">
        <v>1449</v>
      </c>
      <c r="F267">
        <v>81605</v>
      </c>
      <c r="G267">
        <v>96420</v>
      </c>
      <c r="H267" t="s">
        <v>1530</v>
      </c>
      <c r="I267">
        <v>262</v>
      </c>
      <c r="J267">
        <v>10</v>
      </c>
      <c r="K267">
        <v>1700</v>
      </c>
      <c r="L267">
        <v>81314</v>
      </c>
      <c r="M267">
        <v>1010</v>
      </c>
      <c r="N267">
        <v>1061</v>
      </c>
      <c r="O267">
        <v>1114</v>
      </c>
      <c r="P267">
        <v>1218</v>
      </c>
      <c r="Q267">
        <v>1322</v>
      </c>
      <c r="R267">
        <v>17000</v>
      </c>
      <c r="S267">
        <v>17858</v>
      </c>
      <c r="T267">
        <v>18750</v>
      </c>
      <c r="U267">
        <v>20501</v>
      </c>
      <c r="V267">
        <v>22251</v>
      </c>
      <c r="W267" t="s">
        <v>1730</v>
      </c>
      <c r="X267">
        <v>1</v>
      </c>
      <c r="Y267">
        <v>1</v>
      </c>
      <c r="Z267" t="s">
        <v>1532</v>
      </c>
    </row>
    <row r="268" spans="1:26">
      <c r="A268">
        <v>285</v>
      </c>
      <c r="B268">
        <v>16226</v>
      </c>
      <c r="C268" t="s">
        <v>1574</v>
      </c>
      <c r="D268" t="s">
        <v>1529</v>
      </c>
      <c r="E268" t="s">
        <v>1449</v>
      </c>
      <c r="F268">
        <v>63183</v>
      </c>
      <c r="G268">
        <v>76039</v>
      </c>
      <c r="H268" t="s">
        <v>1530</v>
      </c>
      <c r="I268">
        <v>297</v>
      </c>
      <c r="J268">
        <v>100</v>
      </c>
      <c r="K268">
        <v>2</v>
      </c>
      <c r="L268">
        <v>81314</v>
      </c>
      <c r="M268">
        <v>1010</v>
      </c>
      <c r="N268">
        <v>1061</v>
      </c>
      <c r="O268">
        <v>1114</v>
      </c>
      <c r="P268">
        <v>1218</v>
      </c>
      <c r="Q268">
        <v>1322</v>
      </c>
      <c r="R268">
        <v>200</v>
      </c>
      <c r="S268">
        <v>210</v>
      </c>
      <c r="T268">
        <v>221</v>
      </c>
      <c r="U268">
        <v>241</v>
      </c>
      <c r="V268">
        <v>262</v>
      </c>
      <c r="W268" t="s">
        <v>1731</v>
      </c>
      <c r="X268">
        <v>1</v>
      </c>
      <c r="Y268">
        <v>1</v>
      </c>
      <c r="Z268" t="s">
        <v>1532</v>
      </c>
    </row>
    <row r="269" spans="1:26">
      <c r="A269">
        <v>285</v>
      </c>
      <c r="B269">
        <v>16226</v>
      </c>
      <c r="C269" t="s">
        <v>1574</v>
      </c>
      <c r="D269" t="s">
        <v>1529</v>
      </c>
      <c r="E269" t="s">
        <v>1449</v>
      </c>
      <c r="F269">
        <v>74255</v>
      </c>
      <c r="G269">
        <v>88227</v>
      </c>
      <c r="H269" t="s">
        <v>1530</v>
      </c>
      <c r="I269">
        <v>297</v>
      </c>
      <c r="J269">
        <v>25</v>
      </c>
      <c r="K269">
        <v>6</v>
      </c>
      <c r="L269">
        <v>81314</v>
      </c>
      <c r="M269">
        <v>1010</v>
      </c>
      <c r="N269">
        <v>1061</v>
      </c>
      <c r="O269">
        <v>1114</v>
      </c>
      <c r="P269">
        <v>1218</v>
      </c>
      <c r="Q269">
        <v>1322</v>
      </c>
      <c r="R269">
        <v>150</v>
      </c>
      <c r="S269">
        <v>158</v>
      </c>
      <c r="T269">
        <v>165</v>
      </c>
      <c r="U269">
        <v>181</v>
      </c>
      <c r="V269">
        <v>196</v>
      </c>
      <c r="W269" t="s">
        <v>1731</v>
      </c>
      <c r="X269">
        <v>1</v>
      </c>
      <c r="Y269">
        <v>1</v>
      </c>
      <c r="Z269" t="s">
        <v>1532</v>
      </c>
    </row>
    <row r="270" spans="1:26">
      <c r="A270">
        <v>285</v>
      </c>
      <c r="B270">
        <v>16226</v>
      </c>
      <c r="C270" t="s">
        <v>1574</v>
      </c>
      <c r="D270" t="s">
        <v>1529</v>
      </c>
      <c r="E270" t="s">
        <v>1449</v>
      </c>
      <c r="F270">
        <v>61857</v>
      </c>
      <c r="G270">
        <v>74297</v>
      </c>
      <c r="H270" t="s">
        <v>1530</v>
      </c>
      <c r="I270">
        <v>299</v>
      </c>
      <c r="J270">
        <v>4</v>
      </c>
      <c r="K270">
        <v>200</v>
      </c>
      <c r="L270">
        <v>81314</v>
      </c>
      <c r="M270">
        <v>1010</v>
      </c>
      <c r="N270">
        <v>1061</v>
      </c>
      <c r="O270">
        <v>1114</v>
      </c>
      <c r="P270">
        <v>1218</v>
      </c>
      <c r="Q270">
        <v>1322</v>
      </c>
      <c r="R270">
        <v>800</v>
      </c>
      <c r="S270">
        <v>840</v>
      </c>
      <c r="T270">
        <v>882</v>
      </c>
      <c r="U270">
        <v>965</v>
      </c>
      <c r="V270">
        <v>1047</v>
      </c>
      <c r="W270" t="s">
        <v>1732</v>
      </c>
      <c r="X270">
        <v>1</v>
      </c>
      <c r="Y270">
        <v>1</v>
      </c>
      <c r="Z270" t="s">
        <v>1532</v>
      </c>
    </row>
    <row r="271" spans="1:26">
      <c r="A271">
        <v>285</v>
      </c>
      <c r="B271">
        <v>16226</v>
      </c>
      <c r="C271" t="s">
        <v>1574</v>
      </c>
      <c r="D271" t="s">
        <v>1529</v>
      </c>
      <c r="E271" t="s">
        <v>1449</v>
      </c>
      <c r="F271">
        <v>46413</v>
      </c>
      <c r="G271">
        <v>53700</v>
      </c>
      <c r="H271" t="s">
        <v>1530</v>
      </c>
      <c r="I271">
        <v>286</v>
      </c>
      <c r="J271">
        <v>5</v>
      </c>
      <c r="K271">
        <v>25</v>
      </c>
      <c r="L271">
        <v>81314</v>
      </c>
      <c r="M271">
        <v>1010</v>
      </c>
      <c r="N271">
        <v>1061</v>
      </c>
      <c r="O271">
        <v>1114</v>
      </c>
      <c r="P271">
        <v>1218</v>
      </c>
      <c r="Q271">
        <v>1322</v>
      </c>
      <c r="R271">
        <v>125</v>
      </c>
      <c r="S271">
        <v>131</v>
      </c>
      <c r="T271">
        <v>138</v>
      </c>
      <c r="U271">
        <v>151</v>
      </c>
      <c r="V271">
        <v>164</v>
      </c>
      <c r="W271" t="s">
        <v>1733</v>
      </c>
      <c r="X271">
        <v>1</v>
      </c>
      <c r="Y271">
        <v>1</v>
      </c>
      <c r="Z271" t="s">
        <v>1532</v>
      </c>
    </row>
    <row r="272" spans="1:26">
      <c r="A272">
        <v>285</v>
      </c>
      <c r="B272">
        <v>16226</v>
      </c>
      <c r="C272" t="s">
        <v>1574</v>
      </c>
      <c r="D272" t="s">
        <v>1529</v>
      </c>
      <c r="E272" t="s">
        <v>1449</v>
      </c>
      <c r="F272">
        <v>72179</v>
      </c>
      <c r="G272">
        <v>85851</v>
      </c>
      <c r="H272" t="s">
        <v>1577</v>
      </c>
      <c r="I272">
        <v>323</v>
      </c>
      <c r="J272">
        <v>1</v>
      </c>
      <c r="K272">
        <v>3000</v>
      </c>
      <c r="L272">
        <v>81314</v>
      </c>
      <c r="M272">
        <v>1010</v>
      </c>
      <c r="N272">
        <v>1061</v>
      </c>
      <c r="O272">
        <v>1114</v>
      </c>
      <c r="P272">
        <v>1218</v>
      </c>
      <c r="Q272">
        <v>1322</v>
      </c>
      <c r="R272">
        <v>3000</v>
      </c>
      <c r="S272">
        <v>3151</v>
      </c>
      <c r="T272">
        <v>3309</v>
      </c>
      <c r="U272">
        <v>3618</v>
      </c>
      <c r="V272">
        <v>3927</v>
      </c>
      <c r="W272" t="s">
        <v>1734</v>
      </c>
      <c r="X272">
        <v>1</v>
      </c>
      <c r="Y272">
        <v>1</v>
      </c>
      <c r="Z272" t="s">
        <v>1532</v>
      </c>
    </row>
    <row r="273" spans="1:26">
      <c r="A273">
        <v>285</v>
      </c>
      <c r="B273">
        <v>16226</v>
      </c>
      <c r="C273" t="s">
        <v>1574</v>
      </c>
      <c r="D273" t="s">
        <v>1529</v>
      </c>
      <c r="E273" t="s">
        <v>1449</v>
      </c>
      <c r="F273">
        <v>76885</v>
      </c>
      <c r="G273">
        <v>91051</v>
      </c>
      <c r="H273" t="s">
        <v>1530</v>
      </c>
      <c r="I273">
        <v>286</v>
      </c>
      <c r="J273">
        <v>6</v>
      </c>
      <c r="K273">
        <v>350</v>
      </c>
      <c r="L273">
        <v>81314</v>
      </c>
      <c r="M273">
        <v>1010</v>
      </c>
      <c r="N273">
        <v>1061</v>
      </c>
      <c r="O273">
        <v>1114</v>
      </c>
      <c r="P273">
        <v>1218</v>
      </c>
      <c r="Q273">
        <v>1322</v>
      </c>
      <c r="R273">
        <v>2100</v>
      </c>
      <c r="S273">
        <v>2206</v>
      </c>
      <c r="T273">
        <v>2316</v>
      </c>
      <c r="U273">
        <v>2532</v>
      </c>
      <c r="V273">
        <v>2749</v>
      </c>
      <c r="W273" t="s">
        <v>1735</v>
      </c>
      <c r="X273">
        <v>1</v>
      </c>
      <c r="Y273">
        <v>1</v>
      </c>
      <c r="Z273" t="s">
        <v>1532</v>
      </c>
    </row>
    <row r="274" spans="1:26">
      <c r="A274">
        <v>285</v>
      </c>
      <c r="B274">
        <v>16226</v>
      </c>
      <c r="C274" t="s">
        <v>1574</v>
      </c>
      <c r="D274" t="s">
        <v>1529</v>
      </c>
      <c r="E274" t="s">
        <v>1449</v>
      </c>
      <c r="F274">
        <v>77786</v>
      </c>
      <c r="G274">
        <v>92020</v>
      </c>
      <c r="H274" t="s">
        <v>1530</v>
      </c>
      <c r="I274">
        <v>286</v>
      </c>
      <c r="J274">
        <v>6</v>
      </c>
      <c r="K274">
        <v>333.33</v>
      </c>
      <c r="L274">
        <v>81314</v>
      </c>
      <c r="M274">
        <v>1010</v>
      </c>
      <c r="N274">
        <v>1061</v>
      </c>
      <c r="O274">
        <v>1114</v>
      </c>
      <c r="P274">
        <v>1218</v>
      </c>
      <c r="Q274">
        <v>1322</v>
      </c>
      <c r="R274">
        <v>2000</v>
      </c>
      <c r="S274">
        <v>2101</v>
      </c>
      <c r="T274">
        <v>2206</v>
      </c>
      <c r="U274">
        <v>2412</v>
      </c>
      <c r="V274">
        <v>2618</v>
      </c>
      <c r="W274" t="s">
        <v>1736</v>
      </c>
      <c r="X274">
        <v>1</v>
      </c>
      <c r="Y274">
        <v>1</v>
      </c>
      <c r="Z274" t="s">
        <v>1532</v>
      </c>
    </row>
    <row r="275" spans="1:26">
      <c r="A275">
        <v>285</v>
      </c>
      <c r="B275">
        <v>16226</v>
      </c>
      <c r="C275" t="s">
        <v>1574</v>
      </c>
      <c r="D275" t="s">
        <v>1529</v>
      </c>
      <c r="E275" t="s">
        <v>1449</v>
      </c>
      <c r="F275">
        <v>77696</v>
      </c>
      <c r="G275">
        <v>91927</v>
      </c>
      <c r="H275" t="s">
        <v>1530</v>
      </c>
      <c r="I275">
        <v>286</v>
      </c>
      <c r="J275">
        <v>2</v>
      </c>
      <c r="K275">
        <v>600</v>
      </c>
      <c r="L275">
        <v>81314</v>
      </c>
      <c r="M275">
        <v>1010</v>
      </c>
      <c r="N275">
        <v>1061</v>
      </c>
      <c r="O275">
        <v>1114</v>
      </c>
      <c r="P275">
        <v>1218</v>
      </c>
      <c r="Q275">
        <v>1322</v>
      </c>
      <c r="R275">
        <v>1200</v>
      </c>
      <c r="S275">
        <v>1261</v>
      </c>
      <c r="T275">
        <v>1324</v>
      </c>
      <c r="U275">
        <v>1447</v>
      </c>
      <c r="V275">
        <v>1571</v>
      </c>
      <c r="W275" t="s">
        <v>1737</v>
      </c>
      <c r="X275">
        <v>1</v>
      </c>
      <c r="Y275">
        <v>1</v>
      </c>
      <c r="Z275" t="s">
        <v>1532</v>
      </c>
    </row>
    <row r="276" spans="1:26">
      <c r="A276">
        <v>285</v>
      </c>
      <c r="B276">
        <v>16226</v>
      </c>
      <c r="C276" t="s">
        <v>1574</v>
      </c>
      <c r="D276" t="s">
        <v>1529</v>
      </c>
      <c r="E276" t="s">
        <v>1449</v>
      </c>
      <c r="F276">
        <v>44876</v>
      </c>
      <c r="G276">
        <v>51727</v>
      </c>
      <c r="H276" t="s">
        <v>1530</v>
      </c>
      <c r="I276">
        <v>286</v>
      </c>
      <c r="J276">
        <v>2</v>
      </c>
      <c r="K276">
        <v>250</v>
      </c>
      <c r="L276">
        <v>81314</v>
      </c>
      <c r="M276">
        <v>1010</v>
      </c>
      <c r="N276">
        <v>1061</v>
      </c>
      <c r="O276">
        <v>1114</v>
      </c>
      <c r="P276">
        <v>1218</v>
      </c>
      <c r="Q276">
        <v>1322</v>
      </c>
      <c r="R276">
        <v>500</v>
      </c>
      <c r="S276">
        <v>525</v>
      </c>
      <c r="T276">
        <v>551</v>
      </c>
      <c r="U276">
        <v>603</v>
      </c>
      <c r="V276">
        <v>654</v>
      </c>
      <c r="W276" t="s">
        <v>1738</v>
      </c>
      <c r="X276">
        <v>1</v>
      </c>
      <c r="Y276">
        <v>1</v>
      </c>
      <c r="Z276" t="s">
        <v>1532</v>
      </c>
    </row>
    <row r="277" spans="1:26">
      <c r="A277">
        <v>285</v>
      </c>
      <c r="B277">
        <v>16226</v>
      </c>
      <c r="C277" t="s">
        <v>1574</v>
      </c>
      <c r="D277" t="s">
        <v>1529</v>
      </c>
      <c r="E277" t="s">
        <v>1449</v>
      </c>
      <c r="F277">
        <v>34064</v>
      </c>
      <c r="G277">
        <v>37302</v>
      </c>
      <c r="H277" t="s">
        <v>1530</v>
      </c>
      <c r="I277">
        <v>286</v>
      </c>
      <c r="J277">
        <v>2</v>
      </c>
      <c r="K277">
        <v>600</v>
      </c>
      <c r="L277">
        <v>81314</v>
      </c>
      <c r="M277">
        <v>1010</v>
      </c>
      <c r="N277">
        <v>1061</v>
      </c>
      <c r="O277">
        <v>1114</v>
      </c>
      <c r="P277">
        <v>1218</v>
      </c>
      <c r="Q277">
        <v>1322</v>
      </c>
      <c r="R277">
        <v>1200</v>
      </c>
      <c r="S277">
        <v>1261</v>
      </c>
      <c r="T277">
        <v>1324</v>
      </c>
      <c r="U277">
        <v>1447</v>
      </c>
      <c r="V277">
        <v>1571</v>
      </c>
      <c r="W277" t="s">
        <v>1738</v>
      </c>
      <c r="X277">
        <v>1</v>
      </c>
      <c r="Y277">
        <v>1</v>
      </c>
      <c r="Z277" t="s">
        <v>1532</v>
      </c>
    </row>
    <row r="278" spans="1:26">
      <c r="A278">
        <v>285</v>
      </c>
      <c r="B278">
        <v>16226</v>
      </c>
      <c r="C278" t="s">
        <v>1574</v>
      </c>
      <c r="D278" t="s">
        <v>1529</v>
      </c>
      <c r="E278" t="s">
        <v>1449</v>
      </c>
      <c r="F278">
        <v>43712</v>
      </c>
      <c r="G278">
        <v>50211</v>
      </c>
      <c r="H278" t="s">
        <v>1530</v>
      </c>
      <c r="I278">
        <v>297</v>
      </c>
      <c r="J278">
        <v>3</v>
      </c>
      <c r="K278">
        <v>26.67</v>
      </c>
      <c r="L278">
        <v>81314</v>
      </c>
      <c r="M278">
        <v>1010</v>
      </c>
      <c r="N278">
        <v>1061</v>
      </c>
      <c r="O278">
        <v>1114</v>
      </c>
      <c r="P278">
        <v>1218</v>
      </c>
      <c r="Q278">
        <v>1322</v>
      </c>
      <c r="R278">
        <v>80</v>
      </c>
      <c r="S278">
        <v>84</v>
      </c>
      <c r="T278">
        <v>88</v>
      </c>
      <c r="U278">
        <v>96</v>
      </c>
      <c r="V278">
        <v>105</v>
      </c>
      <c r="W278" t="s">
        <v>1739</v>
      </c>
      <c r="X278">
        <v>1</v>
      </c>
      <c r="Y278">
        <v>1</v>
      </c>
      <c r="Z278" t="s">
        <v>1532</v>
      </c>
    </row>
    <row r="279" spans="1:26">
      <c r="A279">
        <v>285</v>
      </c>
      <c r="B279">
        <v>16226</v>
      </c>
      <c r="C279" t="s">
        <v>1574</v>
      </c>
      <c r="D279" t="s">
        <v>1529</v>
      </c>
      <c r="E279" t="s">
        <v>1449</v>
      </c>
      <c r="F279">
        <v>26597</v>
      </c>
      <c r="G279">
        <v>29929</v>
      </c>
      <c r="H279" t="s">
        <v>1577</v>
      </c>
      <c r="I279">
        <v>329</v>
      </c>
      <c r="J279">
        <v>1</v>
      </c>
      <c r="K279">
        <v>708333.33</v>
      </c>
      <c r="L279">
        <v>81314</v>
      </c>
      <c r="M279">
        <v>1010</v>
      </c>
      <c r="N279">
        <v>1061</v>
      </c>
      <c r="O279">
        <v>1114</v>
      </c>
      <c r="P279">
        <v>1218</v>
      </c>
      <c r="Q279">
        <v>1322</v>
      </c>
      <c r="R279">
        <v>708333</v>
      </c>
      <c r="S279">
        <v>744101</v>
      </c>
      <c r="T279">
        <v>781271</v>
      </c>
      <c r="U279">
        <v>854208</v>
      </c>
      <c r="V279">
        <v>927145</v>
      </c>
      <c r="W279" t="s">
        <v>1740</v>
      </c>
      <c r="X279">
        <v>1</v>
      </c>
      <c r="Y279">
        <v>1</v>
      </c>
      <c r="Z279" t="s">
        <v>1532</v>
      </c>
    </row>
    <row r="280" spans="1:26">
      <c r="A280">
        <v>285</v>
      </c>
      <c r="B280">
        <v>16226</v>
      </c>
      <c r="C280" t="s">
        <v>1574</v>
      </c>
      <c r="D280" t="s">
        <v>1529</v>
      </c>
      <c r="E280" t="s">
        <v>1449</v>
      </c>
      <c r="F280">
        <v>74860</v>
      </c>
      <c r="G280">
        <v>88873</v>
      </c>
      <c r="H280" t="s">
        <v>1530</v>
      </c>
      <c r="I280">
        <v>286</v>
      </c>
      <c r="J280">
        <v>3</v>
      </c>
      <c r="K280">
        <v>200</v>
      </c>
      <c r="L280">
        <v>81314</v>
      </c>
      <c r="M280">
        <v>1010</v>
      </c>
      <c r="N280">
        <v>1061</v>
      </c>
      <c r="O280">
        <v>1114</v>
      </c>
      <c r="P280">
        <v>1218</v>
      </c>
      <c r="Q280">
        <v>1322</v>
      </c>
      <c r="R280">
        <v>600</v>
      </c>
      <c r="S280">
        <v>630</v>
      </c>
      <c r="T280">
        <v>662</v>
      </c>
      <c r="U280">
        <v>724</v>
      </c>
      <c r="V280">
        <v>785</v>
      </c>
      <c r="W280" t="s">
        <v>1741</v>
      </c>
      <c r="X280">
        <v>1</v>
      </c>
      <c r="Y280">
        <v>1</v>
      </c>
      <c r="Z280" t="s">
        <v>1532</v>
      </c>
    </row>
    <row r="281" spans="1:26">
      <c r="A281">
        <v>285</v>
      </c>
      <c r="B281">
        <v>16226</v>
      </c>
      <c r="C281" t="s">
        <v>1574</v>
      </c>
      <c r="D281" t="s">
        <v>1529</v>
      </c>
      <c r="E281" t="s">
        <v>1449</v>
      </c>
      <c r="F281">
        <v>46730</v>
      </c>
      <c r="G281">
        <v>54158</v>
      </c>
      <c r="H281" t="s">
        <v>1530</v>
      </c>
      <c r="I281">
        <v>286</v>
      </c>
      <c r="J281">
        <v>3</v>
      </c>
      <c r="K281">
        <v>200</v>
      </c>
      <c r="L281">
        <v>81314</v>
      </c>
      <c r="M281">
        <v>1010</v>
      </c>
      <c r="N281">
        <v>1061</v>
      </c>
      <c r="O281">
        <v>1114</v>
      </c>
      <c r="P281">
        <v>1218</v>
      </c>
      <c r="Q281">
        <v>1322</v>
      </c>
      <c r="R281">
        <v>600</v>
      </c>
      <c r="S281">
        <v>630</v>
      </c>
      <c r="T281">
        <v>662</v>
      </c>
      <c r="U281">
        <v>724</v>
      </c>
      <c r="V281">
        <v>785</v>
      </c>
      <c r="W281" t="s">
        <v>1738</v>
      </c>
      <c r="X281">
        <v>1</v>
      </c>
      <c r="Y281">
        <v>1</v>
      </c>
      <c r="Z281" t="s">
        <v>1532</v>
      </c>
    </row>
    <row r="282" spans="1:26">
      <c r="A282">
        <v>285</v>
      </c>
      <c r="B282">
        <v>16226</v>
      </c>
      <c r="C282" t="s">
        <v>1574</v>
      </c>
      <c r="D282" t="s">
        <v>1529</v>
      </c>
      <c r="E282" t="s">
        <v>1449</v>
      </c>
      <c r="F282">
        <v>29331</v>
      </c>
      <c r="G282">
        <v>31924</v>
      </c>
      <c r="H282" t="s">
        <v>1530</v>
      </c>
      <c r="I282">
        <v>261</v>
      </c>
      <c r="J282">
        <v>1</v>
      </c>
      <c r="K282">
        <v>2000</v>
      </c>
      <c r="L282">
        <v>81314</v>
      </c>
      <c r="M282">
        <v>1010</v>
      </c>
      <c r="N282">
        <v>1061</v>
      </c>
      <c r="O282">
        <v>1114</v>
      </c>
      <c r="P282">
        <v>1218</v>
      </c>
      <c r="Q282">
        <v>1322</v>
      </c>
      <c r="R282">
        <v>2000</v>
      </c>
      <c r="S282">
        <v>2101</v>
      </c>
      <c r="T282">
        <v>2206</v>
      </c>
      <c r="U282">
        <v>2412</v>
      </c>
      <c r="V282">
        <v>2618</v>
      </c>
      <c r="W282" t="s">
        <v>1742</v>
      </c>
      <c r="X282">
        <v>1</v>
      </c>
      <c r="Y282">
        <v>1</v>
      </c>
      <c r="Z282" t="s">
        <v>1532</v>
      </c>
    </row>
    <row r="283" spans="1:26">
      <c r="A283">
        <v>285</v>
      </c>
      <c r="B283">
        <v>16226</v>
      </c>
      <c r="C283" t="s">
        <v>1574</v>
      </c>
      <c r="D283" t="s">
        <v>1529</v>
      </c>
      <c r="E283" t="s">
        <v>1449</v>
      </c>
      <c r="F283">
        <v>74368</v>
      </c>
      <c r="G283">
        <v>88344</v>
      </c>
      <c r="H283" t="s">
        <v>1530</v>
      </c>
      <c r="I283">
        <v>286</v>
      </c>
      <c r="J283">
        <v>5</v>
      </c>
      <c r="K283">
        <v>60</v>
      </c>
      <c r="L283">
        <v>81314</v>
      </c>
      <c r="M283">
        <v>1010</v>
      </c>
      <c r="N283">
        <v>1061</v>
      </c>
      <c r="O283">
        <v>1114</v>
      </c>
      <c r="P283">
        <v>1218</v>
      </c>
      <c r="Q283">
        <v>1322</v>
      </c>
      <c r="R283">
        <v>300</v>
      </c>
      <c r="S283">
        <v>315</v>
      </c>
      <c r="T283">
        <v>331</v>
      </c>
      <c r="U283">
        <v>362</v>
      </c>
      <c r="V283">
        <v>393</v>
      </c>
      <c r="W283" t="s">
        <v>1743</v>
      </c>
      <c r="X283">
        <v>1</v>
      </c>
      <c r="Y283">
        <v>1</v>
      </c>
      <c r="Z283" t="s">
        <v>1532</v>
      </c>
    </row>
    <row r="284" spans="1:26">
      <c r="A284">
        <v>285</v>
      </c>
      <c r="B284">
        <v>16226</v>
      </c>
      <c r="C284" t="s">
        <v>1574</v>
      </c>
      <c r="D284" t="s">
        <v>1529</v>
      </c>
      <c r="E284" t="s">
        <v>1449</v>
      </c>
      <c r="F284">
        <v>52503</v>
      </c>
      <c r="G284">
        <v>61828</v>
      </c>
      <c r="H284" t="s">
        <v>1577</v>
      </c>
      <c r="I284">
        <v>329</v>
      </c>
      <c r="J284">
        <v>1</v>
      </c>
      <c r="K284">
        <v>550</v>
      </c>
      <c r="L284">
        <v>81314</v>
      </c>
      <c r="M284">
        <v>1010</v>
      </c>
      <c r="N284">
        <v>1061</v>
      </c>
      <c r="O284">
        <v>1114</v>
      </c>
      <c r="P284">
        <v>1218</v>
      </c>
      <c r="Q284">
        <v>1322</v>
      </c>
      <c r="R284">
        <v>550</v>
      </c>
      <c r="S284">
        <v>578</v>
      </c>
      <c r="T284">
        <v>607</v>
      </c>
      <c r="U284">
        <v>663</v>
      </c>
      <c r="V284">
        <v>720</v>
      </c>
      <c r="W284" t="s">
        <v>1744</v>
      </c>
      <c r="X284">
        <v>1</v>
      </c>
      <c r="Y284">
        <v>1</v>
      </c>
      <c r="Z284" t="s">
        <v>1532</v>
      </c>
    </row>
    <row r="285" spans="1:26">
      <c r="A285">
        <v>285</v>
      </c>
      <c r="B285">
        <v>16226</v>
      </c>
      <c r="C285" t="s">
        <v>1574</v>
      </c>
      <c r="D285" t="s">
        <v>1529</v>
      </c>
      <c r="E285" t="s">
        <v>1449</v>
      </c>
      <c r="F285">
        <v>70128</v>
      </c>
      <c r="G285">
        <v>83676</v>
      </c>
      <c r="H285" t="s">
        <v>1530</v>
      </c>
      <c r="I285">
        <v>286</v>
      </c>
      <c r="J285">
        <v>2</v>
      </c>
      <c r="K285">
        <v>1000</v>
      </c>
      <c r="L285">
        <v>81314</v>
      </c>
      <c r="M285">
        <v>1010</v>
      </c>
      <c r="N285">
        <v>1061</v>
      </c>
      <c r="O285">
        <v>1114</v>
      </c>
      <c r="P285">
        <v>1218</v>
      </c>
      <c r="Q285">
        <v>1322</v>
      </c>
      <c r="R285">
        <v>2000</v>
      </c>
      <c r="S285">
        <v>2101</v>
      </c>
      <c r="T285">
        <v>2206</v>
      </c>
      <c r="U285">
        <v>2412</v>
      </c>
      <c r="V285">
        <v>2618</v>
      </c>
      <c r="W285" t="s">
        <v>1745</v>
      </c>
      <c r="X285">
        <v>1</v>
      </c>
      <c r="Y285">
        <v>1</v>
      </c>
      <c r="Z285" t="s">
        <v>1532</v>
      </c>
    </row>
    <row r="286" spans="1:26">
      <c r="A286">
        <v>285</v>
      </c>
      <c r="B286">
        <v>16226</v>
      </c>
      <c r="C286" t="s">
        <v>1574</v>
      </c>
      <c r="D286" t="s">
        <v>1529</v>
      </c>
      <c r="E286" t="s">
        <v>1449</v>
      </c>
      <c r="F286">
        <v>34066</v>
      </c>
      <c r="G286">
        <v>37304</v>
      </c>
      <c r="H286" t="s">
        <v>1530</v>
      </c>
      <c r="I286">
        <v>286</v>
      </c>
      <c r="J286">
        <v>10</v>
      </c>
      <c r="K286">
        <v>70</v>
      </c>
      <c r="L286">
        <v>81314</v>
      </c>
      <c r="M286">
        <v>1010</v>
      </c>
      <c r="N286">
        <v>1061</v>
      </c>
      <c r="O286">
        <v>1114</v>
      </c>
      <c r="P286">
        <v>1218</v>
      </c>
      <c r="Q286">
        <v>1322</v>
      </c>
      <c r="R286">
        <v>700</v>
      </c>
      <c r="S286">
        <v>735</v>
      </c>
      <c r="T286">
        <v>772</v>
      </c>
      <c r="U286">
        <v>844</v>
      </c>
      <c r="V286">
        <v>916</v>
      </c>
      <c r="W286" t="s">
        <v>1746</v>
      </c>
      <c r="X286">
        <v>1</v>
      </c>
      <c r="Y286">
        <v>1</v>
      </c>
      <c r="Z286" t="s">
        <v>1532</v>
      </c>
    </row>
    <row r="287" spans="1:26">
      <c r="A287">
        <v>285</v>
      </c>
      <c r="B287">
        <v>16226</v>
      </c>
      <c r="C287" t="s">
        <v>1574</v>
      </c>
      <c r="D287" t="s">
        <v>1529</v>
      </c>
      <c r="E287" t="s">
        <v>1449</v>
      </c>
      <c r="F287">
        <v>38922</v>
      </c>
      <c r="G287">
        <v>43106</v>
      </c>
      <c r="H287" t="s">
        <v>1530</v>
      </c>
      <c r="I287">
        <v>286</v>
      </c>
      <c r="J287">
        <v>3</v>
      </c>
      <c r="K287">
        <v>400</v>
      </c>
      <c r="L287">
        <v>81314</v>
      </c>
      <c r="M287">
        <v>1010</v>
      </c>
      <c r="N287">
        <v>1061</v>
      </c>
      <c r="O287">
        <v>1114</v>
      </c>
      <c r="P287">
        <v>1218</v>
      </c>
      <c r="Q287">
        <v>1322</v>
      </c>
      <c r="R287">
        <v>1200</v>
      </c>
      <c r="S287">
        <v>1261</v>
      </c>
      <c r="T287">
        <v>1324</v>
      </c>
      <c r="U287">
        <v>1447</v>
      </c>
      <c r="V287">
        <v>1571</v>
      </c>
      <c r="W287" t="s">
        <v>1747</v>
      </c>
      <c r="X287">
        <v>1</v>
      </c>
      <c r="Y287">
        <v>1</v>
      </c>
      <c r="Z287" t="s">
        <v>1532</v>
      </c>
    </row>
    <row r="288" spans="1:26">
      <c r="A288">
        <v>285</v>
      </c>
      <c r="B288">
        <v>16226</v>
      </c>
      <c r="C288" t="s">
        <v>1574</v>
      </c>
      <c r="D288" t="s">
        <v>1529</v>
      </c>
      <c r="E288" t="s">
        <v>1449</v>
      </c>
      <c r="F288">
        <v>45616</v>
      </c>
      <c r="G288">
        <v>52760</v>
      </c>
      <c r="H288" t="s">
        <v>1530</v>
      </c>
      <c r="I288">
        <v>286</v>
      </c>
      <c r="J288">
        <v>3</v>
      </c>
      <c r="K288">
        <v>30</v>
      </c>
      <c r="L288">
        <v>81314</v>
      </c>
      <c r="M288">
        <v>1010</v>
      </c>
      <c r="N288">
        <v>1061</v>
      </c>
      <c r="O288">
        <v>1114</v>
      </c>
      <c r="P288">
        <v>1218</v>
      </c>
      <c r="Q288">
        <v>1322</v>
      </c>
      <c r="R288">
        <v>90</v>
      </c>
      <c r="S288">
        <v>95</v>
      </c>
      <c r="T288">
        <v>99</v>
      </c>
      <c r="U288">
        <v>109</v>
      </c>
      <c r="V288">
        <v>118</v>
      </c>
      <c r="W288" t="s">
        <v>1745</v>
      </c>
      <c r="X288">
        <v>1</v>
      </c>
      <c r="Y288">
        <v>1</v>
      </c>
      <c r="Z288" t="s">
        <v>1532</v>
      </c>
    </row>
    <row r="289" spans="1:26">
      <c r="A289">
        <v>285</v>
      </c>
      <c r="B289">
        <v>16226</v>
      </c>
      <c r="C289" t="s">
        <v>1561</v>
      </c>
      <c r="D289" t="s">
        <v>1529</v>
      </c>
      <c r="E289" t="s">
        <v>1466</v>
      </c>
      <c r="F289">
        <v>2783</v>
      </c>
      <c r="G289">
        <v>3349</v>
      </c>
      <c r="H289" t="s">
        <v>1530</v>
      </c>
      <c r="I289">
        <v>297</v>
      </c>
      <c r="J289">
        <v>25</v>
      </c>
      <c r="K289">
        <v>25</v>
      </c>
      <c r="L289">
        <v>1980</v>
      </c>
      <c r="M289">
        <v>118</v>
      </c>
      <c r="N289">
        <v>124</v>
      </c>
      <c r="O289">
        <v>130</v>
      </c>
      <c r="P289">
        <v>142</v>
      </c>
      <c r="Q289">
        <v>154</v>
      </c>
      <c r="R289">
        <v>625</v>
      </c>
      <c r="S289">
        <v>657</v>
      </c>
      <c r="T289">
        <v>689</v>
      </c>
      <c r="U289">
        <v>752</v>
      </c>
      <c r="V289">
        <v>816</v>
      </c>
      <c r="W289" t="s">
        <v>1748</v>
      </c>
      <c r="X289">
        <v>1</v>
      </c>
      <c r="Y289">
        <v>1</v>
      </c>
      <c r="Z289" t="s">
        <v>1532</v>
      </c>
    </row>
    <row r="290" spans="1:26">
      <c r="A290">
        <v>285</v>
      </c>
      <c r="B290">
        <v>16226</v>
      </c>
      <c r="C290" t="s">
        <v>1561</v>
      </c>
      <c r="D290" t="s">
        <v>1529</v>
      </c>
      <c r="E290" t="s">
        <v>1466</v>
      </c>
      <c r="F290">
        <v>22399</v>
      </c>
      <c r="G290">
        <v>23940</v>
      </c>
      <c r="H290" t="s">
        <v>1530</v>
      </c>
      <c r="I290">
        <v>297</v>
      </c>
      <c r="J290">
        <v>5</v>
      </c>
      <c r="K290">
        <v>50</v>
      </c>
      <c r="L290">
        <v>1980</v>
      </c>
      <c r="M290">
        <v>118</v>
      </c>
      <c r="N290">
        <v>124</v>
      </c>
      <c r="O290">
        <v>130</v>
      </c>
      <c r="P290">
        <v>142</v>
      </c>
      <c r="Q290">
        <v>154</v>
      </c>
      <c r="R290">
        <v>250</v>
      </c>
      <c r="S290">
        <v>263</v>
      </c>
      <c r="T290">
        <v>275</v>
      </c>
      <c r="U290">
        <v>301</v>
      </c>
      <c r="V290">
        <v>326</v>
      </c>
      <c r="W290" t="s">
        <v>1749</v>
      </c>
      <c r="X290">
        <v>1</v>
      </c>
      <c r="Y290">
        <v>1</v>
      </c>
      <c r="Z290" t="s">
        <v>1532</v>
      </c>
    </row>
    <row r="291" spans="1:26">
      <c r="A291">
        <v>285</v>
      </c>
      <c r="B291">
        <v>16226</v>
      </c>
      <c r="C291" t="s">
        <v>1551</v>
      </c>
      <c r="D291" t="s">
        <v>1529</v>
      </c>
      <c r="E291" t="s">
        <v>1458</v>
      </c>
      <c r="F291">
        <v>13809</v>
      </c>
      <c r="G291">
        <v>14689</v>
      </c>
      <c r="H291" t="s">
        <v>1530</v>
      </c>
      <c r="I291">
        <v>268</v>
      </c>
      <c r="J291">
        <v>500</v>
      </c>
      <c r="K291">
        <v>15</v>
      </c>
      <c r="L291">
        <v>22249</v>
      </c>
      <c r="M291">
        <v>176</v>
      </c>
      <c r="N291">
        <v>185</v>
      </c>
      <c r="O291">
        <v>194</v>
      </c>
      <c r="P291">
        <v>212</v>
      </c>
      <c r="Q291">
        <v>230</v>
      </c>
      <c r="R291">
        <v>7500</v>
      </c>
      <c r="S291">
        <v>7884</v>
      </c>
      <c r="T291">
        <v>8267</v>
      </c>
      <c r="U291">
        <v>9034</v>
      </c>
      <c r="V291">
        <v>9801</v>
      </c>
      <c r="W291" t="s">
        <v>1554</v>
      </c>
      <c r="X291">
        <v>1</v>
      </c>
      <c r="Y291">
        <v>1</v>
      </c>
      <c r="Z291" t="s">
        <v>1532</v>
      </c>
    </row>
    <row r="292" spans="1:26">
      <c r="A292">
        <v>285</v>
      </c>
      <c r="B292">
        <v>16226</v>
      </c>
      <c r="C292" t="s">
        <v>1551</v>
      </c>
      <c r="D292" t="s">
        <v>1529</v>
      </c>
      <c r="E292" t="s">
        <v>1458</v>
      </c>
      <c r="F292">
        <v>13808</v>
      </c>
      <c r="G292">
        <v>14688</v>
      </c>
      <c r="H292" t="s">
        <v>1530</v>
      </c>
      <c r="I292">
        <v>268</v>
      </c>
      <c r="J292">
        <v>500</v>
      </c>
      <c r="K292">
        <v>200</v>
      </c>
      <c r="L292">
        <v>22249</v>
      </c>
      <c r="M292">
        <v>176</v>
      </c>
      <c r="N292">
        <v>185</v>
      </c>
      <c r="O292">
        <v>194</v>
      </c>
      <c r="P292">
        <v>212</v>
      </c>
      <c r="Q292">
        <v>230</v>
      </c>
      <c r="R292">
        <v>100000</v>
      </c>
      <c r="S292">
        <v>105114</v>
      </c>
      <c r="T292">
        <v>110227</v>
      </c>
      <c r="U292">
        <v>120455</v>
      </c>
      <c r="V292">
        <v>130682</v>
      </c>
      <c r="W292" t="s">
        <v>1554</v>
      </c>
      <c r="X292">
        <v>1</v>
      </c>
      <c r="Y292">
        <v>1</v>
      </c>
      <c r="Z292" t="s">
        <v>1532</v>
      </c>
    </row>
    <row r="293" spans="1:26">
      <c r="A293">
        <v>285</v>
      </c>
      <c r="B293">
        <v>16226</v>
      </c>
      <c r="C293" t="s">
        <v>1551</v>
      </c>
      <c r="D293" t="s">
        <v>1529</v>
      </c>
      <c r="E293" t="s">
        <v>1458</v>
      </c>
      <c r="F293">
        <v>4833</v>
      </c>
      <c r="G293">
        <v>5037</v>
      </c>
      <c r="H293" t="s">
        <v>1530</v>
      </c>
      <c r="I293">
        <v>268</v>
      </c>
      <c r="J293">
        <v>20</v>
      </c>
      <c r="K293">
        <v>12</v>
      </c>
      <c r="L293">
        <v>22249</v>
      </c>
      <c r="M293">
        <v>176</v>
      </c>
      <c r="N293">
        <v>185</v>
      </c>
      <c r="O293">
        <v>194</v>
      </c>
      <c r="P293">
        <v>212</v>
      </c>
      <c r="Q293">
        <v>230</v>
      </c>
      <c r="R293">
        <v>240</v>
      </c>
      <c r="S293">
        <v>252</v>
      </c>
      <c r="T293">
        <v>265</v>
      </c>
      <c r="U293">
        <v>289</v>
      </c>
      <c r="V293">
        <v>314</v>
      </c>
      <c r="W293" t="s">
        <v>1552</v>
      </c>
      <c r="X293">
        <v>1</v>
      </c>
      <c r="Y293">
        <v>1</v>
      </c>
      <c r="Z293" t="s">
        <v>1532</v>
      </c>
    </row>
    <row r="294" spans="1:26">
      <c r="A294">
        <v>285</v>
      </c>
      <c r="B294">
        <v>16226</v>
      </c>
      <c r="C294" t="s">
        <v>1561</v>
      </c>
      <c r="D294" t="s">
        <v>1529</v>
      </c>
      <c r="E294" t="s">
        <v>1405</v>
      </c>
      <c r="F294">
        <v>47407</v>
      </c>
      <c r="G294">
        <v>55172</v>
      </c>
      <c r="H294" t="s">
        <v>1530</v>
      </c>
      <c r="I294">
        <v>295</v>
      </c>
      <c r="J294">
        <v>10</v>
      </c>
      <c r="K294">
        <v>60000</v>
      </c>
      <c r="L294">
        <v>1980</v>
      </c>
      <c r="M294">
        <v>786</v>
      </c>
      <c r="N294">
        <v>825</v>
      </c>
      <c r="O294">
        <v>867</v>
      </c>
      <c r="P294">
        <v>948</v>
      </c>
      <c r="Q294">
        <v>1029</v>
      </c>
      <c r="R294">
        <v>600000</v>
      </c>
      <c r="S294">
        <v>629771</v>
      </c>
      <c r="T294">
        <v>661832</v>
      </c>
      <c r="U294">
        <v>723664</v>
      </c>
      <c r="V294">
        <v>785496</v>
      </c>
      <c r="W294" t="s">
        <v>1750</v>
      </c>
      <c r="X294">
        <v>1</v>
      </c>
      <c r="Y294">
        <v>1</v>
      </c>
      <c r="Z294" t="s">
        <v>1532</v>
      </c>
    </row>
    <row r="295" spans="1:26">
      <c r="A295">
        <v>285</v>
      </c>
      <c r="B295">
        <v>16226</v>
      </c>
      <c r="C295" t="s">
        <v>1561</v>
      </c>
      <c r="D295" t="s">
        <v>1529</v>
      </c>
      <c r="E295" t="s">
        <v>1405</v>
      </c>
      <c r="F295">
        <v>52076</v>
      </c>
      <c r="G295">
        <v>61356</v>
      </c>
      <c r="H295" t="s">
        <v>1530</v>
      </c>
      <c r="I295">
        <v>295</v>
      </c>
      <c r="J295">
        <v>21</v>
      </c>
      <c r="K295">
        <v>60000</v>
      </c>
      <c r="L295">
        <v>1980</v>
      </c>
      <c r="M295">
        <v>786</v>
      </c>
      <c r="N295">
        <v>825</v>
      </c>
      <c r="O295">
        <v>867</v>
      </c>
      <c r="P295">
        <v>948</v>
      </c>
      <c r="Q295">
        <v>1029</v>
      </c>
      <c r="R295">
        <v>1260000</v>
      </c>
      <c r="S295">
        <v>1322519</v>
      </c>
      <c r="T295">
        <v>1389847</v>
      </c>
      <c r="U295">
        <v>1519695</v>
      </c>
      <c r="V295">
        <v>1649542</v>
      </c>
      <c r="W295" t="s">
        <v>1751</v>
      </c>
      <c r="X295">
        <v>1</v>
      </c>
      <c r="Y295">
        <v>1</v>
      </c>
      <c r="Z295" t="s">
        <v>1532</v>
      </c>
    </row>
    <row r="296" spans="1:26">
      <c r="A296">
        <v>285</v>
      </c>
      <c r="B296">
        <v>16226</v>
      </c>
      <c r="C296" t="s">
        <v>1561</v>
      </c>
      <c r="D296" t="s">
        <v>1529</v>
      </c>
      <c r="E296" t="s">
        <v>1405</v>
      </c>
      <c r="F296">
        <v>45057</v>
      </c>
      <c r="G296">
        <v>52006</v>
      </c>
      <c r="H296" t="s">
        <v>1530</v>
      </c>
      <c r="I296">
        <v>295</v>
      </c>
      <c r="J296">
        <v>5</v>
      </c>
      <c r="K296">
        <v>60000</v>
      </c>
      <c r="L296">
        <v>1980</v>
      </c>
      <c r="M296">
        <v>786</v>
      </c>
      <c r="N296">
        <v>825</v>
      </c>
      <c r="O296">
        <v>867</v>
      </c>
      <c r="P296">
        <v>948</v>
      </c>
      <c r="Q296">
        <v>1029</v>
      </c>
      <c r="R296">
        <v>300000</v>
      </c>
      <c r="S296">
        <v>314885</v>
      </c>
      <c r="T296">
        <v>330916</v>
      </c>
      <c r="U296">
        <v>361832</v>
      </c>
      <c r="V296">
        <v>392748</v>
      </c>
      <c r="W296" t="s">
        <v>1752</v>
      </c>
      <c r="X296">
        <v>1</v>
      </c>
      <c r="Y296">
        <v>1</v>
      </c>
      <c r="Z296" t="s">
        <v>1532</v>
      </c>
    </row>
    <row r="297" spans="1:26">
      <c r="A297">
        <v>285</v>
      </c>
      <c r="B297">
        <v>16226</v>
      </c>
      <c r="C297" t="s">
        <v>1561</v>
      </c>
      <c r="D297" t="s">
        <v>1529</v>
      </c>
      <c r="E297" t="s">
        <v>1405</v>
      </c>
      <c r="F297">
        <v>52073</v>
      </c>
      <c r="G297">
        <v>61353</v>
      </c>
      <c r="H297" t="s">
        <v>1530</v>
      </c>
      <c r="I297">
        <v>295</v>
      </c>
      <c r="J297">
        <v>15</v>
      </c>
      <c r="K297">
        <v>2500</v>
      </c>
      <c r="L297">
        <v>1980</v>
      </c>
      <c r="M297">
        <v>786</v>
      </c>
      <c r="N297">
        <v>825</v>
      </c>
      <c r="O297">
        <v>867</v>
      </c>
      <c r="P297">
        <v>948</v>
      </c>
      <c r="Q297">
        <v>1029</v>
      </c>
      <c r="R297">
        <v>37500</v>
      </c>
      <c r="S297">
        <v>39361</v>
      </c>
      <c r="T297">
        <v>41365</v>
      </c>
      <c r="U297">
        <v>45229</v>
      </c>
      <c r="V297">
        <v>49094</v>
      </c>
      <c r="W297" t="s">
        <v>1752</v>
      </c>
      <c r="X297">
        <v>1</v>
      </c>
      <c r="Y297">
        <v>1</v>
      </c>
      <c r="Z297" t="s">
        <v>1532</v>
      </c>
    </row>
    <row r="298" spans="1:26">
      <c r="A298">
        <v>285</v>
      </c>
      <c r="B298">
        <v>16226</v>
      </c>
      <c r="C298" t="s">
        <v>1561</v>
      </c>
      <c r="D298" t="s">
        <v>1529</v>
      </c>
      <c r="E298" t="s">
        <v>1461</v>
      </c>
      <c r="F298">
        <v>46504</v>
      </c>
      <c r="G298">
        <v>53799</v>
      </c>
      <c r="H298" t="s">
        <v>1530</v>
      </c>
      <c r="I298">
        <v>295</v>
      </c>
      <c r="J298">
        <v>5200</v>
      </c>
      <c r="K298">
        <v>1000</v>
      </c>
      <c r="L298">
        <v>1049</v>
      </c>
      <c r="M298">
        <v>786</v>
      </c>
      <c r="N298">
        <v>825</v>
      </c>
      <c r="O298">
        <v>867</v>
      </c>
      <c r="P298">
        <v>948</v>
      </c>
      <c r="Q298">
        <v>1029</v>
      </c>
      <c r="R298">
        <v>5200000</v>
      </c>
      <c r="S298">
        <v>5458015</v>
      </c>
      <c r="T298">
        <v>5735878</v>
      </c>
      <c r="U298">
        <v>6271756</v>
      </c>
      <c r="V298">
        <v>6807634</v>
      </c>
      <c r="W298" t="s">
        <v>1753</v>
      </c>
      <c r="X298">
        <v>1</v>
      </c>
      <c r="Y298">
        <v>1</v>
      </c>
      <c r="Z298" t="s">
        <v>1532</v>
      </c>
    </row>
    <row r="299" spans="1:26">
      <c r="A299">
        <v>285</v>
      </c>
      <c r="B299">
        <v>16226</v>
      </c>
      <c r="C299" t="s">
        <v>1561</v>
      </c>
      <c r="D299" t="s">
        <v>1529</v>
      </c>
      <c r="E299" t="s">
        <v>1461</v>
      </c>
      <c r="F299">
        <v>63765</v>
      </c>
      <c r="G299">
        <v>76721</v>
      </c>
      <c r="H299" t="s">
        <v>1530</v>
      </c>
      <c r="I299">
        <v>295</v>
      </c>
      <c r="J299">
        <v>2000</v>
      </c>
      <c r="K299">
        <v>750</v>
      </c>
      <c r="L299">
        <v>1049</v>
      </c>
      <c r="M299">
        <v>786</v>
      </c>
      <c r="N299">
        <v>825</v>
      </c>
      <c r="O299">
        <v>867</v>
      </c>
      <c r="P299">
        <v>948</v>
      </c>
      <c r="Q299">
        <v>1029</v>
      </c>
      <c r="R299">
        <v>1500000</v>
      </c>
      <c r="S299">
        <v>1574427</v>
      </c>
      <c r="T299">
        <v>1654580</v>
      </c>
      <c r="U299">
        <v>1809160</v>
      </c>
      <c r="V299">
        <v>1963740</v>
      </c>
      <c r="W299" t="s">
        <v>1754</v>
      </c>
      <c r="X299">
        <v>1</v>
      </c>
      <c r="Y299">
        <v>1</v>
      </c>
      <c r="Z299" t="s">
        <v>1532</v>
      </c>
    </row>
    <row r="300" spans="1:26">
      <c r="A300">
        <v>285</v>
      </c>
      <c r="B300">
        <v>16226</v>
      </c>
      <c r="C300" t="s">
        <v>1561</v>
      </c>
      <c r="D300" t="s">
        <v>1529</v>
      </c>
      <c r="E300" t="s">
        <v>1461</v>
      </c>
      <c r="F300">
        <v>52072</v>
      </c>
      <c r="G300">
        <v>61352</v>
      </c>
      <c r="H300" t="s">
        <v>1530</v>
      </c>
      <c r="I300">
        <v>295</v>
      </c>
      <c r="J300">
        <v>7</v>
      </c>
      <c r="K300">
        <v>60000</v>
      </c>
      <c r="L300">
        <v>1049</v>
      </c>
      <c r="M300">
        <v>786</v>
      </c>
      <c r="N300">
        <v>825</v>
      </c>
      <c r="O300">
        <v>867</v>
      </c>
      <c r="P300">
        <v>948</v>
      </c>
      <c r="Q300">
        <v>1029</v>
      </c>
      <c r="R300">
        <v>420000</v>
      </c>
      <c r="S300">
        <v>440840</v>
      </c>
      <c r="T300">
        <v>463282</v>
      </c>
      <c r="U300">
        <v>506565</v>
      </c>
      <c r="V300">
        <v>549847</v>
      </c>
      <c r="W300" t="s">
        <v>1752</v>
      </c>
      <c r="X300">
        <v>1</v>
      </c>
      <c r="Y300">
        <v>1</v>
      </c>
      <c r="Z300" t="s">
        <v>1532</v>
      </c>
    </row>
    <row r="301" spans="1:26">
      <c r="A301">
        <v>285</v>
      </c>
      <c r="B301">
        <v>16226</v>
      </c>
      <c r="C301" t="s">
        <v>1561</v>
      </c>
      <c r="D301" t="s">
        <v>1529</v>
      </c>
      <c r="E301" t="s">
        <v>1461</v>
      </c>
      <c r="F301">
        <v>52075</v>
      </c>
      <c r="G301">
        <v>61355</v>
      </c>
      <c r="H301" t="s">
        <v>1530</v>
      </c>
      <c r="I301">
        <v>295</v>
      </c>
      <c r="J301">
        <v>7</v>
      </c>
      <c r="K301">
        <v>70000</v>
      </c>
      <c r="L301">
        <v>1049</v>
      </c>
      <c r="M301">
        <v>786</v>
      </c>
      <c r="N301">
        <v>825</v>
      </c>
      <c r="O301">
        <v>867</v>
      </c>
      <c r="P301">
        <v>948</v>
      </c>
      <c r="Q301">
        <v>1029</v>
      </c>
      <c r="R301">
        <v>490000</v>
      </c>
      <c r="S301">
        <v>514313</v>
      </c>
      <c r="T301">
        <v>540496</v>
      </c>
      <c r="U301">
        <v>590992</v>
      </c>
      <c r="V301">
        <v>641489</v>
      </c>
      <c r="W301" t="s">
        <v>1752</v>
      </c>
      <c r="X301">
        <v>1</v>
      </c>
      <c r="Y301">
        <v>1</v>
      </c>
      <c r="Z301" t="s">
        <v>1532</v>
      </c>
    </row>
    <row r="302" spans="1:26">
      <c r="A302">
        <v>285</v>
      </c>
      <c r="B302">
        <v>16226</v>
      </c>
      <c r="C302" t="s">
        <v>1561</v>
      </c>
      <c r="D302" t="s">
        <v>1529</v>
      </c>
      <c r="E302" t="s">
        <v>1461</v>
      </c>
      <c r="F302">
        <v>53034</v>
      </c>
      <c r="G302">
        <v>62448</v>
      </c>
      <c r="H302" t="s">
        <v>1530</v>
      </c>
      <c r="I302">
        <v>295</v>
      </c>
      <c r="J302">
        <v>21</v>
      </c>
      <c r="K302">
        <v>50000</v>
      </c>
      <c r="L302">
        <v>1049</v>
      </c>
      <c r="M302">
        <v>786</v>
      </c>
      <c r="N302">
        <v>825</v>
      </c>
      <c r="O302">
        <v>867</v>
      </c>
      <c r="P302">
        <v>948</v>
      </c>
      <c r="Q302">
        <v>1029</v>
      </c>
      <c r="R302">
        <v>1050000</v>
      </c>
      <c r="S302">
        <v>1102099</v>
      </c>
      <c r="T302">
        <v>1158206</v>
      </c>
      <c r="U302">
        <v>1266412</v>
      </c>
      <c r="V302">
        <v>1374618</v>
      </c>
      <c r="W302" t="s">
        <v>1752</v>
      </c>
      <c r="X302">
        <v>1</v>
      </c>
      <c r="Y302">
        <v>1</v>
      </c>
      <c r="Z302" t="s">
        <v>1532</v>
      </c>
    </row>
    <row r="303" spans="1:26">
      <c r="A303">
        <v>285</v>
      </c>
      <c r="B303">
        <v>16226</v>
      </c>
      <c r="C303" t="s">
        <v>1574</v>
      </c>
      <c r="D303" t="s">
        <v>1529</v>
      </c>
      <c r="E303" t="s">
        <v>1449</v>
      </c>
      <c r="F303">
        <v>49801</v>
      </c>
      <c r="G303">
        <v>58380</v>
      </c>
      <c r="H303" t="s">
        <v>1530</v>
      </c>
      <c r="I303">
        <v>295</v>
      </c>
      <c r="J303">
        <v>2</v>
      </c>
      <c r="K303">
        <v>10000</v>
      </c>
      <c r="L303">
        <v>81314</v>
      </c>
      <c r="M303">
        <v>1010</v>
      </c>
      <c r="N303">
        <v>1061</v>
      </c>
      <c r="O303">
        <v>1114</v>
      </c>
      <c r="P303">
        <v>1218</v>
      </c>
      <c r="Q303">
        <v>1322</v>
      </c>
      <c r="R303">
        <v>20000</v>
      </c>
      <c r="S303">
        <v>21010</v>
      </c>
      <c r="T303">
        <v>22059</v>
      </c>
      <c r="U303">
        <v>24119</v>
      </c>
      <c r="V303">
        <v>26178</v>
      </c>
      <c r="W303" t="s">
        <v>1755</v>
      </c>
      <c r="X303">
        <v>1</v>
      </c>
      <c r="Y303">
        <v>1</v>
      </c>
      <c r="Z303" t="s">
        <v>1532</v>
      </c>
    </row>
    <row r="304" spans="1:26">
      <c r="A304">
        <v>285</v>
      </c>
      <c r="B304">
        <v>16226</v>
      </c>
      <c r="C304" t="s">
        <v>1574</v>
      </c>
      <c r="D304" t="s">
        <v>1529</v>
      </c>
      <c r="E304" t="s">
        <v>1449</v>
      </c>
      <c r="F304">
        <v>75557</v>
      </c>
      <c r="G304">
        <v>89618</v>
      </c>
      <c r="H304" t="s">
        <v>1530</v>
      </c>
      <c r="I304">
        <v>295</v>
      </c>
      <c r="J304">
        <v>100</v>
      </c>
      <c r="K304">
        <v>900</v>
      </c>
      <c r="L304">
        <v>81314</v>
      </c>
      <c r="M304">
        <v>1010</v>
      </c>
      <c r="N304">
        <v>1061</v>
      </c>
      <c r="O304">
        <v>1114</v>
      </c>
      <c r="P304">
        <v>1218</v>
      </c>
      <c r="Q304">
        <v>1322</v>
      </c>
      <c r="R304">
        <v>90000</v>
      </c>
      <c r="S304">
        <v>94545</v>
      </c>
      <c r="T304">
        <v>99267</v>
      </c>
      <c r="U304">
        <v>108535</v>
      </c>
      <c r="V304">
        <v>117802</v>
      </c>
      <c r="W304" t="s">
        <v>1756</v>
      </c>
      <c r="X304">
        <v>1</v>
      </c>
      <c r="Y304">
        <v>1</v>
      </c>
      <c r="Z304" t="s">
        <v>1532</v>
      </c>
    </row>
    <row r="305" spans="1:26">
      <c r="A305">
        <v>285</v>
      </c>
      <c r="B305">
        <v>16226</v>
      </c>
      <c r="C305" t="s">
        <v>1574</v>
      </c>
      <c r="D305" t="s">
        <v>1529</v>
      </c>
      <c r="E305" t="s">
        <v>1449</v>
      </c>
      <c r="F305">
        <v>77130</v>
      </c>
      <c r="G305">
        <v>91309</v>
      </c>
      <c r="H305" t="s">
        <v>1530</v>
      </c>
      <c r="I305">
        <v>295</v>
      </c>
      <c r="J305">
        <v>100</v>
      </c>
      <c r="K305">
        <v>2000</v>
      </c>
      <c r="L305">
        <v>81314</v>
      </c>
      <c r="M305">
        <v>1010</v>
      </c>
      <c r="N305">
        <v>1061</v>
      </c>
      <c r="O305">
        <v>1114</v>
      </c>
      <c r="P305">
        <v>1218</v>
      </c>
      <c r="Q305">
        <v>1322</v>
      </c>
      <c r="R305">
        <v>200000</v>
      </c>
      <c r="S305">
        <v>210099</v>
      </c>
      <c r="T305">
        <v>220594</v>
      </c>
      <c r="U305">
        <v>241188</v>
      </c>
      <c r="V305">
        <v>261782</v>
      </c>
      <c r="W305" t="s">
        <v>1757</v>
      </c>
      <c r="X305">
        <v>1</v>
      </c>
      <c r="Y305">
        <v>1</v>
      </c>
      <c r="Z305" t="s">
        <v>1532</v>
      </c>
    </row>
    <row r="306" spans="1:26">
      <c r="A306">
        <v>285</v>
      </c>
      <c r="B306">
        <v>16226</v>
      </c>
      <c r="C306" t="s">
        <v>1574</v>
      </c>
      <c r="D306" t="s">
        <v>1529</v>
      </c>
      <c r="E306" t="s">
        <v>1449</v>
      </c>
      <c r="F306">
        <v>81845</v>
      </c>
      <c r="G306">
        <v>96764</v>
      </c>
      <c r="H306" t="s">
        <v>1530</v>
      </c>
      <c r="I306">
        <v>295</v>
      </c>
      <c r="J306">
        <v>100</v>
      </c>
      <c r="K306">
        <v>200</v>
      </c>
      <c r="L306">
        <v>81314</v>
      </c>
      <c r="M306">
        <v>1010</v>
      </c>
      <c r="N306">
        <v>1061</v>
      </c>
      <c r="O306">
        <v>1114</v>
      </c>
      <c r="P306">
        <v>1218</v>
      </c>
      <c r="Q306">
        <v>1322</v>
      </c>
      <c r="R306">
        <v>20000</v>
      </c>
      <c r="S306">
        <v>21010</v>
      </c>
      <c r="T306">
        <v>22059</v>
      </c>
      <c r="U306">
        <v>24119</v>
      </c>
      <c r="V306">
        <v>26178</v>
      </c>
      <c r="W306" t="s">
        <v>1758</v>
      </c>
      <c r="X306">
        <v>1</v>
      </c>
      <c r="Y306">
        <v>1</v>
      </c>
      <c r="Z306" t="s">
        <v>1532</v>
      </c>
    </row>
    <row r="307" spans="1:26">
      <c r="A307">
        <v>285</v>
      </c>
      <c r="B307">
        <v>16226</v>
      </c>
      <c r="C307" t="s">
        <v>1574</v>
      </c>
      <c r="D307" t="s">
        <v>1529</v>
      </c>
      <c r="E307" t="s">
        <v>1449</v>
      </c>
      <c r="F307">
        <v>77639</v>
      </c>
      <c r="G307">
        <v>91869</v>
      </c>
      <c r="H307" t="s">
        <v>1530</v>
      </c>
      <c r="I307">
        <v>295</v>
      </c>
      <c r="J307">
        <v>2</v>
      </c>
      <c r="K307">
        <v>40000</v>
      </c>
      <c r="L307">
        <v>81314</v>
      </c>
      <c r="M307">
        <v>1010</v>
      </c>
      <c r="N307">
        <v>1061</v>
      </c>
      <c r="O307">
        <v>1114</v>
      </c>
      <c r="P307">
        <v>1218</v>
      </c>
      <c r="Q307">
        <v>1322</v>
      </c>
      <c r="R307">
        <v>80000</v>
      </c>
      <c r="S307">
        <v>84040</v>
      </c>
      <c r="T307">
        <v>88238</v>
      </c>
      <c r="U307">
        <v>96475</v>
      </c>
      <c r="V307">
        <v>104713</v>
      </c>
      <c r="W307" t="s">
        <v>1759</v>
      </c>
      <c r="X307">
        <v>1</v>
      </c>
      <c r="Y307">
        <v>1</v>
      </c>
      <c r="Z307" t="s">
        <v>1532</v>
      </c>
    </row>
    <row r="308" spans="1:26">
      <c r="A308">
        <v>285</v>
      </c>
      <c r="B308">
        <v>16226</v>
      </c>
      <c r="C308" t="s">
        <v>1574</v>
      </c>
      <c r="D308" t="s">
        <v>1529</v>
      </c>
      <c r="E308" t="s">
        <v>1449</v>
      </c>
      <c r="F308">
        <v>75546</v>
      </c>
      <c r="G308">
        <v>89606</v>
      </c>
      <c r="H308" t="s">
        <v>1530</v>
      </c>
      <c r="I308">
        <v>295</v>
      </c>
      <c r="J308">
        <v>250</v>
      </c>
      <c r="K308">
        <v>300</v>
      </c>
      <c r="L308">
        <v>81314</v>
      </c>
      <c r="M308">
        <v>1010</v>
      </c>
      <c r="N308">
        <v>1061</v>
      </c>
      <c r="O308">
        <v>1114</v>
      </c>
      <c r="P308">
        <v>1218</v>
      </c>
      <c r="Q308">
        <v>1322</v>
      </c>
      <c r="R308">
        <v>75000</v>
      </c>
      <c r="S308">
        <v>78787</v>
      </c>
      <c r="T308">
        <v>82723</v>
      </c>
      <c r="U308">
        <v>90446</v>
      </c>
      <c r="V308">
        <v>98168</v>
      </c>
      <c r="W308" t="s">
        <v>1760</v>
      </c>
      <c r="X308">
        <v>1</v>
      </c>
      <c r="Y308">
        <v>1</v>
      </c>
      <c r="Z308" t="s">
        <v>1532</v>
      </c>
    </row>
    <row r="309" spans="1:26">
      <c r="A309">
        <v>285</v>
      </c>
      <c r="B309">
        <v>16226</v>
      </c>
      <c r="C309" t="s">
        <v>1574</v>
      </c>
      <c r="D309" t="s">
        <v>1529</v>
      </c>
      <c r="E309" t="s">
        <v>1449</v>
      </c>
      <c r="F309">
        <v>73967</v>
      </c>
      <c r="G309">
        <v>87924</v>
      </c>
      <c r="H309" t="s">
        <v>1530</v>
      </c>
      <c r="I309">
        <v>295</v>
      </c>
      <c r="J309">
        <v>3</v>
      </c>
      <c r="K309">
        <v>70000</v>
      </c>
      <c r="L309">
        <v>81314</v>
      </c>
      <c r="M309">
        <v>1010</v>
      </c>
      <c r="N309">
        <v>1061</v>
      </c>
      <c r="O309">
        <v>1114</v>
      </c>
      <c r="P309">
        <v>1218</v>
      </c>
      <c r="Q309">
        <v>1322</v>
      </c>
      <c r="R309">
        <v>210000</v>
      </c>
      <c r="S309">
        <v>220604</v>
      </c>
      <c r="T309">
        <v>231624</v>
      </c>
      <c r="U309">
        <v>253248</v>
      </c>
      <c r="V309">
        <v>274871</v>
      </c>
      <c r="W309" t="s">
        <v>1761</v>
      </c>
      <c r="X309">
        <v>1</v>
      </c>
      <c r="Y309">
        <v>1</v>
      </c>
      <c r="Z309" t="s">
        <v>1532</v>
      </c>
    </row>
    <row r="310" spans="1:26">
      <c r="A310">
        <v>285</v>
      </c>
      <c r="B310">
        <v>16226</v>
      </c>
      <c r="C310" t="s">
        <v>1574</v>
      </c>
      <c r="D310" t="s">
        <v>1529</v>
      </c>
      <c r="E310" t="s">
        <v>1449</v>
      </c>
      <c r="F310">
        <v>65276</v>
      </c>
      <c r="G310">
        <v>78553</v>
      </c>
      <c r="H310" t="s">
        <v>1530</v>
      </c>
      <c r="I310">
        <v>295</v>
      </c>
      <c r="J310">
        <v>25</v>
      </c>
      <c r="K310">
        <v>800</v>
      </c>
      <c r="L310">
        <v>81314</v>
      </c>
      <c r="M310">
        <v>1010</v>
      </c>
      <c r="N310">
        <v>1061</v>
      </c>
      <c r="O310">
        <v>1114</v>
      </c>
      <c r="P310">
        <v>1218</v>
      </c>
      <c r="Q310">
        <v>1322</v>
      </c>
      <c r="R310">
        <v>20000</v>
      </c>
      <c r="S310">
        <v>21010</v>
      </c>
      <c r="T310">
        <v>22059</v>
      </c>
      <c r="U310">
        <v>24119</v>
      </c>
      <c r="V310">
        <v>26178</v>
      </c>
      <c r="W310" t="s">
        <v>1762</v>
      </c>
      <c r="X310">
        <v>1</v>
      </c>
      <c r="Y310">
        <v>1</v>
      </c>
      <c r="Z310" t="s">
        <v>1532</v>
      </c>
    </row>
    <row r="311" spans="1:26">
      <c r="A311">
        <v>285</v>
      </c>
      <c r="B311">
        <v>16226</v>
      </c>
      <c r="C311" t="s">
        <v>1574</v>
      </c>
      <c r="D311" t="s">
        <v>1529</v>
      </c>
      <c r="E311" t="s">
        <v>1449</v>
      </c>
      <c r="F311">
        <v>65275</v>
      </c>
      <c r="G311">
        <v>78552</v>
      </c>
      <c r="H311" t="s">
        <v>1530</v>
      </c>
      <c r="I311">
        <v>295</v>
      </c>
      <c r="J311">
        <v>25</v>
      </c>
      <c r="K311">
        <v>800</v>
      </c>
      <c r="L311">
        <v>81314</v>
      </c>
      <c r="M311">
        <v>1010</v>
      </c>
      <c r="N311">
        <v>1061</v>
      </c>
      <c r="O311">
        <v>1114</v>
      </c>
      <c r="P311">
        <v>1218</v>
      </c>
      <c r="Q311">
        <v>1322</v>
      </c>
      <c r="R311">
        <v>20000</v>
      </c>
      <c r="S311">
        <v>21010</v>
      </c>
      <c r="T311">
        <v>22059</v>
      </c>
      <c r="U311">
        <v>24119</v>
      </c>
      <c r="V311">
        <v>26178</v>
      </c>
      <c r="W311" t="s">
        <v>1762</v>
      </c>
      <c r="X311">
        <v>1</v>
      </c>
      <c r="Y311">
        <v>1</v>
      </c>
      <c r="Z311" t="s">
        <v>1532</v>
      </c>
    </row>
    <row r="312" spans="1:26">
      <c r="A312">
        <v>285</v>
      </c>
      <c r="B312">
        <v>16226</v>
      </c>
      <c r="C312" t="s">
        <v>1574</v>
      </c>
      <c r="D312" t="s">
        <v>1529</v>
      </c>
      <c r="E312" t="s">
        <v>1449</v>
      </c>
      <c r="F312">
        <v>65274</v>
      </c>
      <c r="G312">
        <v>78551</v>
      </c>
      <c r="H312" t="s">
        <v>1530</v>
      </c>
      <c r="I312">
        <v>295</v>
      </c>
      <c r="J312">
        <v>25</v>
      </c>
      <c r="K312">
        <v>800</v>
      </c>
      <c r="L312">
        <v>81314</v>
      </c>
      <c r="M312">
        <v>1010</v>
      </c>
      <c r="N312">
        <v>1061</v>
      </c>
      <c r="O312">
        <v>1114</v>
      </c>
      <c r="P312">
        <v>1218</v>
      </c>
      <c r="Q312">
        <v>1322</v>
      </c>
      <c r="R312">
        <v>20000</v>
      </c>
      <c r="S312">
        <v>21010</v>
      </c>
      <c r="T312">
        <v>22059</v>
      </c>
      <c r="U312">
        <v>24119</v>
      </c>
      <c r="V312">
        <v>26178</v>
      </c>
      <c r="W312" t="s">
        <v>1762</v>
      </c>
      <c r="X312">
        <v>1</v>
      </c>
      <c r="Y312">
        <v>1</v>
      </c>
      <c r="Z312" t="s">
        <v>1532</v>
      </c>
    </row>
    <row r="313" spans="1:26">
      <c r="A313">
        <v>285</v>
      </c>
      <c r="B313">
        <v>16226</v>
      </c>
      <c r="C313" t="s">
        <v>1574</v>
      </c>
      <c r="D313" t="s">
        <v>1529</v>
      </c>
      <c r="E313" t="s">
        <v>1449</v>
      </c>
      <c r="F313">
        <v>65278</v>
      </c>
      <c r="G313">
        <v>78555</v>
      </c>
      <c r="H313" t="s">
        <v>1530</v>
      </c>
      <c r="I313">
        <v>295</v>
      </c>
      <c r="J313">
        <v>25</v>
      </c>
      <c r="K313">
        <v>800</v>
      </c>
      <c r="L313">
        <v>81314</v>
      </c>
      <c r="M313">
        <v>1010</v>
      </c>
      <c r="N313">
        <v>1061</v>
      </c>
      <c r="O313">
        <v>1114</v>
      </c>
      <c r="P313">
        <v>1218</v>
      </c>
      <c r="Q313">
        <v>1322</v>
      </c>
      <c r="R313">
        <v>20000</v>
      </c>
      <c r="S313">
        <v>21010</v>
      </c>
      <c r="T313">
        <v>22059</v>
      </c>
      <c r="U313">
        <v>24119</v>
      </c>
      <c r="V313">
        <v>26178</v>
      </c>
      <c r="W313" t="s">
        <v>1763</v>
      </c>
      <c r="X313">
        <v>1</v>
      </c>
      <c r="Y313">
        <v>1</v>
      </c>
      <c r="Z313" t="s">
        <v>1532</v>
      </c>
    </row>
    <row r="314" spans="1:26">
      <c r="A314">
        <v>285</v>
      </c>
      <c r="B314">
        <v>16226</v>
      </c>
      <c r="C314" t="s">
        <v>1574</v>
      </c>
      <c r="D314" t="s">
        <v>1529</v>
      </c>
      <c r="E314" t="s">
        <v>1449</v>
      </c>
      <c r="F314">
        <v>64903</v>
      </c>
      <c r="G314">
        <v>78096</v>
      </c>
      <c r="H314" t="s">
        <v>1530</v>
      </c>
      <c r="I314">
        <v>295</v>
      </c>
      <c r="J314">
        <v>25</v>
      </c>
      <c r="K314">
        <v>800</v>
      </c>
      <c r="L314">
        <v>81314</v>
      </c>
      <c r="M314">
        <v>1010</v>
      </c>
      <c r="N314">
        <v>1061</v>
      </c>
      <c r="O314">
        <v>1114</v>
      </c>
      <c r="P314">
        <v>1218</v>
      </c>
      <c r="Q314">
        <v>1322</v>
      </c>
      <c r="R314">
        <v>20000</v>
      </c>
      <c r="S314">
        <v>21010</v>
      </c>
      <c r="T314">
        <v>22059</v>
      </c>
      <c r="U314">
        <v>24119</v>
      </c>
      <c r="V314">
        <v>26178</v>
      </c>
      <c r="W314" t="s">
        <v>1764</v>
      </c>
      <c r="X314">
        <v>1</v>
      </c>
      <c r="Y314">
        <v>1</v>
      </c>
      <c r="Z314" t="s">
        <v>1532</v>
      </c>
    </row>
    <row r="315" spans="1:26">
      <c r="A315">
        <v>285</v>
      </c>
      <c r="B315">
        <v>16226</v>
      </c>
      <c r="C315" t="s">
        <v>1574</v>
      </c>
      <c r="D315" t="s">
        <v>1529</v>
      </c>
      <c r="E315" t="s">
        <v>1449</v>
      </c>
      <c r="F315">
        <v>38295</v>
      </c>
      <c r="G315">
        <v>42349</v>
      </c>
      <c r="H315" t="s">
        <v>1530</v>
      </c>
      <c r="I315">
        <v>295</v>
      </c>
      <c r="J315">
        <v>10</v>
      </c>
      <c r="K315">
        <v>2000</v>
      </c>
      <c r="L315">
        <v>81314</v>
      </c>
      <c r="M315">
        <v>1010</v>
      </c>
      <c r="N315">
        <v>1061</v>
      </c>
      <c r="O315">
        <v>1114</v>
      </c>
      <c r="P315">
        <v>1218</v>
      </c>
      <c r="Q315">
        <v>1322</v>
      </c>
      <c r="R315">
        <v>20000</v>
      </c>
      <c r="S315">
        <v>21010</v>
      </c>
      <c r="T315">
        <v>22059</v>
      </c>
      <c r="U315">
        <v>24119</v>
      </c>
      <c r="V315">
        <v>26178</v>
      </c>
      <c r="W315" t="s">
        <v>1765</v>
      </c>
      <c r="X315">
        <v>1</v>
      </c>
      <c r="Y315">
        <v>1</v>
      </c>
      <c r="Z315" t="s">
        <v>1532</v>
      </c>
    </row>
    <row r="316" spans="1:26">
      <c r="A316">
        <v>285</v>
      </c>
      <c r="B316">
        <v>16226</v>
      </c>
      <c r="C316" t="s">
        <v>1574</v>
      </c>
      <c r="D316" t="s">
        <v>1529</v>
      </c>
      <c r="E316" t="s">
        <v>1449</v>
      </c>
      <c r="F316">
        <v>79504</v>
      </c>
      <c r="G316">
        <v>93912</v>
      </c>
      <c r="H316" t="s">
        <v>1530</v>
      </c>
      <c r="I316">
        <v>295</v>
      </c>
      <c r="J316">
        <v>10</v>
      </c>
      <c r="K316">
        <v>2000</v>
      </c>
      <c r="L316">
        <v>81314</v>
      </c>
      <c r="M316">
        <v>1010</v>
      </c>
      <c r="N316">
        <v>1061</v>
      </c>
      <c r="O316">
        <v>1114</v>
      </c>
      <c r="P316">
        <v>1218</v>
      </c>
      <c r="Q316">
        <v>1322</v>
      </c>
      <c r="R316">
        <v>20000</v>
      </c>
      <c r="S316">
        <v>21010</v>
      </c>
      <c r="T316">
        <v>22059</v>
      </c>
      <c r="U316">
        <v>24119</v>
      </c>
      <c r="V316">
        <v>26178</v>
      </c>
      <c r="W316" t="s">
        <v>1765</v>
      </c>
      <c r="X316">
        <v>1</v>
      </c>
      <c r="Y316">
        <v>1</v>
      </c>
      <c r="Z316" t="s">
        <v>1532</v>
      </c>
    </row>
    <row r="317" spans="1:26">
      <c r="A317">
        <v>285</v>
      </c>
      <c r="B317">
        <v>16226</v>
      </c>
      <c r="C317" t="s">
        <v>1574</v>
      </c>
      <c r="D317" t="s">
        <v>1529</v>
      </c>
      <c r="E317" t="s">
        <v>1449</v>
      </c>
      <c r="F317">
        <v>43304</v>
      </c>
      <c r="G317">
        <v>49452</v>
      </c>
      <c r="H317" t="s">
        <v>1530</v>
      </c>
      <c r="I317">
        <v>295</v>
      </c>
      <c r="J317">
        <v>300</v>
      </c>
      <c r="K317">
        <v>900</v>
      </c>
      <c r="L317">
        <v>81314</v>
      </c>
      <c r="M317">
        <v>1010</v>
      </c>
      <c r="N317">
        <v>1061</v>
      </c>
      <c r="O317">
        <v>1114</v>
      </c>
      <c r="P317">
        <v>1218</v>
      </c>
      <c r="Q317">
        <v>1322</v>
      </c>
      <c r="R317">
        <v>270000</v>
      </c>
      <c r="S317">
        <v>283634</v>
      </c>
      <c r="T317">
        <v>297802</v>
      </c>
      <c r="U317">
        <v>325604</v>
      </c>
      <c r="V317">
        <v>353406</v>
      </c>
      <c r="W317" t="s">
        <v>1766</v>
      </c>
      <c r="X317">
        <v>1</v>
      </c>
      <c r="Y317">
        <v>1</v>
      </c>
      <c r="Z317" t="s">
        <v>1532</v>
      </c>
    </row>
    <row r="318" spans="1:26">
      <c r="A318">
        <v>285</v>
      </c>
      <c r="B318">
        <v>16226</v>
      </c>
      <c r="C318" t="s">
        <v>1574</v>
      </c>
      <c r="D318" t="s">
        <v>1529</v>
      </c>
      <c r="E318" t="s">
        <v>1449</v>
      </c>
      <c r="F318">
        <v>37561</v>
      </c>
      <c r="G318">
        <v>41361</v>
      </c>
      <c r="H318" t="s">
        <v>1530</v>
      </c>
      <c r="I318">
        <v>295</v>
      </c>
      <c r="J318">
        <v>25</v>
      </c>
      <c r="K318">
        <v>200</v>
      </c>
      <c r="L318">
        <v>81314</v>
      </c>
      <c r="M318">
        <v>1010</v>
      </c>
      <c r="N318">
        <v>1061</v>
      </c>
      <c r="O318">
        <v>1114</v>
      </c>
      <c r="P318">
        <v>1218</v>
      </c>
      <c r="Q318">
        <v>1322</v>
      </c>
      <c r="R318">
        <v>5000</v>
      </c>
      <c r="S318">
        <v>5252</v>
      </c>
      <c r="T318">
        <v>5515</v>
      </c>
      <c r="U318">
        <v>6030</v>
      </c>
      <c r="V318">
        <v>6545</v>
      </c>
      <c r="W318" t="s">
        <v>1767</v>
      </c>
      <c r="X318">
        <v>1</v>
      </c>
      <c r="Y318">
        <v>1</v>
      </c>
      <c r="Z318" t="s">
        <v>1532</v>
      </c>
    </row>
    <row r="319" spans="1:26">
      <c r="A319">
        <v>285</v>
      </c>
      <c r="B319">
        <v>16226</v>
      </c>
      <c r="C319" t="s">
        <v>1574</v>
      </c>
      <c r="D319" t="s">
        <v>1529</v>
      </c>
      <c r="E319" t="s">
        <v>1449</v>
      </c>
      <c r="F319">
        <v>76864</v>
      </c>
      <c r="G319">
        <v>91030</v>
      </c>
      <c r="H319" t="s">
        <v>1577</v>
      </c>
      <c r="I319">
        <v>323</v>
      </c>
      <c r="J319">
        <v>2</v>
      </c>
      <c r="K319">
        <v>70000</v>
      </c>
      <c r="L319">
        <v>81314</v>
      </c>
      <c r="M319">
        <v>1010</v>
      </c>
      <c r="N319">
        <v>1061</v>
      </c>
      <c r="O319">
        <v>1114</v>
      </c>
      <c r="P319">
        <v>1218</v>
      </c>
      <c r="Q319">
        <v>1322</v>
      </c>
      <c r="R319">
        <v>140000</v>
      </c>
      <c r="S319">
        <v>147069</v>
      </c>
      <c r="T319">
        <v>154416</v>
      </c>
      <c r="U319">
        <v>168832</v>
      </c>
      <c r="V319">
        <v>183248</v>
      </c>
      <c r="W319" t="s">
        <v>1768</v>
      </c>
      <c r="X319">
        <v>1</v>
      </c>
      <c r="Y319">
        <v>1</v>
      </c>
      <c r="Z319" t="s">
        <v>1532</v>
      </c>
    </row>
    <row r="320" spans="1:26">
      <c r="A320">
        <v>285</v>
      </c>
      <c r="B320">
        <v>16226</v>
      </c>
      <c r="C320" t="s">
        <v>1574</v>
      </c>
      <c r="D320" t="s">
        <v>1529</v>
      </c>
      <c r="E320" t="s">
        <v>1449</v>
      </c>
      <c r="F320">
        <v>40883</v>
      </c>
      <c r="G320">
        <v>45774</v>
      </c>
      <c r="H320" t="s">
        <v>1530</v>
      </c>
      <c r="I320">
        <v>295</v>
      </c>
      <c r="J320">
        <v>2</v>
      </c>
      <c r="K320">
        <v>15000</v>
      </c>
      <c r="L320">
        <v>81314</v>
      </c>
      <c r="M320">
        <v>1010</v>
      </c>
      <c r="N320">
        <v>1061</v>
      </c>
      <c r="O320">
        <v>1114</v>
      </c>
      <c r="P320">
        <v>1218</v>
      </c>
      <c r="Q320">
        <v>1322</v>
      </c>
      <c r="R320">
        <v>30000</v>
      </c>
      <c r="S320">
        <v>31515</v>
      </c>
      <c r="T320">
        <v>33089</v>
      </c>
      <c r="U320">
        <v>36178</v>
      </c>
      <c r="V320">
        <v>39267</v>
      </c>
      <c r="W320" t="s">
        <v>1752</v>
      </c>
      <c r="X320">
        <v>1</v>
      </c>
      <c r="Y320">
        <v>1</v>
      </c>
      <c r="Z320" t="s">
        <v>1532</v>
      </c>
    </row>
    <row r="321" spans="1:26">
      <c r="A321">
        <v>285</v>
      </c>
      <c r="B321">
        <v>16226</v>
      </c>
      <c r="C321" t="s">
        <v>1574</v>
      </c>
      <c r="D321" t="s">
        <v>1529</v>
      </c>
      <c r="E321" t="s">
        <v>1449</v>
      </c>
      <c r="F321">
        <v>53031</v>
      </c>
      <c r="G321">
        <v>62445</v>
      </c>
      <c r="H321" t="s">
        <v>1530</v>
      </c>
      <c r="I321">
        <v>295</v>
      </c>
      <c r="J321">
        <v>30</v>
      </c>
      <c r="K321">
        <v>5000</v>
      </c>
      <c r="L321">
        <v>81314</v>
      </c>
      <c r="M321">
        <v>1010</v>
      </c>
      <c r="N321">
        <v>1061</v>
      </c>
      <c r="O321">
        <v>1114</v>
      </c>
      <c r="P321">
        <v>1218</v>
      </c>
      <c r="Q321">
        <v>1322</v>
      </c>
      <c r="R321">
        <v>150000</v>
      </c>
      <c r="S321">
        <v>157574</v>
      </c>
      <c r="T321">
        <v>165446</v>
      </c>
      <c r="U321">
        <v>180891</v>
      </c>
      <c r="V321">
        <v>196337</v>
      </c>
      <c r="W321" t="s">
        <v>1752</v>
      </c>
      <c r="X321">
        <v>1</v>
      </c>
      <c r="Y321">
        <v>1</v>
      </c>
      <c r="Z321" t="s">
        <v>1532</v>
      </c>
    </row>
    <row r="322" spans="1:26">
      <c r="A322">
        <v>285</v>
      </c>
      <c r="B322">
        <v>16226</v>
      </c>
      <c r="C322" t="s">
        <v>1574</v>
      </c>
      <c r="D322" t="s">
        <v>1529</v>
      </c>
      <c r="E322" t="s">
        <v>1449</v>
      </c>
      <c r="F322">
        <v>53035</v>
      </c>
      <c r="G322">
        <v>62449</v>
      </c>
      <c r="H322" t="s">
        <v>1530</v>
      </c>
      <c r="I322">
        <v>295</v>
      </c>
      <c r="J322">
        <v>50</v>
      </c>
      <c r="K322">
        <v>700</v>
      </c>
      <c r="L322">
        <v>81314</v>
      </c>
      <c r="M322">
        <v>1010</v>
      </c>
      <c r="N322">
        <v>1061</v>
      </c>
      <c r="O322">
        <v>1114</v>
      </c>
      <c r="P322">
        <v>1218</v>
      </c>
      <c r="Q322">
        <v>1322</v>
      </c>
      <c r="R322">
        <v>35000</v>
      </c>
      <c r="S322">
        <v>36767</v>
      </c>
      <c r="T322">
        <v>38604</v>
      </c>
      <c r="U322">
        <v>42208</v>
      </c>
      <c r="V322">
        <v>45812</v>
      </c>
      <c r="W322" t="s">
        <v>1752</v>
      </c>
      <c r="X322">
        <v>1</v>
      </c>
      <c r="Y322">
        <v>1</v>
      </c>
      <c r="Z322" t="s">
        <v>1532</v>
      </c>
    </row>
    <row r="323" spans="1:26">
      <c r="A323">
        <v>285</v>
      </c>
      <c r="B323">
        <v>16226</v>
      </c>
      <c r="C323" t="s">
        <v>1574</v>
      </c>
      <c r="D323" t="s">
        <v>1529</v>
      </c>
      <c r="E323" t="s">
        <v>1449</v>
      </c>
      <c r="F323">
        <v>53029</v>
      </c>
      <c r="G323">
        <v>62443</v>
      </c>
      <c r="H323" t="s">
        <v>1530</v>
      </c>
      <c r="I323">
        <v>295</v>
      </c>
      <c r="J323">
        <v>3</v>
      </c>
      <c r="K323">
        <v>40000</v>
      </c>
      <c r="L323">
        <v>81314</v>
      </c>
      <c r="M323">
        <v>1010</v>
      </c>
      <c r="N323">
        <v>1061</v>
      </c>
      <c r="O323">
        <v>1114</v>
      </c>
      <c r="P323">
        <v>1218</v>
      </c>
      <c r="Q323">
        <v>1322</v>
      </c>
      <c r="R323">
        <v>120000</v>
      </c>
      <c r="S323">
        <v>126059</v>
      </c>
      <c r="T323">
        <v>132356</v>
      </c>
      <c r="U323">
        <v>144713</v>
      </c>
      <c r="V323">
        <v>157069</v>
      </c>
      <c r="W323" t="s">
        <v>1752</v>
      </c>
      <c r="X323">
        <v>1</v>
      </c>
      <c r="Y323">
        <v>1</v>
      </c>
      <c r="Z323" t="s">
        <v>1532</v>
      </c>
    </row>
    <row r="324" spans="1:26">
      <c r="A324">
        <v>285</v>
      </c>
      <c r="B324">
        <v>16226</v>
      </c>
      <c r="C324" t="s">
        <v>1574</v>
      </c>
      <c r="D324" t="s">
        <v>1529</v>
      </c>
      <c r="E324" t="s">
        <v>1449</v>
      </c>
      <c r="F324">
        <v>64170</v>
      </c>
      <c r="G324">
        <v>77210</v>
      </c>
      <c r="H324" t="s">
        <v>1530</v>
      </c>
      <c r="I324">
        <v>295</v>
      </c>
      <c r="J324">
        <v>1</v>
      </c>
      <c r="K324">
        <v>50000</v>
      </c>
      <c r="L324">
        <v>81314</v>
      </c>
      <c r="M324">
        <v>1010</v>
      </c>
      <c r="N324">
        <v>1061</v>
      </c>
      <c r="O324">
        <v>1114</v>
      </c>
      <c r="P324">
        <v>1218</v>
      </c>
      <c r="Q324">
        <v>1322</v>
      </c>
      <c r="R324">
        <v>50000</v>
      </c>
      <c r="S324">
        <v>52525</v>
      </c>
      <c r="T324">
        <v>55149</v>
      </c>
      <c r="U324">
        <v>60297</v>
      </c>
      <c r="V324">
        <v>65446</v>
      </c>
      <c r="W324" t="s">
        <v>1752</v>
      </c>
      <c r="X324">
        <v>1</v>
      </c>
      <c r="Y324">
        <v>1</v>
      </c>
      <c r="Z324" t="s">
        <v>1532</v>
      </c>
    </row>
    <row r="325" spans="1:26">
      <c r="A325">
        <v>285</v>
      </c>
      <c r="B325">
        <v>16226</v>
      </c>
      <c r="C325" t="s">
        <v>1574</v>
      </c>
      <c r="D325" t="s">
        <v>1529</v>
      </c>
      <c r="E325" t="s">
        <v>1445</v>
      </c>
      <c r="F325">
        <v>74576</v>
      </c>
      <c r="G325">
        <v>88574</v>
      </c>
      <c r="H325" t="s">
        <v>1530</v>
      </c>
      <c r="I325">
        <v>295</v>
      </c>
      <c r="J325">
        <v>2</v>
      </c>
      <c r="K325">
        <v>1500</v>
      </c>
      <c r="L325">
        <v>81000</v>
      </c>
      <c r="M325">
        <v>4982</v>
      </c>
      <c r="N325">
        <v>5231</v>
      </c>
      <c r="O325">
        <v>5493</v>
      </c>
      <c r="P325">
        <v>6004</v>
      </c>
      <c r="Q325">
        <v>6515</v>
      </c>
      <c r="R325">
        <v>3000</v>
      </c>
      <c r="S325">
        <v>3150</v>
      </c>
      <c r="T325">
        <v>3308</v>
      </c>
      <c r="U325">
        <v>3615</v>
      </c>
      <c r="V325">
        <v>3923</v>
      </c>
      <c r="W325" t="s">
        <v>1769</v>
      </c>
      <c r="X325">
        <v>1</v>
      </c>
      <c r="Y325">
        <v>1</v>
      </c>
      <c r="Z325" t="s">
        <v>1532</v>
      </c>
    </row>
    <row r="326" spans="1:26">
      <c r="A326">
        <v>285</v>
      </c>
      <c r="B326">
        <v>16226</v>
      </c>
      <c r="C326" t="s">
        <v>1574</v>
      </c>
      <c r="D326" t="s">
        <v>1529</v>
      </c>
      <c r="E326" t="s">
        <v>1445</v>
      </c>
      <c r="F326">
        <v>46491</v>
      </c>
      <c r="G326">
        <v>53779</v>
      </c>
      <c r="H326" t="s">
        <v>1530</v>
      </c>
      <c r="I326">
        <v>295</v>
      </c>
      <c r="J326">
        <v>10</v>
      </c>
      <c r="K326">
        <v>1000</v>
      </c>
      <c r="L326">
        <v>81000</v>
      </c>
      <c r="M326">
        <v>4982</v>
      </c>
      <c r="N326">
        <v>5231</v>
      </c>
      <c r="O326">
        <v>5493</v>
      </c>
      <c r="P326">
        <v>6004</v>
      </c>
      <c r="Q326">
        <v>6515</v>
      </c>
      <c r="R326">
        <v>10000</v>
      </c>
      <c r="S326">
        <v>10500</v>
      </c>
      <c r="T326">
        <v>11026</v>
      </c>
      <c r="U326">
        <v>12051</v>
      </c>
      <c r="V326">
        <v>13077</v>
      </c>
      <c r="W326" t="s">
        <v>1770</v>
      </c>
      <c r="X326">
        <v>1</v>
      </c>
      <c r="Y326">
        <v>1</v>
      </c>
      <c r="Z326" t="s">
        <v>1532</v>
      </c>
    </row>
    <row r="327" spans="1:26">
      <c r="A327">
        <v>285</v>
      </c>
      <c r="B327">
        <v>16226</v>
      </c>
      <c r="C327" t="s">
        <v>1574</v>
      </c>
      <c r="D327" t="s">
        <v>1529</v>
      </c>
      <c r="E327" t="s">
        <v>1445</v>
      </c>
      <c r="F327">
        <v>47410</v>
      </c>
      <c r="G327">
        <v>55171</v>
      </c>
      <c r="H327" t="s">
        <v>1530</v>
      </c>
      <c r="I327">
        <v>295</v>
      </c>
      <c r="J327">
        <v>2</v>
      </c>
      <c r="K327">
        <v>60000</v>
      </c>
      <c r="L327">
        <v>81000</v>
      </c>
      <c r="M327">
        <v>4982</v>
      </c>
      <c r="N327">
        <v>5231</v>
      </c>
      <c r="O327">
        <v>5493</v>
      </c>
      <c r="P327">
        <v>6004</v>
      </c>
      <c r="Q327">
        <v>6515</v>
      </c>
      <c r="R327">
        <v>120000</v>
      </c>
      <c r="S327">
        <v>125998</v>
      </c>
      <c r="T327">
        <v>132308</v>
      </c>
      <c r="U327">
        <v>144617</v>
      </c>
      <c r="V327">
        <v>156925</v>
      </c>
      <c r="W327" t="s">
        <v>1771</v>
      </c>
      <c r="X327">
        <v>1</v>
      </c>
      <c r="Y327">
        <v>1</v>
      </c>
      <c r="Z327" t="s">
        <v>1532</v>
      </c>
    </row>
    <row r="328" spans="1:26">
      <c r="A328">
        <v>285</v>
      </c>
      <c r="B328">
        <v>16226</v>
      </c>
      <c r="C328" t="s">
        <v>1574</v>
      </c>
      <c r="D328" t="s">
        <v>1529</v>
      </c>
      <c r="E328" t="s">
        <v>1445</v>
      </c>
      <c r="F328">
        <v>69714</v>
      </c>
      <c r="G328">
        <v>83253</v>
      </c>
      <c r="H328" t="s">
        <v>1530</v>
      </c>
      <c r="I328">
        <v>295</v>
      </c>
      <c r="J328">
        <v>50</v>
      </c>
      <c r="K328">
        <v>500</v>
      </c>
      <c r="L328">
        <v>81000</v>
      </c>
      <c r="M328">
        <v>4982</v>
      </c>
      <c r="N328">
        <v>5231</v>
      </c>
      <c r="O328">
        <v>5493</v>
      </c>
      <c r="P328">
        <v>6004</v>
      </c>
      <c r="Q328">
        <v>6515</v>
      </c>
      <c r="R328">
        <v>25000</v>
      </c>
      <c r="S328">
        <v>26249</v>
      </c>
      <c r="T328">
        <v>27564</v>
      </c>
      <c r="U328">
        <v>30128</v>
      </c>
      <c r="V328">
        <v>32693</v>
      </c>
      <c r="W328" t="s">
        <v>1772</v>
      </c>
      <c r="X328">
        <v>1</v>
      </c>
      <c r="Y328">
        <v>1</v>
      </c>
      <c r="Z328" t="s">
        <v>1532</v>
      </c>
    </row>
    <row r="329" spans="1:26">
      <c r="A329">
        <v>285</v>
      </c>
      <c r="B329">
        <v>16226</v>
      </c>
      <c r="C329" t="s">
        <v>1574</v>
      </c>
      <c r="D329" t="s">
        <v>1529</v>
      </c>
      <c r="E329" t="s">
        <v>1445</v>
      </c>
      <c r="F329">
        <v>37383</v>
      </c>
      <c r="G329">
        <v>41144</v>
      </c>
      <c r="H329" t="s">
        <v>1530</v>
      </c>
      <c r="I329">
        <v>295</v>
      </c>
      <c r="J329">
        <v>2</v>
      </c>
      <c r="K329">
        <v>300</v>
      </c>
      <c r="L329">
        <v>81000</v>
      </c>
      <c r="M329">
        <v>4982</v>
      </c>
      <c r="N329">
        <v>5231</v>
      </c>
      <c r="O329">
        <v>5493</v>
      </c>
      <c r="P329">
        <v>6004</v>
      </c>
      <c r="Q329">
        <v>6515</v>
      </c>
      <c r="R329">
        <v>600</v>
      </c>
      <c r="S329">
        <v>630</v>
      </c>
      <c r="T329">
        <v>662</v>
      </c>
      <c r="U329">
        <v>723</v>
      </c>
      <c r="V329">
        <v>785</v>
      </c>
      <c r="W329" t="s">
        <v>1773</v>
      </c>
      <c r="X329">
        <v>1</v>
      </c>
      <c r="Y329">
        <v>1</v>
      </c>
      <c r="Z329" t="s">
        <v>1532</v>
      </c>
    </row>
    <row r="330" spans="1:26">
      <c r="A330">
        <v>285</v>
      </c>
      <c r="B330">
        <v>16226</v>
      </c>
      <c r="C330" t="s">
        <v>1574</v>
      </c>
      <c r="D330" t="s">
        <v>1529</v>
      </c>
      <c r="E330" t="s">
        <v>1445</v>
      </c>
      <c r="F330">
        <v>73231</v>
      </c>
      <c r="G330">
        <v>87022</v>
      </c>
      <c r="H330" t="s">
        <v>1530</v>
      </c>
      <c r="I330">
        <v>295</v>
      </c>
      <c r="J330">
        <v>4</v>
      </c>
      <c r="K330">
        <v>1500</v>
      </c>
      <c r="L330">
        <v>81000</v>
      </c>
      <c r="M330">
        <v>4982</v>
      </c>
      <c r="N330">
        <v>5231</v>
      </c>
      <c r="O330">
        <v>5493</v>
      </c>
      <c r="P330">
        <v>6004</v>
      </c>
      <c r="Q330">
        <v>6515</v>
      </c>
      <c r="R330">
        <v>6000</v>
      </c>
      <c r="S330">
        <v>6300</v>
      </c>
      <c r="T330">
        <v>6615</v>
      </c>
      <c r="U330">
        <v>7231</v>
      </c>
      <c r="V330">
        <v>7846</v>
      </c>
      <c r="W330" t="s">
        <v>1774</v>
      </c>
      <c r="X330">
        <v>1</v>
      </c>
      <c r="Y330">
        <v>1</v>
      </c>
      <c r="Z330" t="s">
        <v>1532</v>
      </c>
    </row>
    <row r="331" spans="1:26">
      <c r="A331">
        <v>285</v>
      </c>
      <c r="B331">
        <v>16226</v>
      </c>
      <c r="C331" t="s">
        <v>1574</v>
      </c>
      <c r="D331" t="s">
        <v>1529</v>
      </c>
      <c r="E331" t="s">
        <v>1445</v>
      </c>
      <c r="F331">
        <v>74477</v>
      </c>
      <c r="G331">
        <v>88467</v>
      </c>
      <c r="H331" t="s">
        <v>1530</v>
      </c>
      <c r="I331">
        <v>295</v>
      </c>
      <c r="J331">
        <v>10</v>
      </c>
      <c r="K331">
        <v>10000</v>
      </c>
      <c r="L331">
        <v>81000</v>
      </c>
      <c r="M331">
        <v>4982</v>
      </c>
      <c r="N331">
        <v>5231</v>
      </c>
      <c r="O331">
        <v>5493</v>
      </c>
      <c r="P331">
        <v>6004</v>
      </c>
      <c r="Q331">
        <v>6515</v>
      </c>
      <c r="R331">
        <v>100000</v>
      </c>
      <c r="S331">
        <v>104998</v>
      </c>
      <c r="T331">
        <v>110257</v>
      </c>
      <c r="U331">
        <v>120514</v>
      </c>
      <c r="V331">
        <v>130771</v>
      </c>
      <c r="W331" t="s">
        <v>1775</v>
      </c>
      <c r="X331">
        <v>1</v>
      </c>
      <c r="Y331">
        <v>1</v>
      </c>
      <c r="Z331" t="s">
        <v>1532</v>
      </c>
    </row>
    <row r="332" spans="1:26">
      <c r="A332">
        <v>285</v>
      </c>
      <c r="B332">
        <v>16226</v>
      </c>
      <c r="C332" t="s">
        <v>1574</v>
      </c>
      <c r="D332" t="s">
        <v>1529</v>
      </c>
      <c r="E332" t="s">
        <v>1445</v>
      </c>
      <c r="F332">
        <v>71479</v>
      </c>
      <c r="G332">
        <v>85121</v>
      </c>
      <c r="H332" t="s">
        <v>1530</v>
      </c>
      <c r="I332">
        <v>295</v>
      </c>
      <c r="J332">
        <v>50</v>
      </c>
      <c r="K332">
        <v>700</v>
      </c>
      <c r="L332">
        <v>81000</v>
      </c>
      <c r="M332">
        <v>4982</v>
      </c>
      <c r="N332">
        <v>5231</v>
      </c>
      <c r="O332">
        <v>5493</v>
      </c>
      <c r="P332">
        <v>6004</v>
      </c>
      <c r="Q332">
        <v>6515</v>
      </c>
      <c r="R332">
        <v>35000</v>
      </c>
      <c r="S332">
        <v>36749</v>
      </c>
      <c r="T332">
        <v>38590</v>
      </c>
      <c r="U332">
        <v>42180</v>
      </c>
      <c r="V332">
        <v>45770</v>
      </c>
      <c r="W332" t="s">
        <v>1776</v>
      </c>
      <c r="X332">
        <v>1</v>
      </c>
      <c r="Y332">
        <v>1</v>
      </c>
      <c r="Z332" t="s">
        <v>1532</v>
      </c>
    </row>
    <row r="333" spans="1:26">
      <c r="A333">
        <v>285</v>
      </c>
      <c r="B333">
        <v>16226</v>
      </c>
      <c r="C333" t="s">
        <v>1574</v>
      </c>
      <c r="D333" t="s">
        <v>1529</v>
      </c>
      <c r="E333" t="s">
        <v>1445</v>
      </c>
      <c r="F333">
        <v>65896</v>
      </c>
      <c r="G333">
        <v>79236</v>
      </c>
      <c r="H333" t="s">
        <v>1530</v>
      </c>
      <c r="I333">
        <v>295</v>
      </c>
      <c r="J333">
        <v>2</v>
      </c>
      <c r="K333">
        <v>25000</v>
      </c>
      <c r="L333">
        <v>81000</v>
      </c>
      <c r="M333">
        <v>4982</v>
      </c>
      <c r="N333">
        <v>5231</v>
      </c>
      <c r="O333">
        <v>5493</v>
      </c>
      <c r="P333">
        <v>6004</v>
      </c>
      <c r="Q333">
        <v>6515</v>
      </c>
      <c r="R333">
        <v>50000</v>
      </c>
      <c r="S333">
        <v>52499</v>
      </c>
      <c r="T333">
        <v>55128</v>
      </c>
      <c r="U333">
        <v>60257</v>
      </c>
      <c r="V333">
        <v>65385</v>
      </c>
      <c r="W333" t="s">
        <v>1777</v>
      </c>
      <c r="X333">
        <v>1</v>
      </c>
      <c r="Y333">
        <v>1</v>
      </c>
      <c r="Z333" t="s">
        <v>1532</v>
      </c>
    </row>
    <row r="334" spans="1:26">
      <c r="A334">
        <v>285</v>
      </c>
      <c r="B334">
        <v>16226</v>
      </c>
      <c r="C334" t="s">
        <v>1574</v>
      </c>
      <c r="D334" t="s">
        <v>1529</v>
      </c>
      <c r="E334" t="s">
        <v>1445</v>
      </c>
      <c r="F334">
        <v>65897</v>
      </c>
      <c r="G334">
        <v>79237</v>
      </c>
      <c r="H334" t="s">
        <v>1530</v>
      </c>
      <c r="I334">
        <v>295</v>
      </c>
      <c r="J334">
        <v>2</v>
      </c>
      <c r="K334">
        <v>25000</v>
      </c>
      <c r="L334">
        <v>81000</v>
      </c>
      <c r="M334">
        <v>4982</v>
      </c>
      <c r="N334">
        <v>5231</v>
      </c>
      <c r="O334">
        <v>5493</v>
      </c>
      <c r="P334">
        <v>6004</v>
      </c>
      <c r="Q334">
        <v>6515</v>
      </c>
      <c r="R334">
        <v>50000</v>
      </c>
      <c r="S334">
        <v>52499</v>
      </c>
      <c r="T334">
        <v>55128</v>
      </c>
      <c r="U334">
        <v>60257</v>
      </c>
      <c r="V334">
        <v>65385</v>
      </c>
      <c r="W334" t="s">
        <v>1777</v>
      </c>
      <c r="X334">
        <v>1</v>
      </c>
      <c r="Y334">
        <v>1</v>
      </c>
      <c r="Z334" t="s">
        <v>1532</v>
      </c>
    </row>
    <row r="335" spans="1:26">
      <c r="A335">
        <v>285</v>
      </c>
      <c r="B335">
        <v>16226</v>
      </c>
      <c r="C335" t="s">
        <v>1574</v>
      </c>
      <c r="D335" t="s">
        <v>1529</v>
      </c>
      <c r="E335" t="s">
        <v>1445</v>
      </c>
      <c r="F335">
        <v>72848</v>
      </c>
      <c r="G335">
        <v>86578</v>
      </c>
      <c r="H335" t="s">
        <v>1530</v>
      </c>
      <c r="I335">
        <v>295</v>
      </c>
      <c r="J335">
        <v>2</v>
      </c>
      <c r="K335">
        <v>25000</v>
      </c>
      <c r="L335">
        <v>81000</v>
      </c>
      <c r="M335">
        <v>4982</v>
      </c>
      <c r="N335">
        <v>5231</v>
      </c>
      <c r="O335">
        <v>5493</v>
      </c>
      <c r="P335">
        <v>6004</v>
      </c>
      <c r="Q335">
        <v>6515</v>
      </c>
      <c r="R335">
        <v>50000</v>
      </c>
      <c r="S335">
        <v>52499</v>
      </c>
      <c r="T335">
        <v>55128</v>
      </c>
      <c r="U335">
        <v>60257</v>
      </c>
      <c r="V335">
        <v>65385</v>
      </c>
      <c r="W335" t="s">
        <v>1778</v>
      </c>
      <c r="X335">
        <v>1</v>
      </c>
      <c r="Y335">
        <v>1</v>
      </c>
      <c r="Z335" t="s">
        <v>1532</v>
      </c>
    </row>
    <row r="336" spans="1:26">
      <c r="A336">
        <v>285</v>
      </c>
      <c r="B336">
        <v>16226</v>
      </c>
      <c r="C336" t="s">
        <v>1574</v>
      </c>
      <c r="D336" t="s">
        <v>1529</v>
      </c>
      <c r="E336" t="s">
        <v>1445</v>
      </c>
      <c r="F336">
        <v>7636</v>
      </c>
      <c r="G336">
        <v>8001</v>
      </c>
      <c r="H336" t="s">
        <v>1530</v>
      </c>
      <c r="I336">
        <v>295</v>
      </c>
      <c r="J336">
        <v>20</v>
      </c>
      <c r="K336">
        <v>1500</v>
      </c>
      <c r="L336">
        <v>81000</v>
      </c>
      <c r="M336">
        <v>4982</v>
      </c>
      <c r="N336">
        <v>5231</v>
      </c>
      <c r="O336">
        <v>5493</v>
      </c>
      <c r="P336">
        <v>6004</v>
      </c>
      <c r="Q336">
        <v>6515</v>
      </c>
      <c r="R336">
        <v>30000</v>
      </c>
      <c r="S336">
        <v>31499</v>
      </c>
      <c r="T336">
        <v>33077</v>
      </c>
      <c r="U336">
        <v>36154</v>
      </c>
      <c r="V336">
        <v>39231</v>
      </c>
      <c r="W336" t="s">
        <v>1779</v>
      </c>
      <c r="X336">
        <v>1</v>
      </c>
      <c r="Y336">
        <v>1</v>
      </c>
      <c r="Z336" t="s">
        <v>1532</v>
      </c>
    </row>
    <row r="337" spans="1:26">
      <c r="A337">
        <v>285</v>
      </c>
      <c r="B337">
        <v>16226</v>
      </c>
      <c r="C337" t="s">
        <v>1574</v>
      </c>
      <c r="D337" t="s">
        <v>1529</v>
      </c>
      <c r="E337" t="s">
        <v>1445</v>
      </c>
      <c r="F337">
        <v>74393</v>
      </c>
      <c r="G337">
        <v>88369</v>
      </c>
      <c r="H337" t="s">
        <v>1530</v>
      </c>
      <c r="I337">
        <v>295</v>
      </c>
      <c r="J337">
        <v>50</v>
      </c>
      <c r="K337">
        <v>5000</v>
      </c>
      <c r="L337">
        <v>81000</v>
      </c>
      <c r="M337">
        <v>4982</v>
      </c>
      <c r="N337">
        <v>5231</v>
      </c>
      <c r="O337">
        <v>5493</v>
      </c>
      <c r="P337">
        <v>6004</v>
      </c>
      <c r="Q337">
        <v>6515</v>
      </c>
      <c r="R337">
        <v>250000</v>
      </c>
      <c r="S337">
        <v>262495</v>
      </c>
      <c r="T337">
        <v>275642</v>
      </c>
      <c r="U337">
        <v>301285</v>
      </c>
      <c r="V337">
        <v>326927</v>
      </c>
      <c r="W337" t="s">
        <v>1780</v>
      </c>
      <c r="X337">
        <v>1</v>
      </c>
      <c r="Y337">
        <v>1</v>
      </c>
      <c r="Z337" t="s">
        <v>1532</v>
      </c>
    </row>
    <row r="338" spans="1:26">
      <c r="A338">
        <v>285</v>
      </c>
      <c r="B338">
        <v>16226</v>
      </c>
      <c r="C338" t="s">
        <v>1574</v>
      </c>
      <c r="D338" t="s">
        <v>1529</v>
      </c>
      <c r="E338" t="s">
        <v>1445</v>
      </c>
      <c r="F338">
        <v>46128</v>
      </c>
      <c r="G338">
        <v>53344</v>
      </c>
      <c r="H338" t="s">
        <v>1530</v>
      </c>
      <c r="I338">
        <v>295</v>
      </c>
      <c r="J338">
        <v>40</v>
      </c>
      <c r="K338">
        <v>250</v>
      </c>
      <c r="L338">
        <v>81000</v>
      </c>
      <c r="M338">
        <v>4982</v>
      </c>
      <c r="N338">
        <v>5231</v>
      </c>
      <c r="O338">
        <v>5493</v>
      </c>
      <c r="P338">
        <v>6004</v>
      </c>
      <c r="Q338">
        <v>6515</v>
      </c>
      <c r="R338">
        <v>10000</v>
      </c>
      <c r="S338">
        <v>10500</v>
      </c>
      <c r="T338">
        <v>11026</v>
      </c>
      <c r="U338">
        <v>12051</v>
      </c>
      <c r="V338">
        <v>13077</v>
      </c>
      <c r="W338" t="s">
        <v>1781</v>
      </c>
      <c r="X338">
        <v>1</v>
      </c>
      <c r="Y338">
        <v>1</v>
      </c>
      <c r="Z338" t="s">
        <v>1532</v>
      </c>
    </row>
    <row r="339" spans="1:26">
      <c r="A339">
        <v>285</v>
      </c>
      <c r="B339">
        <v>16226</v>
      </c>
      <c r="C339" t="s">
        <v>1574</v>
      </c>
      <c r="D339" t="s">
        <v>1529</v>
      </c>
      <c r="E339" t="s">
        <v>1445</v>
      </c>
      <c r="F339">
        <v>46127</v>
      </c>
      <c r="G339">
        <v>53343</v>
      </c>
      <c r="H339" t="s">
        <v>1530</v>
      </c>
      <c r="I339">
        <v>295</v>
      </c>
      <c r="J339">
        <v>50</v>
      </c>
      <c r="K339">
        <v>250</v>
      </c>
      <c r="L339">
        <v>81000</v>
      </c>
      <c r="M339">
        <v>4982</v>
      </c>
      <c r="N339">
        <v>5231</v>
      </c>
      <c r="O339">
        <v>5493</v>
      </c>
      <c r="P339">
        <v>6004</v>
      </c>
      <c r="Q339">
        <v>6515</v>
      </c>
      <c r="R339">
        <v>12500</v>
      </c>
      <c r="S339">
        <v>13125</v>
      </c>
      <c r="T339">
        <v>13782</v>
      </c>
      <c r="U339">
        <v>15064</v>
      </c>
      <c r="V339">
        <v>16346</v>
      </c>
      <c r="W339" t="s">
        <v>1781</v>
      </c>
      <c r="X339">
        <v>1</v>
      </c>
      <c r="Y339">
        <v>1</v>
      </c>
      <c r="Z339" t="s">
        <v>1532</v>
      </c>
    </row>
    <row r="340" spans="1:26">
      <c r="A340">
        <v>285</v>
      </c>
      <c r="B340">
        <v>16226</v>
      </c>
      <c r="C340" t="s">
        <v>1574</v>
      </c>
      <c r="D340" t="s">
        <v>1529</v>
      </c>
      <c r="E340" t="s">
        <v>1445</v>
      </c>
      <c r="F340">
        <v>65520</v>
      </c>
      <c r="G340">
        <v>78818</v>
      </c>
      <c r="H340" t="s">
        <v>1530</v>
      </c>
      <c r="I340">
        <v>295</v>
      </c>
      <c r="J340">
        <v>50</v>
      </c>
      <c r="K340">
        <v>250</v>
      </c>
      <c r="L340">
        <v>81000</v>
      </c>
      <c r="M340">
        <v>4982</v>
      </c>
      <c r="N340">
        <v>5231</v>
      </c>
      <c r="O340">
        <v>5493</v>
      </c>
      <c r="P340">
        <v>6004</v>
      </c>
      <c r="Q340">
        <v>6515</v>
      </c>
      <c r="R340">
        <v>12500</v>
      </c>
      <c r="S340">
        <v>13125</v>
      </c>
      <c r="T340">
        <v>13782</v>
      </c>
      <c r="U340">
        <v>15064</v>
      </c>
      <c r="V340">
        <v>16346</v>
      </c>
      <c r="W340" t="s">
        <v>1781</v>
      </c>
      <c r="X340">
        <v>1</v>
      </c>
      <c r="Y340">
        <v>1</v>
      </c>
      <c r="Z340" t="s">
        <v>1532</v>
      </c>
    </row>
    <row r="341" spans="1:26">
      <c r="A341">
        <v>285</v>
      </c>
      <c r="B341">
        <v>16226</v>
      </c>
      <c r="C341" t="s">
        <v>1574</v>
      </c>
      <c r="D341" t="s">
        <v>1529</v>
      </c>
      <c r="E341" t="s">
        <v>1445</v>
      </c>
      <c r="F341">
        <v>65521</v>
      </c>
      <c r="G341">
        <v>78819</v>
      </c>
      <c r="H341" t="s">
        <v>1530</v>
      </c>
      <c r="I341">
        <v>295</v>
      </c>
      <c r="J341">
        <v>100</v>
      </c>
      <c r="K341">
        <v>250</v>
      </c>
      <c r="L341">
        <v>81000</v>
      </c>
      <c r="M341">
        <v>4982</v>
      </c>
      <c r="N341">
        <v>5231</v>
      </c>
      <c r="O341">
        <v>5493</v>
      </c>
      <c r="P341">
        <v>6004</v>
      </c>
      <c r="Q341">
        <v>6515</v>
      </c>
      <c r="R341">
        <v>25000</v>
      </c>
      <c r="S341">
        <v>26249</v>
      </c>
      <c r="T341">
        <v>27564</v>
      </c>
      <c r="U341">
        <v>30128</v>
      </c>
      <c r="V341">
        <v>32693</v>
      </c>
      <c r="W341" t="s">
        <v>1781</v>
      </c>
      <c r="X341">
        <v>1</v>
      </c>
      <c r="Y341">
        <v>1</v>
      </c>
      <c r="Z341" t="s">
        <v>1532</v>
      </c>
    </row>
    <row r="342" spans="1:26">
      <c r="A342">
        <v>285</v>
      </c>
      <c r="B342">
        <v>16226</v>
      </c>
      <c r="C342" t="s">
        <v>1574</v>
      </c>
      <c r="D342" t="s">
        <v>1529</v>
      </c>
      <c r="E342" t="s">
        <v>1445</v>
      </c>
      <c r="F342">
        <v>65522</v>
      </c>
      <c r="G342">
        <v>78820</v>
      </c>
      <c r="H342" t="s">
        <v>1530</v>
      </c>
      <c r="I342">
        <v>295</v>
      </c>
      <c r="J342">
        <v>100</v>
      </c>
      <c r="K342">
        <v>250</v>
      </c>
      <c r="L342">
        <v>81000</v>
      </c>
      <c r="M342">
        <v>4982</v>
      </c>
      <c r="N342">
        <v>5231</v>
      </c>
      <c r="O342">
        <v>5493</v>
      </c>
      <c r="P342">
        <v>6004</v>
      </c>
      <c r="Q342">
        <v>6515</v>
      </c>
      <c r="R342">
        <v>25000</v>
      </c>
      <c r="S342">
        <v>26249</v>
      </c>
      <c r="T342">
        <v>27564</v>
      </c>
      <c r="U342">
        <v>30128</v>
      </c>
      <c r="V342">
        <v>32693</v>
      </c>
      <c r="W342" t="s">
        <v>1781</v>
      </c>
      <c r="X342">
        <v>1</v>
      </c>
      <c r="Y342">
        <v>1</v>
      </c>
      <c r="Z342" t="s">
        <v>1532</v>
      </c>
    </row>
    <row r="343" spans="1:26">
      <c r="A343">
        <v>285</v>
      </c>
      <c r="B343">
        <v>16226</v>
      </c>
      <c r="C343" t="s">
        <v>1574</v>
      </c>
      <c r="D343" t="s">
        <v>1529</v>
      </c>
      <c r="E343" t="s">
        <v>1445</v>
      </c>
      <c r="F343">
        <v>69890</v>
      </c>
      <c r="G343">
        <v>83432</v>
      </c>
      <c r="H343" t="s">
        <v>1530</v>
      </c>
      <c r="I343">
        <v>295</v>
      </c>
      <c r="J343">
        <v>100</v>
      </c>
      <c r="K343">
        <v>250</v>
      </c>
      <c r="L343">
        <v>81000</v>
      </c>
      <c r="M343">
        <v>4982</v>
      </c>
      <c r="N343">
        <v>5231</v>
      </c>
      <c r="O343">
        <v>5493</v>
      </c>
      <c r="P343">
        <v>6004</v>
      </c>
      <c r="Q343">
        <v>6515</v>
      </c>
      <c r="R343">
        <v>25000</v>
      </c>
      <c r="S343">
        <v>26249</v>
      </c>
      <c r="T343">
        <v>27564</v>
      </c>
      <c r="U343">
        <v>30128</v>
      </c>
      <c r="V343">
        <v>32693</v>
      </c>
      <c r="W343" t="s">
        <v>1781</v>
      </c>
      <c r="X343">
        <v>1</v>
      </c>
      <c r="Y343">
        <v>1</v>
      </c>
      <c r="Z343" t="s">
        <v>1532</v>
      </c>
    </row>
    <row r="344" spans="1:26">
      <c r="A344">
        <v>285</v>
      </c>
      <c r="B344">
        <v>16226</v>
      </c>
      <c r="C344" t="s">
        <v>1574</v>
      </c>
      <c r="D344" t="s">
        <v>1529</v>
      </c>
      <c r="E344" t="s">
        <v>1445</v>
      </c>
      <c r="F344">
        <v>79225</v>
      </c>
      <c r="G344">
        <v>93575</v>
      </c>
      <c r="H344" t="s">
        <v>1530</v>
      </c>
      <c r="I344">
        <v>295</v>
      </c>
      <c r="J344">
        <v>700</v>
      </c>
      <c r="K344">
        <v>500</v>
      </c>
      <c r="L344">
        <v>81000</v>
      </c>
      <c r="M344">
        <v>4982</v>
      </c>
      <c r="N344">
        <v>5231</v>
      </c>
      <c r="O344">
        <v>5493</v>
      </c>
      <c r="P344">
        <v>6004</v>
      </c>
      <c r="Q344">
        <v>6515</v>
      </c>
      <c r="R344">
        <v>350000</v>
      </c>
      <c r="S344">
        <v>367493</v>
      </c>
      <c r="T344">
        <v>385899</v>
      </c>
      <c r="U344">
        <v>421798</v>
      </c>
      <c r="V344">
        <v>457698</v>
      </c>
      <c r="W344" t="s">
        <v>1782</v>
      </c>
      <c r="X344">
        <v>1</v>
      </c>
      <c r="Y344">
        <v>1</v>
      </c>
      <c r="Z344" t="s">
        <v>1532</v>
      </c>
    </row>
    <row r="345" spans="1:26">
      <c r="A345">
        <v>285</v>
      </c>
      <c r="B345">
        <v>16226</v>
      </c>
      <c r="C345" t="s">
        <v>1574</v>
      </c>
      <c r="D345" t="s">
        <v>1529</v>
      </c>
      <c r="E345" t="s">
        <v>1445</v>
      </c>
      <c r="F345">
        <v>44360</v>
      </c>
      <c r="G345">
        <v>51101</v>
      </c>
      <c r="H345" t="s">
        <v>1530</v>
      </c>
      <c r="I345">
        <v>295</v>
      </c>
      <c r="J345">
        <v>20</v>
      </c>
      <c r="K345">
        <v>500</v>
      </c>
      <c r="L345">
        <v>81000</v>
      </c>
      <c r="M345">
        <v>4982</v>
      </c>
      <c r="N345">
        <v>5231</v>
      </c>
      <c r="O345">
        <v>5493</v>
      </c>
      <c r="P345">
        <v>6004</v>
      </c>
      <c r="Q345">
        <v>6515</v>
      </c>
      <c r="R345">
        <v>10000</v>
      </c>
      <c r="S345">
        <v>10500</v>
      </c>
      <c r="T345">
        <v>11026</v>
      </c>
      <c r="U345">
        <v>12051</v>
      </c>
      <c r="V345">
        <v>13077</v>
      </c>
      <c r="W345" t="s">
        <v>1783</v>
      </c>
      <c r="X345">
        <v>1</v>
      </c>
      <c r="Y345">
        <v>1</v>
      </c>
      <c r="Z345" t="s">
        <v>1532</v>
      </c>
    </row>
    <row r="346" spans="1:26">
      <c r="A346">
        <v>285</v>
      </c>
      <c r="B346">
        <v>16226</v>
      </c>
      <c r="C346" t="s">
        <v>1574</v>
      </c>
      <c r="D346" t="s">
        <v>1529</v>
      </c>
      <c r="E346" t="s">
        <v>1445</v>
      </c>
      <c r="F346">
        <v>49325</v>
      </c>
      <c r="G346">
        <v>57785</v>
      </c>
      <c r="H346" t="s">
        <v>1530</v>
      </c>
      <c r="I346">
        <v>295</v>
      </c>
      <c r="J346">
        <v>5</v>
      </c>
      <c r="K346">
        <v>25000</v>
      </c>
      <c r="L346">
        <v>81000</v>
      </c>
      <c r="M346">
        <v>4982</v>
      </c>
      <c r="N346">
        <v>5231</v>
      </c>
      <c r="O346">
        <v>5493</v>
      </c>
      <c r="P346">
        <v>6004</v>
      </c>
      <c r="Q346">
        <v>6515</v>
      </c>
      <c r="R346">
        <v>125000</v>
      </c>
      <c r="S346">
        <v>131247</v>
      </c>
      <c r="T346">
        <v>137821</v>
      </c>
      <c r="U346">
        <v>150642</v>
      </c>
      <c r="V346">
        <v>163463</v>
      </c>
      <c r="W346" t="s">
        <v>1752</v>
      </c>
      <c r="X346">
        <v>1</v>
      </c>
      <c r="Y346">
        <v>1</v>
      </c>
      <c r="Z346" t="s">
        <v>1532</v>
      </c>
    </row>
    <row r="347" spans="1:26">
      <c r="A347">
        <v>285</v>
      </c>
      <c r="B347">
        <v>16226</v>
      </c>
      <c r="C347" t="s">
        <v>1574</v>
      </c>
      <c r="D347" t="s">
        <v>1529</v>
      </c>
      <c r="E347" t="s">
        <v>1445</v>
      </c>
      <c r="F347">
        <v>53030</v>
      </c>
      <c r="G347">
        <v>62444</v>
      </c>
      <c r="H347" t="s">
        <v>1530</v>
      </c>
      <c r="I347">
        <v>295</v>
      </c>
      <c r="J347">
        <v>4</v>
      </c>
      <c r="K347">
        <v>10000</v>
      </c>
      <c r="L347">
        <v>81000</v>
      </c>
      <c r="M347">
        <v>4982</v>
      </c>
      <c r="N347">
        <v>5231</v>
      </c>
      <c r="O347">
        <v>5493</v>
      </c>
      <c r="P347">
        <v>6004</v>
      </c>
      <c r="Q347">
        <v>6515</v>
      </c>
      <c r="R347">
        <v>40000</v>
      </c>
      <c r="S347">
        <v>41999</v>
      </c>
      <c r="T347">
        <v>44103</v>
      </c>
      <c r="U347">
        <v>48206</v>
      </c>
      <c r="V347">
        <v>52308</v>
      </c>
      <c r="W347" t="s">
        <v>1752</v>
      </c>
      <c r="X347">
        <v>1</v>
      </c>
      <c r="Y347">
        <v>1</v>
      </c>
      <c r="Z347" t="s">
        <v>1532</v>
      </c>
    </row>
    <row r="348" spans="1:26">
      <c r="A348">
        <v>285</v>
      </c>
      <c r="B348">
        <v>16226</v>
      </c>
      <c r="C348" t="s">
        <v>1574</v>
      </c>
      <c r="D348" t="s">
        <v>1529</v>
      </c>
      <c r="E348" t="s">
        <v>1445</v>
      </c>
      <c r="F348">
        <v>52067</v>
      </c>
      <c r="G348">
        <v>61347</v>
      </c>
      <c r="H348" t="s">
        <v>1530</v>
      </c>
      <c r="I348">
        <v>295</v>
      </c>
      <c r="J348">
        <v>2</v>
      </c>
      <c r="K348">
        <v>30000</v>
      </c>
      <c r="L348">
        <v>81000</v>
      </c>
      <c r="M348">
        <v>4982</v>
      </c>
      <c r="N348">
        <v>5231</v>
      </c>
      <c r="O348">
        <v>5493</v>
      </c>
      <c r="P348">
        <v>6004</v>
      </c>
      <c r="Q348">
        <v>6515</v>
      </c>
      <c r="R348">
        <v>60000</v>
      </c>
      <c r="S348">
        <v>62999</v>
      </c>
      <c r="T348">
        <v>66154</v>
      </c>
      <c r="U348">
        <v>72308</v>
      </c>
      <c r="V348">
        <v>78462</v>
      </c>
      <c r="W348" t="s">
        <v>1784</v>
      </c>
      <c r="X348">
        <v>1</v>
      </c>
      <c r="Y348">
        <v>1</v>
      </c>
      <c r="Z348" t="s">
        <v>1532</v>
      </c>
    </row>
    <row r="349" spans="1:26">
      <c r="A349">
        <v>285</v>
      </c>
      <c r="B349">
        <v>16226</v>
      </c>
      <c r="C349" t="s">
        <v>1574</v>
      </c>
      <c r="D349" t="s">
        <v>1529</v>
      </c>
      <c r="E349" t="s">
        <v>1445</v>
      </c>
      <c r="F349">
        <v>52068</v>
      </c>
      <c r="G349">
        <v>61348</v>
      </c>
      <c r="H349" t="s">
        <v>1530</v>
      </c>
      <c r="I349">
        <v>295</v>
      </c>
      <c r="J349">
        <v>2</v>
      </c>
      <c r="K349">
        <v>50000</v>
      </c>
      <c r="L349">
        <v>81000</v>
      </c>
      <c r="M349">
        <v>4982</v>
      </c>
      <c r="N349">
        <v>5231</v>
      </c>
      <c r="O349">
        <v>5493</v>
      </c>
      <c r="P349">
        <v>6004</v>
      </c>
      <c r="Q349">
        <v>6515</v>
      </c>
      <c r="R349">
        <v>100000</v>
      </c>
      <c r="S349">
        <v>104998</v>
      </c>
      <c r="T349">
        <v>110257</v>
      </c>
      <c r="U349">
        <v>120514</v>
      </c>
      <c r="V349">
        <v>130771</v>
      </c>
      <c r="W349" t="s">
        <v>1784</v>
      </c>
      <c r="X349">
        <v>1</v>
      </c>
      <c r="Y349">
        <v>1</v>
      </c>
      <c r="Z349" t="s">
        <v>1532</v>
      </c>
    </row>
    <row r="350" spans="1:26">
      <c r="A350">
        <v>285</v>
      </c>
      <c r="B350">
        <v>16226</v>
      </c>
      <c r="C350" t="s">
        <v>1574</v>
      </c>
      <c r="D350" t="s">
        <v>1529</v>
      </c>
      <c r="E350" t="s">
        <v>1445</v>
      </c>
      <c r="F350">
        <v>52073</v>
      </c>
      <c r="G350">
        <v>61353</v>
      </c>
      <c r="H350" t="s">
        <v>1530</v>
      </c>
      <c r="I350">
        <v>295</v>
      </c>
      <c r="J350">
        <v>2</v>
      </c>
      <c r="K350">
        <v>2500</v>
      </c>
      <c r="L350">
        <v>81000</v>
      </c>
      <c r="M350">
        <v>4982</v>
      </c>
      <c r="N350">
        <v>5231</v>
      </c>
      <c r="O350">
        <v>5493</v>
      </c>
      <c r="P350">
        <v>6004</v>
      </c>
      <c r="Q350">
        <v>6515</v>
      </c>
      <c r="R350">
        <v>5000</v>
      </c>
      <c r="S350">
        <v>5250</v>
      </c>
      <c r="T350">
        <v>5513</v>
      </c>
      <c r="U350">
        <v>6026</v>
      </c>
      <c r="V350">
        <v>6539</v>
      </c>
      <c r="W350" t="s">
        <v>1752</v>
      </c>
      <c r="X350">
        <v>1</v>
      </c>
      <c r="Y350">
        <v>1</v>
      </c>
      <c r="Z350" t="s">
        <v>1532</v>
      </c>
    </row>
    <row r="351" spans="1:26">
      <c r="A351">
        <v>285</v>
      </c>
      <c r="B351">
        <v>16226</v>
      </c>
      <c r="C351" t="s">
        <v>1574</v>
      </c>
      <c r="D351" t="s">
        <v>1529</v>
      </c>
      <c r="E351" t="s">
        <v>1445</v>
      </c>
      <c r="F351">
        <v>53034</v>
      </c>
      <c r="G351">
        <v>62448</v>
      </c>
      <c r="H351" t="s">
        <v>1530</v>
      </c>
      <c r="I351">
        <v>295</v>
      </c>
      <c r="J351">
        <v>4</v>
      </c>
      <c r="K351">
        <v>50000</v>
      </c>
      <c r="L351">
        <v>81000</v>
      </c>
      <c r="M351">
        <v>4982</v>
      </c>
      <c r="N351">
        <v>5231</v>
      </c>
      <c r="O351">
        <v>5493</v>
      </c>
      <c r="P351">
        <v>6004</v>
      </c>
      <c r="Q351">
        <v>6515</v>
      </c>
      <c r="R351">
        <v>200000</v>
      </c>
      <c r="S351">
        <v>209996</v>
      </c>
      <c r="T351">
        <v>220514</v>
      </c>
      <c r="U351">
        <v>241028</v>
      </c>
      <c r="V351">
        <v>261542</v>
      </c>
      <c r="W351" t="s">
        <v>1752</v>
      </c>
      <c r="X351">
        <v>1</v>
      </c>
      <c r="Y351">
        <v>1</v>
      </c>
      <c r="Z351" t="s">
        <v>1532</v>
      </c>
    </row>
    <row r="352" spans="1:26">
      <c r="A352">
        <v>285</v>
      </c>
      <c r="B352">
        <v>16226</v>
      </c>
      <c r="C352" t="s">
        <v>1574</v>
      </c>
      <c r="D352" t="s">
        <v>1529</v>
      </c>
      <c r="E352" t="s">
        <v>1445</v>
      </c>
      <c r="F352">
        <v>64170</v>
      </c>
      <c r="G352">
        <v>77210</v>
      </c>
      <c r="H352" t="s">
        <v>1530</v>
      </c>
      <c r="I352">
        <v>295</v>
      </c>
      <c r="J352">
        <v>10</v>
      </c>
      <c r="K352">
        <v>50000</v>
      </c>
      <c r="L352">
        <v>81000</v>
      </c>
      <c r="M352">
        <v>4982</v>
      </c>
      <c r="N352">
        <v>5231</v>
      </c>
      <c r="O352">
        <v>5493</v>
      </c>
      <c r="P352">
        <v>6004</v>
      </c>
      <c r="Q352">
        <v>6515</v>
      </c>
      <c r="R352">
        <v>500000</v>
      </c>
      <c r="S352">
        <v>524990</v>
      </c>
      <c r="T352">
        <v>551285</v>
      </c>
      <c r="U352">
        <v>602569</v>
      </c>
      <c r="V352">
        <v>653854</v>
      </c>
      <c r="W352" t="s">
        <v>1752</v>
      </c>
      <c r="X352">
        <v>1</v>
      </c>
      <c r="Y352">
        <v>1</v>
      </c>
      <c r="Z352" t="s">
        <v>1532</v>
      </c>
    </row>
    <row r="353" spans="1:26">
      <c r="A353">
        <v>285</v>
      </c>
      <c r="B353">
        <v>16226</v>
      </c>
      <c r="C353" t="s">
        <v>1574</v>
      </c>
      <c r="D353" t="s">
        <v>1529</v>
      </c>
      <c r="E353" t="s">
        <v>1445</v>
      </c>
      <c r="F353">
        <v>47429</v>
      </c>
      <c r="G353">
        <v>55208</v>
      </c>
      <c r="H353" t="s">
        <v>1530</v>
      </c>
      <c r="I353">
        <v>295</v>
      </c>
      <c r="J353">
        <v>10</v>
      </c>
      <c r="K353">
        <v>2300</v>
      </c>
      <c r="L353">
        <v>81000</v>
      </c>
      <c r="M353">
        <v>4982</v>
      </c>
      <c r="N353">
        <v>5231</v>
      </c>
      <c r="O353">
        <v>5493</v>
      </c>
      <c r="P353">
        <v>6004</v>
      </c>
      <c r="Q353">
        <v>6515</v>
      </c>
      <c r="R353">
        <v>23000</v>
      </c>
      <c r="S353">
        <v>24150</v>
      </c>
      <c r="T353">
        <v>25359</v>
      </c>
      <c r="U353">
        <v>27718</v>
      </c>
      <c r="V353">
        <v>30077</v>
      </c>
      <c r="W353" t="s">
        <v>1785</v>
      </c>
      <c r="X353">
        <v>1</v>
      </c>
      <c r="Y353">
        <v>1</v>
      </c>
      <c r="Z353" t="s">
        <v>1532</v>
      </c>
    </row>
    <row r="354" spans="1:26">
      <c r="A354">
        <v>285</v>
      </c>
      <c r="B354">
        <v>16226</v>
      </c>
      <c r="C354" t="s">
        <v>1574</v>
      </c>
      <c r="D354" t="s">
        <v>1529</v>
      </c>
      <c r="E354" t="s">
        <v>1445</v>
      </c>
      <c r="F354">
        <v>74333</v>
      </c>
      <c r="G354">
        <v>88307</v>
      </c>
      <c r="H354" t="s">
        <v>1530</v>
      </c>
      <c r="I354">
        <v>295</v>
      </c>
      <c r="J354">
        <v>2</v>
      </c>
      <c r="K354">
        <v>2000</v>
      </c>
      <c r="L354">
        <v>81000</v>
      </c>
      <c r="M354">
        <v>4982</v>
      </c>
      <c r="N354">
        <v>5231</v>
      </c>
      <c r="O354">
        <v>5493</v>
      </c>
      <c r="P354">
        <v>6004</v>
      </c>
      <c r="Q354">
        <v>6515</v>
      </c>
      <c r="R354">
        <v>4000</v>
      </c>
      <c r="S354">
        <v>4200</v>
      </c>
      <c r="T354">
        <v>4410</v>
      </c>
      <c r="U354">
        <v>4821</v>
      </c>
      <c r="V354">
        <v>5231</v>
      </c>
      <c r="W354" t="s">
        <v>1785</v>
      </c>
      <c r="X354">
        <v>1</v>
      </c>
      <c r="Y354">
        <v>1</v>
      </c>
      <c r="Z354" t="s">
        <v>1532</v>
      </c>
    </row>
    <row r="355" spans="1:26">
      <c r="A355">
        <v>285</v>
      </c>
      <c r="B355">
        <v>16226</v>
      </c>
      <c r="C355" t="s">
        <v>1574</v>
      </c>
      <c r="D355" t="s">
        <v>1529</v>
      </c>
      <c r="E355" t="s">
        <v>1441</v>
      </c>
      <c r="F355">
        <v>14608</v>
      </c>
      <c r="G355">
        <v>15588</v>
      </c>
      <c r="H355" t="s">
        <v>1530</v>
      </c>
      <c r="I355">
        <v>295</v>
      </c>
      <c r="J355">
        <v>7</v>
      </c>
      <c r="K355">
        <v>7000</v>
      </c>
      <c r="L355">
        <v>81000</v>
      </c>
      <c r="M355">
        <v>741</v>
      </c>
      <c r="N355">
        <v>778</v>
      </c>
      <c r="O355">
        <v>817</v>
      </c>
      <c r="P355">
        <v>893</v>
      </c>
      <c r="Q355">
        <v>969</v>
      </c>
      <c r="R355">
        <v>49000</v>
      </c>
      <c r="S355">
        <v>51447</v>
      </c>
      <c r="T355">
        <v>54026</v>
      </c>
      <c r="U355">
        <v>59051</v>
      </c>
      <c r="V355">
        <v>64077</v>
      </c>
      <c r="W355" t="s">
        <v>1786</v>
      </c>
      <c r="X355">
        <v>1</v>
      </c>
      <c r="Y355">
        <v>1</v>
      </c>
      <c r="Z355" t="s">
        <v>1532</v>
      </c>
    </row>
    <row r="356" spans="1:26">
      <c r="A356">
        <v>285</v>
      </c>
      <c r="B356">
        <v>16226</v>
      </c>
      <c r="C356" t="s">
        <v>1574</v>
      </c>
      <c r="D356" t="s">
        <v>1529</v>
      </c>
      <c r="E356" t="s">
        <v>1449</v>
      </c>
      <c r="F356">
        <v>25763</v>
      </c>
      <c r="G356">
        <v>27785</v>
      </c>
      <c r="H356" t="s">
        <v>1530</v>
      </c>
      <c r="I356">
        <v>268</v>
      </c>
      <c r="J356">
        <v>300</v>
      </c>
      <c r="K356">
        <v>25</v>
      </c>
      <c r="L356">
        <v>81314</v>
      </c>
      <c r="M356">
        <v>1010</v>
      </c>
      <c r="N356">
        <v>1061</v>
      </c>
      <c r="O356">
        <v>1114</v>
      </c>
      <c r="P356">
        <v>1218</v>
      </c>
      <c r="Q356">
        <v>1322</v>
      </c>
      <c r="R356">
        <v>7500</v>
      </c>
      <c r="S356">
        <v>7879</v>
      </c>
      <c r="T356">
        <v>8272</v>
      </c>
      <c r="U356">
        <v>9045</v>
      </c>
      <c r="V356">
        <v>9817</v>
      </c>
      <c r="W356" t="s">
        <v>1787</v>
      </c>
      <c r="X356">
        <v>1</v>
      </c>
      <c r="Y356">
        <v>1</v>
      </c>
      <c r="Z356" t="s">
        <v>1532</v>
      </c>
    </row>
    <row r="357" spans="1:26">
      <c r="A357">
        <v>285</v>
      </c>
      <c r="B357">
        <v>16226</v>
      </c>
      <c r="C357" t="s">
        <v>1574</v>
      </c>
      <c r="D357" t="s">
        <v>1529</v>
      </c>
      <c r="E357" t="s">
        <v>1449</v>
      </c>
      <c r="F357">
        <v>30077</v>
      </c>
      <c r="G357">
        <v>32729</v>
      </c>
      <c r="H357" t="s">
        <v>1577</v>
      </c>
      <c r="I357">
        <v>323</v>
      </c>
      <c r="J357">
        <v>1</v>
      </c>
      <c r="K357">
        <v>10000</v>
      </c>
      <c r="L357">
        <v>81314</v>
      </c>
      <c r="M357">
        <v>1010</v>
      </c>
      <c r="N357">
        <v>1061</v>
      </c>
      <c r="O357">
        <v>1114</v>
      </c>
      <c r="P357">
        <v>1218</v>
      </c>
      <c r="Q357">
        <v>1322</v>
      </c>
      <c r="R357">
        <v>10000</v>
      </c>
      <c r="S357">
        <v>10505</v>
      </c>
      <c r="T357">
        <v>11030</v>
      </c>
      <c r="U357">
        <v>12059</v>
      </c>
      <c r="V357">
        <v>13089</v>
      </c>
      <c r="W357" t="s">
        <v>1788</v>
      </c>
      <c r="X357">
        <v>1</v>
      </c>
      <c r="Y357">
        <v>1</v>
      </c>
      <c r="Z357" t="s">
        <v>1532</v>
      </c>
    </row>
    <row r="358" spans="1:26">
      <c r="A358">
        <v>285</v>
      </c>
      <c r="B358">
        <v>16226</v>
      </c>
      <c r="C358" t="s">
        <v>1574</v>
      </c>
      <c r="D358" t="s">
        <v>1529</v>
      </c>
      <c r="E358" t="s">
        <v>1449</v>
      </c>
      <c r="F358">
        <v>61156</v>
      </c>
      <c r="G358">
        <v>73336</v>
      </c>
      <c r="H358" t="s">
        <v>1577</v>
      </c>
      <c r="I358">
        <v>323</v>
      </c>
      <c r="J358">
        <v>1</v>
      </c>
      <c r="K358">
        <v>6000</v>
      </c>
      <c r="L358">
        <v>81314</v>
      </c>
      <c r="M358">
        <v>1010</v>
      </c>
      <c r="N358">
        <v>1061</v>
      </c>
      <c r="O358">
        <v>1114</v>
      </c>
      <c r="P358">
        <v>1218</v>
      </c>
      <c r="Q358">
        <v>1322</v>
      </c>
      <c r="R358">
        <v>6000</v>
      </c>
      <c r="S358">
        <v>6303</v>
      </c>
      <c r="T358">
        <v>6618</v>
      </c>
      <c r="U358">
        <v>7236</v>
      </c>
      <c r="V358">
        <v>7853</v>
      </c>
      <c r="W358" t="s">
        <v>1789</v>
      </c>
      <c r="X358">
        <v>1</v>
      </c>
      <c r="Y358">
        <v>1</v>
      </c>
      <c r="Z358" t="s">
        <v>1532</v>
      </c>
    </row>
    <row r="359" spans="1:26">
      <c r="A359">
        <v>285</v>
      </c>
      <c r="B359">
        <v>16226</v>
      </c>
      <c r="C359" t="s">
        <v>1574</v>
      </c>
      <c r="D359" t="s">
        <v>1529</v>
      </c>
      <c r="E359" t="s">
        <v>1449</v>
      </c>
      <c r="F359">
        <v>59252</v>
      </c>
      <c r="G359">
        <v>70340</v>
      </c>
      <c r="H359" t="s">
        <v>1577</v>
      </c>
      <c r="I359">
        <v>324</v>
      </c>
      <c r="J359">
        <v>1</v>
      </c>
      <c r="K359">
        <v>3800</v>
      </c>
      <c r="L359">
        <v>81314</v>
      </c>
      <c r="M359">
        <v>1010</v>
      </c>
      <c r="N359">
        <v>1061</v>
      </c>
      <c r="O359">
        <v>1114</v>
      </c>
      <c r="P359">
        <v>1218</v>
      </c>
      <c r="Q359">
        <v>1322</v>
      </c>
      <c r="R359">
        <v>3800</v>
      </c>
      <c r="S359">
        <v>3992</v>
      </c>
      <c r="T359">
        <v>4191</v>
      </c>
      <c r="U359">
        <v>4583</v>
      </c>
      <c r="V359">
        <v>4974</v>
      </c>
      <c r="W359" t="s">
        <v>1790</v>
      </c>
      <c r="X359">
        <v>1</v>
      </c>
      <c r="Y359">
        <v>1</v>
      </c>
      <c r="Z359" t="s">
        <v>1532</v>
      </c>
    </row>
    <row r="360" spans="1:26">
      <c r="A360">
        <v>285</v>
      </c>
      <c r="B360">
        <v>16226</v>
      </c>
      <c r="C360" t="s">
        <v>1574</v>
      </c>
      <c r="D360" t="s">
        <v>1529</v>
      </c>
      <c r="E360" t="s">
        <v>1449</v>
      </c>
      <c r="F360">
        <v>77687</v>
      </c>
      <c r="G360">
        <v>91918</v>
      </c>
      <c r="H360" t="s">
        <v>1577</v>
      </c>
      <c r="I360">
        <v>328</v>
      </c>
      <c r="J360">
        <v>12</v>
      </c>
      <c r="K360">
        <v>1800</v>
      </c>
      <c r="L360">
        <v>81314</v>
      </c>
      <c r="M360">
        <v>1010</v>
      </c>
      <c r="N360">
        <v>1061</v>
      </c>
      <c r="O360">
        <v>1114</v>
      </c>
      <c r="P360">
        <v>1218</v>
      </c>
      <c r="Q360">
        <v>1322</v>
      </c>
      <c r="R360">
        <v>21600</v>
      </c>
      <c r="S360">
        <v>22691</v>
      </c>
      <c r="T360">
        <v>23824</v>
      </c>
      <c r="U360">
        <v>26048</v>
      </c>
      <c r="V360">
        <v>28272</v>
      </c>
      <c r="W360" t="s">
        <v>1791</v>
      </c>
      <c r="X360">
        <v>1</v>
      </c>
      <c r="Y360">
        <v>1</v>
      </c>
      <c r="Z360" t="s">
        <v>1532</v>
      </c>
    </row>
    <row r="361" spans="1:26">
      <c r="A361">
        <v>285</v>
      </c>
      <c r="B361">
        <v>16226</v>
      </c>
      <c r="C361" t="s">
        <v>1574</v>
      </c>
      <c r="D361" t="s">
        <v>1529</v>
      </c>
      <c r="E361" t="s">
        <v>1449</v>
      </c>
      <c r="F361">
        <v>44416</v>
      </c>
      <c r="G361">
        <v>51171</v>
      </c>
      <c r="H361" t="s">
        <v>1577</v>
      </c>
      <c r="I361">
        <v>328</v>
      </c>
      <c r="J361">
        <v>12</v>
      </c>
      <c r="K361">
        <v>1600</v>
      </c>
      <c r="L361">
        <v>81314</v>
      </c>
      <c r="M361">
        <v>1010</v>
      </c>
      <c r="N361">
        <v>1061</v>
      </c>
      <c r="O361">
        <v>1114</v>
      </c>
      <c r="P361">
        <v>1218</v>
      </c>
      <c r="Q361">
        <v>1322</v>
      </c>
      <c r="R361">
        <v>19200</v>
      </c>
      <c r="S361">
        <v>20170</v>
      </c>
      <c r="T361">
        <v>21177</v>
      </c>
      <c r="U361">
        <v>23154</v>
      </c>
      <c r="V361">
        <v>25131</v>
      </c>
      <c r="W361" t="s">
        <v>1792</v>
      </c>
      <c r="X361">
        <v>1</v>
      </c>
      <c r="Y361">
        <v>1</v>
      </c>
      <c r="Z361" t="s">
        <v>1532</v>
      </c>
    </row>
    <row r="362" spans="1:26">
      <c r="A362">
        <v>285</v>
      </c>
      <c r="B362">
        <v>16226</v>
      </c>
      <c r="C362" t="s">
        <v>1574</v>
      </c>
      <c r="D362" t="s">
        <v>1529</v>
      </c>
      <c r="E362" t="s">
        <v>1449</v>
      </c>
      <c r="F362">
        <v>71924</v>
      </c>
      <c r="G362">
        <v>85577</v>
      </c>
      <c r="H362" t="s">
        <v>1577</v>
      </c>
      <c r="I362">
        <v>328</v>
      </c>
      <c r="J362">
        <v>25</v>
      </c>
      <c r="K362">
        <v>1000</v>
      </c>
      <c r="L362">
        <v>81314</v>
      </c>
      <c r="M362">
        <v>1010</v>
      </c>
      <c r="N362">
        <v>1061</v>
      </c>
      <c r="O362">
        <v>1114</v>
      </c>
      <c r="P362">
        <v>1218</v>
      </c>
      <c r="Q362">
        <v>1322</v>
      </c>
      <c r="R362">
        <v>25000</v>
      </c>
      <c r="S362">
        <v>26262</v>
      </c>
      <c r="T362">
        <v>27574</v>
      </c>
      <c r="U362">
        <v>30149</v>
      </c>
      <c r="V362">
        <v>32723</v>
      </c>
      <c r="W362" t="s">
        <v>1793</v>
      </c>
      <c r="X362">
        <v>1</v>
      </c>
      <c r="Y362">
        <v>1</v>
      </c>
      <c r="Z362" t="s">
        <v>1532</v>
      </c>
    </row>
    <row r="363" spans="1:26">
      <c r="A363">
        <v>285</v>
      </c>
      <c r="B363">
        <v>16226</v>
      </c>
      <c r="C363" t="s">
        <v>1574</v>
      </c>
      <c r="D363" t="s">
        <v>1529</v>
      </c>
      <c r="E363" t="s">
        <v>1449</v>
      </c>
      <c r="F363">
        <v>41069</v>
      </c>
      <c r="G363">
        <v>46040</v>
      </c>
      <c r="H363" t="s">
        <v>1577</v>
      </c>
      <c r="I363">
        <v>328</v>
      </c>
      <c r="J363">
        <v>12</v>
      </c>
      <c r="K363">
        <v>1500</v>
      </c>
      <c r="L363">
        <v>81314</v>
      </c>
      <c r="M363">
        <v>1010</v>
      </c>
      <c r="N363">
        <v>1061</v>
      </c>
      <c r="O363">
        <v>1114</v>
      </c>
      <c r="P363">
        <v>1218</v>
      </c>
      <c r="Q363">
        <v>1322</v>
      </c>
      <c r="R363">
        <v>18000</v>
      </c>
      <c r="S363">
        <v>18909</v>
      </c>
      <c r="T363">
        <v>19853</v>
      </c>
      <c r="U363">
        <v>21707</v>
      </c>
      <c r="V363">
        <v>23560</v>
      </c>
      <c r="W363" t="s">
        <v>1794</v>
      </c>
      <c r="X363">
        <v>1</v>
      </c>
      <c r="Y363">
        <v>1</v>
      </c>
      <c r="Z363" t="s">
        <v>1532</v>
      </c>
    </row>
    <row r="364" spans="1:26">
      <c r="A364">
        <v>285</v>
      </c>
      <c r="B364">
        <v>16226</v>
      </c>
      <c r="C364" t="s">
        <v>1574</v>
      </c>
      <c r="D364" t="s">
        <v>1529</v>
      </c>
      <c r="E364" t="s">
        <v>1449</v>
      </c>
      <c r="F364">
        <v>42724</v>
      </c>
      <c r="G364">
        <v>48442</v>
      </c>
      <c r="H364" t="s">
        <v>1577</v>
      </c>
      <c r="I364">
        <v>328</v>
      </c>
      <c r="J364">
        <v>50</v>
      </c>
      <c r="K364">
        <v>5000</v>
      </c>
      <c r="L364">
        <v>81314</v>
      </c>
      <c r="M364">
        <v>1010</v>
      </c>
      <c r="N364">
        <v>1061</v>
      </c>
      <c r="O364">
        <v>1114</v>
      </c>
      <c r="P364">
        <v>1218</v>
      </c>
      <c r="Q364">
        <v>1322</v>
      </c>
      <c r="R364">
        <v>250000</v>
      </c>
      <c r="S364">
        <v>262624</v>
      </c>
      <c r="T364">
        <v>275743</v>
      </c>
      <c r="U364">
        <v>301485</v>
      </c>
      <c r="V364">
        <v>327228</v>
      </c>
      <c r="W364" t="s">
        <v>1795</v>
      </c>
      <c r="X364">
        <v>1</v>
      </c>
      <c r="Y364">
        <v>1</v>
      </c>
      <c r="Z364" t="s">
        <v>1532</v>
      </c>
    </row>
    <row r="365" spans="1:26">
      <c r="A365">
        <v>285</v>
      </c>
      <c r="B365">
        <v>16226</v>
      </c>
      <c r="C365" t="s">
        <v>1574</v>
      </c>
      <c r="D365" t="s">
        <v>1529</v>
      </c>
      <c r="E365" t="s">
        <v>1449</v>
      </c>
      <c r="F365">
        <v>49269</v>
      </c>
      <c r="G365">
        <v>57714</v>
      </c>
      <c r="H365" t="s">
        <v>1577</v>
      </c>
      <c r="I365">
        <v>328</v>
      </c>
      <c r="J365">
        <v>6</v>
      </c>
      <c r="K365">
        <v>12000</v>
      </c>
      <c r="L365">
        <v>81314</v>
      </c>
      <c r="M365">
        <v>1010</v>
      </c>
      <c r="N365">
        <v>1061</v>
      </c>
      <c r="O365">
        <v>1114</v>
      </c>
      <c r="P365">
        <v>1218</v>
      </c>
      <c r="Q365">
        <v>1322</v>
      </c>
      <c r="R365">
        <v>72000</v>
      </c>
      <c r="S365">
        <v>75636</v>
      </c>
      <c r="T365">
        <v>79414</v>
      </c>
      <c r="U365">
        <v>86828</v>
      </c>
      <c r="V365">
        <v>94242</v>
      </c>
      <c r="W365" t="s">
        <v>1796</v>
      </c>
      <c r="X365">
        <v>1</v>
      </c>
      <c r="Y365">
        <v>1</v>
      </c>
      <c r="Z365" t="s">
        <v>1532</v>
      </c>
    </row>
    <row r="366" spans="1:26">
      <c r="A366">
        <v>285</v>
      </c>
      <c r="B366">
        <v>16226</v>
      </c>
      <c r="C366" t="s">
        <v>1574</v>
      </c>
      <c r="D366" t="s">
        <v>1529</v>
      </c>
      <c r="E366" t="s">
        <v>1449</v>
      </c>
      <c r="F366">
        <v>78749</v>
      </c>
      <c r="G366">
        <v>93060</v>
      </c>
      <c r="H366" t="s">
        <v>1577</v>
      </c>
      <c r="I366">
        <v>328</v>
      </c>
      <c r="J366">
        <v>3</v>
      </c>
      <c r="K366">
        <v>60000</v>
      </c>
      <c r="L366">
        <v>81314</v>
      </c>
      <c r="M366">
        <v>1010</v>
      </c>
      <c r="N366">
        <v>1061</v>
      </c>
      <c r="O366">
        <v>1114</v>
      </c>
      <c r="P366">
        <v>1218</v>
      </c>
      <c r="Q366">
        <v>1322</v>
      </c>
      <c r="R366">
        <v>180000</v>
      </c>
      <c r="S366">
        <v>189089</v>
      </c>
      <c r="T366">
        <v>198535</v>
      </c>
      <c r="U366">
        <v>217069</v>
      </c>
      <c r="V366">
        <v>235604</v>
      </c>
      <c r="W366" t="s">
        <v>1797</v>
      </c>
      <c r="X366">
        <v>1</v>
      </c>
      <c r="Y366">
        <v>1</v>
      </c>
      <c r="Z366" t="s">
        <v>1532</v>
      </c>
    </row>
    <row r="367" spans="1:26">
      <c r="A367">
        <v>285</v>
      </c>
      <c r="B367">
        <v>16226</v>
      </c>
      <c r="C367" t="s">
        <v>1574</v>
      </c>
      <c r="D367" t="s">
        <v>1529</v>
      </c>
      <c r="E367" t="s">
        <v>1449</v>
      </c>
      <c r="F367">
        <v>78952</v>
      </c>
      <c r="G367">
        <v>93280</v>
      </c>
      <c r="H367" t="s">
        <v>1577</v>
      </c>
      <c r="I367">
        <v>328</v>
      </c>
      <c r="J367">
        <v>2</v>
      </c>
      <c r="K367">
        <v>2500</v>
      </c>
      <c r="L367">
        <v>81314</v>
      </c>
      <c r="M367">
        <v>1010</v>
      </c>
      <c r="N367">
        <v>1061</v>
      </c>
      <c r="O367">
        <v>1114</v>
      </c>
      <c r="P367">
        <v>1218</v>
      </c>
      <c r="Q367">
        <v>1322</v>
      </c>
      <c r="R367">
        <v>5000</v>
      </c>
      <c r="S367">
        <v>5252</v>
      </c>
      <c r="T367">
        <v>5515</v>
      </c>
      <c r="U367">
        <v>6030</v>
      </c>
      <c r="V367">
        <v>6545</v>
      </c>
      <c r="W367" t="s">
        <v>1798</v>
      </c>
      <c r="X367">
        <v>1</v>
      </c>
      <c r="Y367">
        <v>1</v>
      </c>
      <c r="Z367" t="s">
        <v>1532</v>
      </c>
    </row>
    <row r="368" spans="1:26">
      <c r="A368">
        <v>285</v>
      </c>
      <c r="B368">
        <v>16226</v>
      </c>
      <c r="C368" t="s">
        <v>1574</v>
      </c>
      <c r="D368" t="s">
        <v>1529</v>
      </c>
      <c r="E368" t="s">
        <v>1449</v>
      </c>
      <c r="F368">
        <v>61246</v>
      </c>
      <c r="G368">
        <v>73435</v>
      </c>
      <c r="H368" t="s">
        <v>1577</v>
      </c>
      <c r="I368">
        <v>328</v>
      </c>
      <c r="J368">
        <v>3</v>
      </c>
      <c r="K368">
        <v>28000</v>
      </c>
      <c r="L368">
        <v>81314</v>
      </c>
      <c r="M368">
        <v>1010</v>
      </c>
      <c r="N368">
        <v>1061</v>
      </c>
      <c r="O368">
        <v>1114</v>
      </c>
      <c r="P368">
        <v>1218</v>
      </c>
      <c r="Q368">
        <v>1322</v>
      </c>
      <c r="R368">
        <v>84000</v>
      </c>
      <c r="S368">
        <v>88242</v>
      </c>
      <c r="T368">
        <v>92650</v>
      </c>
      <c r="U368">
        <v>101299</v>
      </c>
      <c r="V368">
        <v>109949</v>
      </c>
      <c r="W368" t="s">
        <v>1799</v>
      </c>
      <c r="X368">
        <v>1</v>
      </c>
      <c r="Y368">
        <v>1</v>
      </c>
      <c r="Z368" t="s">
        <v>1532</v>
      </c>
    </row>
    <row r="369" spans="1:26">
      <c r="A369">
        <v>285</v>
      </c>
      <c r="B369">
        <v>16226</v>
      </c>
      <c r="C369" t="s">
        <v>1574</v>
      </c>
      <c r="D369" t="s">
        <v>1529</v>
      </c>
      <c r="E369" t="s">
        <v>1449</v>
      </c>
      <c r="F369">
        <v>79396</v>
      </c>
      <c r="G369">
        <v>93761</v>
      </c>
      <c r="H369" t="s">
        <v>1577</v>
      </c>
      <c r="I369">
        <v>328</v>
      </c>
      <c r="J369">
        <v>3</v>
      </c>
      <c r="K369">
        <v>18000</v>
      </c>
      <c r="L369">
        <v>81314</v>
      </c>
      <c r="M369">
        <v>1010</v>
      </c>
      <c r="N369">
        <v>1061</v>
      </c>
      <c r="O369">
        <v>1114</v>
      </c>
      <c r="P369">
        <v>1218</v>
      </c>
      <c r="Q369">
        <v>1322</v>
      </c>
      <c r="R369">
        <v>54000</v>
      </c>
      <c r="S369">
        <v>56727</v>
      </c>
      <c r="T369">
        <v>59560</v>
      </c>
      <c r="U369">
        <v>65121</v>
      </c>
      <c r="V369">
        <v>70681</v>
      </c>
      <c r="W369" t="s">
        <v>1800</v>
      </c>
      <c r="X369">
        <v>1</v>
      </c>
      <c r="Y369">
        <v>1</v>
      </c>
      <c r="Z369" t="s">
        <v>1532</v>
      </c>
    </row>
    <row r="370" spans="1:26">
      <c r="A370">
        <v>285</v>
      </c>
      <c r="B370">
        <v>16226</v>
      </c>
      <c r="C370" t="s">
        <v>1574</v>
      </c>
      <c r="D370" t="s">
        <v>1529</v>
      </c>
      <c r="E370" t="s">
        <v>1449</v>
      </c>
      <c r="F370">
        <v>34086</v>
      </c>
      <c r="G370">
        <v>37324</v>
      </c>
      <c r="H370" t="s">
        <v>1577</v>
      </c>
      <c r="I370">
        <v>328</v>
      </c>
      <c r="J370">
        <v>2</v>
      </c>
      <c r="K370">
        <v>8000</v>
      </c>
      <c r="L370">
        <v>81314</v>
      </c>
      <c r="M370">
        <v>1010</v>
      </c>
      <c r="N370">
        <v>1061</v>
      </c>
      <c r="O370">
        <v>1114</v>
      </c>
      <c r="P370">
        <v>1218</v>
      </c>
      <c r="Q370">
        <v>1322</v>
      </c>
      <c r="R370">
        <v>16000</v>
      </c>
      <c r="S370">
        <v>16808</v>
      </c>
      <c r="T370">
        <v>17648</v>
      </c>
      <c r="U370">
        <v>19295</v>
      </c>
      <c r="V370">
        <v>20943</v>
      </c>
      <c r="W370" t="s">
        <v>1801</v>
      </c>
      <c r="X370">
        <v>1</v>
      </c>
      <c r="Y370">
        <v>1</v>
      </c>
      <c r="Z370" t="s">
        <v>1532</v>
      </c>
    </row>
    <row r="371" spans="1:26">
      <c r="A371">
        <v>285</v>
      </c>
      <c r="B371">
        <v>16226</v>
      </c>
      <c r="C371" t="s">
        <v>1574</v>
      </c>
      <c r="D371" t="s">
        <v>1529</v>
      </c>
      <c r="E371" t="s">
        <v>1449</v>
      </c>
      <c r="F371">
        <v>78993</v>
      </c>
      <c r="G371">
        <v>93326</v>
      </c>
      <c r="H371" t="s">
        <v>1577</v>
      </c>
      <c r="I371">
        <v>328</v>
      </c>
      <c r="J371">
        <v>3</v>
      </c>
      <c r="K371">
        <v>8000</v>
      </c>
      <c r="L371">
        <v>81314</v>
      </c>
      <c r="M371">
        <v>1010</v>
      </c>
      <c r="N371">
        <v>1061</v>
      </c>
      <c r="O371">
        <v>1114</v>
      </c>
      <c r="P371">
        <v>1218</v>
      </c>
      <c r="Q371">
        <v>1322</v>
      </c>
      <c r="R371">
        <v>24000</v>
      </c>
      <c r="S371">
        <v>25212</v>
      </c>
      <c r="T371">
        <v>26471</v>
      </c>
      <c r="U371">
        <v>28943</v>
      </c>
      <c r="V371">
        <v>31414</v>
      </c>
      <c r="W371" t="s">
        <v>1802</v>
      </c>
      <c r="X371">
        <v>1</v>
      </c>
      <c r="Y371">
        <v>1</v>
      </c>
      <c r="Z371" t="s">
        <v>1532</v>
      </c>
    </row>
    <row r="372" spans="1:26">
      <c r="A372">
        <v>285</v>
      </c>
      <c r="B372">
        <v>16226</v>
      </c>
      <c r="C372" t="s">
        <v>1574</v>
      </c>
      <c r="D372" t="s">
        <v>1529</v>
      </c>
      <c r="E372" t="s">
        <v>1449</v>
      </c>
      <c r="F372">
        <v>74383</v>
      </c>
      <c r="G372">
        <v>88359</v>
      </c>
      <c r="H372" t="s">
        <v>1577</v>
      </c>
      <c r="I372">
        <v>328</v>
      </c>
      <c r="J372">
        <v>15</v>
      </c>
      <c r="K372">
        <v>8500</v>
      </c>
      <c r="L372">
        <v>81314</v>
      </c>
      <c r="M372">
        <v>1010</v>
      </c>
      <c r="N372">
        <v>1061</v>
      </c>
      <c r="O372">
        <v>1114</v>
      </c>
      <c r="P372">
        <v>1218</v>
      </c>
      <c r="Q372">
        <v>1322</v>
      </c>
      <c r="R372">
        <v>127500</v>
      </c>
      <c r="S372">
        <v>133938</v>
      </c>
      <c r="T372">
        <v>140629</v>
      </c>
      <c r="U372">
        <v>153757</v>
      </c>
      <c r="V372">
        <v>166886</v>
      </c>
      <c r="W372" t="s">
        <v>1803</v>
      </c>
      <c r="X372">
        <v>1</v>
      </c>
      <c r="Y372">
        <v>1</v>
      </c>
      <c r="Z372" t="s">
        <v>1532</v>
      </c>
    </row>
    <row r="373" spans="1:26">
      <c r="A373">
        <v>285</v>
      </c>
      <c r="B373">
        <v>16226</v>
      </c>
      <c r="C373" t="s">
        <v>1574</v>
      </c>
      <c r="D373" t="s">
        <v>1529</v>
      </c>
      <c r="E373" t="s">
        <v>1449</v>
      </c>
      <c r="F373">
        <v>38099</v>
      </c>
      <c r="G373">
        <v>42097</v>
      </c>
      <c r="H373" t="s">
        <v>1577</v>
      </c>
      <c r="I373">
        <v>328</v>
      </c>
      <c r="J373">
        <v>1</v>
      </c>
      <c r="K373">
        <v>20000</v>
      </c>
      <c r="L373">
        <v>81314</v>
      </c>
      <c r="M373">
        <v>1010</v>
      </c>
      <c r="N373">
        <v>1061</v>
      </c>
      <c r="O373">
        <v>1114</v>
      </c>
      <c r="P373">
        <v>1218</v>
      </c>
      <c r="Q373">
        <v>1322</v>
      </c>
      <c r="R373">
        <v>20000</v>
      </c>
      <c r="S373">
        <v>21010</v>
      </c>
      <c r="T373">
        <v>22059</v>
      </c>
      <c r="U373">
        <v>24119</v>
      </c>
      <c r="V373">
        <v>26178</v>
      </c>
      <c r="W373" t="s">
        <v>1804</v>
      </c>
      <c r="X373">
        <v>1</v>
      </c>
      <c r="Y373">
        <v>1</v>
      </c>
      <c r="Z373" t="s">
        <v>1532</v>
      </c>
    </row>
    <row r="374" spans="1:26">
      <c r="A374">
        <v>285</v>
      </c>
      <c r="B374">
        <v>16226</v>
      </c>
      <c r="C374" t="s">
        <v>1574</v>
      </c>
      <c r="D374" t="s">
        <v>1529</v>
      </c>
      <c r="E374" t="s">
        <v>1445</v>
      </c>
      <c r="F374">
        <v>59446</v>
      </c>
      <c r="G374">
        <v>70560</v>
      </c>
      <c r="H374" t="s">
        <v>1577</v>
      </c>
      <c r="I374">
        <v>328</v>
      </c>
      <c r="J374">
        <v>3</v>
      </c>
      <c r="K374">
        <v>30000</v>
      </c>
      <c r="L374">
        <v>81000</v>
      </c>
      <c r="M374">
        <v>4982</v>
      </c>
      <c r="N374">
        <v>5231</v>
      </c>
      <c r="O374">
        <v>5493</v>
      </c>
      <c r="P374">
        <v>6004</v>
      </c>
      <c r="Q374">
        <v>6515</v>
      </c>
      <c r="R374">
        <v>90000</v>
      </c>
      <c r="S374">
        <v>94498</v>
      </c>
      <c r="T374">
        <v>99231</v>
      </c>
      <c r="U374">
        <v>108462</v>
      </c>
      <c r="V374">
        <v>117694</v>
      </c>
      <c r="W374" t="s">
        <v>1805</v>
      </c>
      <c r="X374">
        <v>1</v>
      </c>
      <c r="Y374">
        <v>1</v>
      </c>
      <c r="Z374" t="s">
        <v>1532</v>
      </c>
    </row>
    <row r="375" spans="1:26">
      <c r="A375">
        <v>285</v>
      </c>
      <c r="B375">
        <v>16226</v>
      </c>
      <c r="C375" t="s">
        <v>1574</v>
      </c>
      <c r="D375" t="s">
        <v>1529</v>
      </c>
      <c r="E375" t="s">
        <v>1445</v>
      </c>
      <c r="F375">
        <v>78289</v>
      </c>
      <c r="G375">
        <v>92566</v>
      </c>
      <c r="H375" t="s">
        <v>1577</v>
      </c>
      <c r="I375">
        <v>328</v>
      </c>
      <c r="J375">
        <v>150</v>
      </c>
      <c r="K375">
        <v>1500</v>
      </c>
      <c r="L375">
        <v>81000</v>
      </c>
      <c r="M375">
        <v>4982</v>
      </c>
      <c r="N375">
        <v>5231</v>
      </c>
      <c r="O375">
        <v>5493</v>
      </c>
      <c r="P375">
        <v>6004</v>
      </c>
      <c r="Q375">
        <v>6515</v>
      </c>
      <c r="R375">
        <v>225000</v>
      </c>
      <c r="S375">
        <v>236245</v>
      </c>
      <c r="T375">
        <v>248078</v>
      </c>
      <c r="U375">
        <v>271156</v>
      </c>
      <c r="V375">
        <v>294234</v>
      </c>
      <c r="W375" t="s">
        <v>1806</v>
      </c>
      <c r="X375">
        <v>1</v>
      </c>
      <c r="Y375">
        <v>1</v>
      </c>
      <c r="Z375" t="s">
        <v>1532</v>
      </c>
    </row>
    <row r="376" spans="1:26">
      <c r="A376">
        <v>285</v>
      </c>
      <c r="B376">
        <v>16226</v>
      </c>
      <c r="C376" t="s">
        <v>1574</v>
      </c>
      <c r="D376" t="s">
        <v>1529</v>
      </c>
      <c r="E376" t="s">
        <v>1445</v>
      </c>
      <c r="F376">
        <v>60153</v>
      </c>
      <c r="G376">
        <v>71503</v>
      </c>
      <c r="H376" t="s">
        <v>1577</v>
      </c>
      <c r="I376">
        <v>328</v>
      </c>
      <c r="J376">
        <v>150</v>
      </c>
      <c r="K376">
        <v>750</v>
      </c>
      <c r="L376">
        <v>81000</v>
      </c>
      <c r="M376">
        <v>4982</v>
      </c>
      <c r="N376">
        <v>5231</v>
      </c>
      <c r="O376">
        <v>5493</v>
      </c>
      <c r="P376">
        <v>6004</v>
      </c>
      <c r="Q376">
        <v>6515</v>
      </c>
      <c r="R376">
        <v>112500</v>
      </c>
      <c r="S376">
        <v>118123</v>
      </c>
      <c r="T376">
        <v>124039</v>
      </c>
      <c r="U376">
        <v>135578</v>
      </c>
      <c r="V376">
        <v>147117</v>
      </c>
      <c r="W376" t="s">
        <v>1806</v>
      </c>
      <c r="X376">
        <v>1</v>
      </c>
      <c r="Y376">
        <v>1</v>
      </c>
      <c r="Z376" t="s">
        <v>1532</v>
      </c>
    </row>
    <row r="377" spans="1:26">
      <c r="A377">
        <v>285</v>
      </c>
      <c r="B377">
        <v>16226</v>
      </c>
      <c r="C377" t="s">
        <v>1574</v>
      </c>
      <c r="D377" t="s">
        <v>1529</v>
      </c>
      <c r="E377" t="s">
        <v>1445</v>
      </c>
      <c r="F377">
        <v>80300</v>
      </c>
      <c r="G377">
        <v>94895</v>
      </c>
      <c r="H377" t="s">
        <v>1577</v>
      </c>
      <c r="I377">
        <v>328</v>
      </c>
      <c r="J377">
        <v>1</v>
      </c>
      <c r="K377">
        <v>115000</v>
      </c>
      <c r="L377">
        <v>81000</v>
      </c>
      <c r="M377">
        <v>4982</v>
      </c>
      <c r="N377">
        <v>5231</v>
      </c>
      <c r="O377">
        <v>5493</v>
      </c>
      <c r="P377">
        <v>6004</v>
      </c>
      <c r="Q377">
        <v>6515</v>
      </c>
      <c r="R377">
        <v>115000</v>
      </c>
      <c r="S377">
        <v>120748</v>
      </c>
      <c r="T377">
        <v>126795</v>
      </c>
      <c r="U377">
        <v>138591</v>
      </c>
      <c r="V377">
        <v>150386</v>
      </c>
      <c r="W377" t="s">
        <v>1807</v>
      </c>
      <c r="X377">
        <v>1</v>
      </c>
      <c r="Y377">
        <v>1</v>
      </c>
      <c r="Z377" t="s">
        <v>1532</v>
      </c>
    </row>
    <row r="378" spans="1:26">
      <c r="A378">
        <v>285</v>
      </c>
      <c r="B378">
        <v>16226</v>
      </c>
      <c r="C378" t="s">
        <v>1574</v>
      </c>
      <c r="D378" t="s">
        <v>1529</v>
      </c>
      <c r="E378" t="s">
        <v>1445</v>
      </c>
      <c r="F378">
        <v>66901</v>
      </c>
      <c r="G378">
        <v>80362</v>
      </c>
      <c r="H378" t="s">
        <v>1577</v>
      </c>
      <c r="I378">
        <v>328</v>
      </c>
      <c r="J378">
        <v>1</v>
      </c>
      <c r="K378">
        <v>45000</v>
      </c>
      <c r="L378">
        <v>81000</v>
      </c>
      <c r="M378">
        <v>4982</v>
      </c>
      <c r="N378">
        <v>5231</v>
      </c>
      <c r="O378">
        <v>5493</v>
      </c>
      <c r="P378">
        <v>6004</v>
      </c>
      <c r="Q378">
        <v>6515</v>
      </c>
      <c r="R378">
        <v>45000</v>
      </c>
      <c r="S378">
        <v>47249</v>
      </c>
      <c r="T378">
        <v>49616</v>
      </c>
      <c r="U378">
        <v>54231</v>
      </c>
      <c r="V378">
        <v>58847</v>
      </c>
      <c r="W378" t="s">
        <v>1808</v>
      </c>
      <c r="X378">
        <v>1</v>
      </c>
      <c r="Y378">
        <v>1</v>
      </c>
      <c r="Z378" t="s">
        <v>1532</v>
      </c>
    </row>
    <row r="379" spans="1:26">
      <c r="A379">
        <v>285</v>
      </c>
      <c r="B379">
        <v>16226</v>
      </c>
      <c r="C379" t="s">
        <v>1574</v>
      </c>
      <c r="D379" t="s">
        <v>1529</v>
      </c>
      <c r="E379" t="s">
        <v>1445</v>
      </c>
      <c r="F379">
        <v>64519</v>
      </c>
      <c r="G379">
        <v>77598</v>
      </c>
      <c r="H379" t="s">
        <v>1577</v>
      </c>
      <c r="I379">
        <v>328</v>
      </c>
      <c r="J379">
        <v>50</v>
      </c>
      <c r="K379">
        <v>550</v>
      </c>
      <c r="L379">
        <v>81000</v>
      </c>
      <c r="M379">
        <v>4982</v>
      </c>
      <c r="N379">
        <v>5231</v>
      </c>
      <c r="O379">
        <v>5493</v>
      </c>
      <c r="P379">
        <v>6004</v>
      </c>
      <c r="Q379">
        <v>6515</v>
      </c>
      <c r="R379">
        <v>27500</v>
      </c>
      <c r="S379">
        <v>28874</v>
      </c>
      <c r="T379">
        <v>30321</v>
      </c>
      <c r="U379">
        <v>33141</v>
      </c>
      <c r="V379">
        <v>35962</v>
      </c>
      <c r="W379" t="s">
        <v>1809</v>
      </c>
      <c r="X379">
        <v>1</v>
      </c>
      <c r="Y379">
        <v>1</v>
      </c>
      <c r="Z379" t="s">
        <v>1532</v>
      </c>
    </row>
    <row r="380" spans="1:26">
      <c r="A380">
        <v>285</v>
      </c>
      <c r="B380">
        <v>16226</v>
      </c>
      <c r="C380" t="s">
        <v>1574</v>
      </c>
      <c r="D380" t="s">
        <v>1529</v>
      </c>
      <c r="E380" t="s">
        <v>1445</v>
      </c>
      <c r="F380">
        <v>62651</v>
      </c>
      <c r="G380">
        <v>75365</v>
      </c>
      <c r="H380" t="s">
        <v>1577</v>
      </c>
      <c r="I380">
        <v>328</v>
      </c>
      <c r="J380">
        <v>150</v>
      </c>
      <c r="K380">
        <v>450</v>
      </c>
      <c r="L380">
        <v>81000</v>
      </c>
      <c r="M380">
        <v>4982</v>
      </c>
      <c r="N380">
        <v>5231</v>
      </c>
      <c r="O380">
        <v>5493</v>
      </c>
      <c r="P380">
        <v>6004</v>
      </c>
      <c r="Q380">
        <v>6515</v>
      </c>
      <c r="R380">
        <v>67500</v>
      </c>
      <c r="S380">
        <v>70874</v>
      </c>
      <c r="T380">
        <v>74423</v>
      </c>
      <c r="U380">
        <v>81347</v>
      </c>
      <c r="V380">
        <v>88270</v>
      </c>
      <c r="W380" t="s">
        <v>1810</v>
      </c>
      <c r="X380">
        <v>1</v>
      </c>
      <c r="Y380">
        <v>1</v>
      </c>
      <c r="Z380" t="s">
        <v>1532</v>
      </c>
    </row>
    <row r="381" spans="1:26">
      <c r="A381">
        <v>285</v>
      </c>
      <c r="B381">
        <v>16226</v>
      </c>
      <c r="C381" t="s">
        <v>1574</v>
      </c>
      <c r="D381" t="s">
        <v>1529</v>
      </c>
      <c r="E381" t="s">
        <v>1445</v>
      </c>
      <c r="F381">
        <v>63659</v>
      </c>
      <c r="G381">
        <v>76590</v>
      </c>
      <c r="H381" t="s">
        <v>1577</v>
      </c>
      <c r="I381">
        <v>328</v>
      </c>
      <c r="J381">
        <v>150</v>
      </c>
      <c r="K381">
        <v>350</v>
      </c>
      <c r="L381">
        <v>81000</v>
      </c>
      <c r="M381">
        <v>4982</v>
      </c>
      <c r="N381">
        <v>5231</v>
      </c>
      <c r="O381">
        <v>5493</v>
      </c>
      <c r="P381">
        <v>6004</v>
      </c>
      <c r="Q381">
        <v>6515</v>
      </c>
      <c r="R381">
        <v>52500</v>
      </c>
      <c r="S381">
        <v>55124</v>
      </c>
      <c r="T381">
        <v>57885</v>
      </c>
      <c r="U381">
        <v>63270</v>
      </c>
      <c r="V381">
        <v>68655</v>
      </c>
      <c r="W381" t="s">
        <v>1810</v>
      </c>
      <c r="X381">
        <v>1</v>
      </c>
      <c r="Y381">
        <v>1</v>
      </c>
      <c r="Z381" t="s">
        <v>1532</v>
      </c>
    </row>
    <row r="382" spans="1:26">
      <c r="A382">
        <v>285</v>
      </c>
      <c r="B382">
        <v>16226</v>
      </c>
      <c r="C382" t="s">
        <v>1574</v>
      </c>
      <c r="D382" t="s">
        <v>1529</v>
      </c>
      <c r="E382" t="s">
        <v>1445</v>
      </c>
      <c r="F382">
        <v>79746</v>
      </c>
      <c r="G382">
        <v>94203</v>
      </c>
      <c r="H382" t="s">
        <v>1577</v>
      </c>
      <c r="I382">
        <v>328</v>
      </c>
      <c r="J382">
        <v>3</v>
      </c>
      <c r="K382">
        <v>35000</v>
      </c>
      <c r="L382">
        <v>81000</v>
      </c>
      <c r="M382">
        <v>4982</v>
      </c>
      <c r="N382">
        <v>5231</v>
      </c>
      <c r="O382">
        <v>5493</v>
      </c>
      <c r="P382">
        <v>6004</v>
      </c>
      <c r="Q382">
        <v>6515</v>
      </c>
      <c r="R382">
        <v>105000</v>
      </c>
      <c r="S382">
        <v>110248</v>
      </c>
      <c r="T382">
        <v>115770</v>
      </c>
      <c r="U382">
        <v>126540</v>
      </c>
      <c r="V382">
        <v>137309</v>
      </c>
      <c r="W382" t="s">
        <v>1811</v>
      </c>
      <c r="X382">
        <v>1</v>
      </c>
      <c r="Y382">
        <v>1</v>
      </c>
      <c r="Z382" t="s">
        <v>1532</v>
      </c>
    </row>
    <row r="383" spans="1:26">
      <c r="A383">
        <v>285</v>
      </c>
      <c r="B383">
        <v>16226</v>
      </c>
      <c r="C383" t="s">
        <v>1574</v>
      </c>
      <c r="D383" t="s">
        <v>1529</v>
      </c>
      <c r="E383" t="s">
        <v>1445</v>
      </c>
      <c r="F383">
        <v>73065</v>
      </c>
      <c r="G383">
        <v>86824</v>
      </c>
      <c r="H383" t="s">
        <v>1577</v>
      </c>
      <c r="I383">
        <v>328</v>
      </c>
      <c r="J383">
        <v>6</v>
      </c>
      <c r="K383">
        <v>16000</v>
      </c>
      <c r="L383">
        <v>81000</v>
      </c>
      <c r="M383">
        <v>4982</v>
      </c>
      <c r="N383">
        <v>5231</v>
      </c>
      <c r="O383">
        <v>5493</v>
      </c>
      <c r="P383">
        <v>6004</v>
      </c>
      <c r="Q383">
        <v>6515</v>
      </c>
      <c r="R383">
        <v>96000</v>
      </c>
      <c r="S383">
        <v>100798</v>
      </c>
      <c r="T383">
        <v>105847</v>
      </c>
      <c r="U383">
        <v>115693</v>
      </c>
      <c r="V383">
        <v>125540</v>
      </c>
      <c r="W383" t="s">
        <v>1812</v>
      </c>
      <c r="X383">
        <v>1</v>
      </c>
      <c r="Y383">
        <v>1</v>
      </c>
      <c r="Z383" t="s">
        <v>1532</v>
      </c>
    </row>
    <row r="384" spans="1:26">
      <c r="A384">
        <v>285</v>
      </c>
      <c r="B384">
        <v>16226</v>
      </c>
      <c r="C384" t="s">
        <v>1574</v>
      </c>
      <c r="D384" t="s">
        <v>1529</v>
      </c>
      <c r="E384" t="s">
        <v>1445</v>
      </c>
      <c r="F384">
        <v>76926</v>
      </c>
      <c r="G384">
        <v>91093</v>
      </c>
      <c r="H384" t="s">
        <v>1577</v>
      </c>
      <c r="I384">
        <v>328</v>
      </c>
      <c r="J384">
        <v>6</v>
      </c>
      <c r="K384">
        <v>2500</v>
      </c>
      <c r="L384">
        <v>81000</v>
      </c>
      <c r="M384">
        <v>4982</v>
      </c>
      <c r="N384">
        <v>5231</v>
      </c>
      <c r="O384">
        <v>5493</v>
      </c>
      <c r="P384">
        <v>6004</v>
      </c>
      <c r="Q384">
        <v>6515</v>
      </c>
      <c r="R384">
        <v>15000</v>
      </c>
      <c r="S384">
        <v>15750</v>
      </c>
      <c r="T384">
        <v>16539</v>
      </c>
      <c r="U384">
        <v>18077</v>
      </c>
      <c r="V384">
        <v>19616</v>
      </c>
      <c r="W384" t="s">
        <v>1813</v>
      </c>
      <c r="X384">
        <v>1</v>
      </c>
      <c r="Y384">
        <v>1</v>
      </c>
      <c r="Z384" t="s">
        <v>1532</v>
      </c>
    </row>
    <row r="385" spans="1:26">
      <c r="A385">
        <v>285</v>
      </c>
      <c r="B385">
        <v>16226</v>
      </c>
      <c r="C385" t="s">
        <v>1574</v>
      </c>
      <c r="D385" t="s">
        <v>1529</v>
      </c>
      <c r="E385" t="s">
        <v>1445</v>
      </c>
      <c r="F385">
        <v>57749</v>
      </c>
      <c r="G385">
        <v>68538</v>
      </c>
      <c r="H385" t="s">
        <v>1577</v>
      </c>
      <c r="I385">
        <v>328</v>
      </c>
      <c r="J385">
        <v>3</v>
      </c>
      <c r="K385">
        <v>2000</v>
      </c>
      <c r="L385">
        <v>81000</v>
      </c>
      <c r="M385">
        <v>4982</v>
      </c>
      <c r="N385">
        <v>5231</v>
      </c>
      <c r="O385">
        <v>5493</v>
      </c>
      <c r="P385">
        <v>6004</v>
      </c>
      <c r="Q385">
        <v>6515</v>
      </c>
      <c r="R385">
        <v>6000</v>
      </c>
      <c r="S385">
        <v>6300</v>
      </c>
      <c r="T385">
        <v>6615</v>
      </c>
      <c r="U385">
        <v>7231</v>
      </c>
      <c r="V385">
        <v>7846</v>
      </c>
      <c r="W385" t="s">
        <v>1814</v>
      </c>
      <c r="X385">
        <v>1</v>
      </c>
      <c r="Y385">
        <v>1</v>
      </c>
      <c r="Z385" t="s">
        <v>1532</v>
      </c>
    </row>
    <row r="386" spans="1:26">
      <c r="A386">
        <v>285</v>
      </c>
      <c r="B386">
        <v>16226</v>
      </c>
      <c r="C386" t="s">
        <v>1574</v>
      </c>
      <c r="D386" t="s">
        <v>1529</v>
      </c>
      <c r="E386" t="s">
        <v>1445</v>
      </c>
      <c r="F386">
        <v>77960</v>
      </c>
      <c r="G386">
        <v>92207</v>
      </c>
      <c r="H386" t="s">
        <v>1577</v>
      </c>
      <c r="I386">
        <v>328</v>
      </c>
      <c r="J386">
        <v>3</v>
      </c>
      <c r="K386">
        <v>1300</v>
      </c>
      <c r="L386">
        <v>81000</v>
      </c>
      <c r="M386">
        <v>4982</v>
      </c>
      <c r="N386">
        <v>5231</v>
      </c>
      <c r="O386">
        <v>5493</v>
      </c>
      <c r="P386">
        <v>6004</v>
      </c>
      <c r="Q386">
        <v>6515</v>
      </c>
      <c r="R386">
        <v>3900</v>
      </c>
      <c r="S386">
        <v>4095</v>
      </c>
      <c r="T386">
        <v>4300</v>
      </c>
      <c r="U386">
        <v>4700</v>
      </c>
      <c r="V386">
        <v>5100</v>
      </c>
      <c r="W386" t="s">
        <v>1814</v>
      </c>
      <c r="X386">
        <v>1</v>
      </c>
      <c r="Y386">
        <v>1</v>
      </c>
      <c r="Z386" t="s">
        <v>1532</v>
      </c>
    </row>
    <row r="387" spans="1:26">
      <c r="A387">
        <v>285</v>
      </c>
      <c r="B387">
        <v>16226</v>
      </c>
      <c r="C387" t="s">
        <v>1574</v>
      </c>
      <c r="D387" t="s">
        <v>1529</v>
      </c>
      <c r="E387" t="s">
        <v>1445</v>
      </c>
      <c r="F387">
        <v>73013</v>
      </c>
      <c r="G387">
        <v>86759</v>
      </c>
      <c r="H387" t="s">
        <v>1577</v>
      </c>
      <c r="I387">
        <v>328</v>
      </c>
      <c r="J387">
        <v>3</v>
      </c>
      <c r="K387">
        <v>700</v>
      </c>
      <c r="L387">
        <v>81000</v>
      </c>
      <c r="M387">
        <v>4982</v>
      </c>
      <c r="N387">
        <v>5231</v>
      </c>
      <c r="O387">
        <v>5493</v>
      </c>
      <c r="P387">
        <v>6004</v>
      </c>
      <c r="Q387">
        <v>6515</v>
      </c>
      <c r="R387">
        <v>2100</v>
      </c>
      <c r="S387">
        <v>2205</v>
      </c>
      <c r="T387">
        <v>2315</v>
      </c>
      <c r="U387">
        <v>2531</v>
      </c>
      <c r="V387">
        <v>2746</v>
      </c>
      <c r="W387" t="s">
        <v>1814</v>
      </c>
      <c r="X387">
        <v>1</v>
      </c>
      <c r="Y387">
        <v>1</v>
      </c>
      <c r="Z387" t="s">
        <v>1532</v>
      </c>
    </row>
    <row r="388" spans="1:26">
      <c r="A388">
        <v>285</v>
      </c>
      <c r="B388">
        <v>16226</v>
      </c>
      <c r="C388" t="s">
        <v>1574</v>
      </c>
      <c r="D388" t="s">
        <v>1529</v>
      </c>
      <c r="E388" t="s">
        <v>1445</v>
      </c>
      <c r="F388">
        <v>34276</v>
      </c>
      <c r="G388">
        <v>37526</v>
      </c>
      <c r="H388" t="s">
        <v>1577</v>
      </c>
      <c r="I388">
        <v>328</v>
      </c>
      <c r="J388">
        <v>10</v>
      </c>
      <c r="K388">
        <v>750</v>
      </c>
      <c r="L388">
        <v>81000</v>
      </c>
      <c r="M388">
        <v>4982</v>
      </c>
      <c r="N388">
        <v>5231</v>
      </c>
      <c r="O388">
        <v>5493</v>
      </c>
      <c r="P388">
        <v>6004</v>
      </c>
      <c r="Q388">
        <v>6515</v>
      </c>
      <c r="R388">
        <v>7500</v>
      </c>
      <c r="S388">
        <v>7875</v>
      </c>
      <c r="T388">
        <v>8269</v>
      </c>
      <c r="U388">
        <v>9039</v>
      </c>
      <c r="V388">
        <v>9808</v>
      </c>
      <c r="W388" t="s">
        <v>1815</v>
      </c>
      <c r="X388">
        <v>1</v>
      </c>
      <c r="Y388">
        <v>1</v>
      </c>
      <c r="Z388" t="s">
        <v>1532</v>
      </c>
    </row>
    <row r="389" spans="1:26">
      <c r="A389">
        <v>285</v>
      </c>
      <c r="B389">
        <v>16226</v>
      </c>
      <c r="C389" t="s">
        <v>1574</v>
      </c>
      <c r="D389" t="s">
        <v>1529</v>
      </c>
      <c r="E389" t="s">
        <v>1445</v>
      </c>
      <c r="F389">
        <v>34081</v>
      </c>
      <c r="G389">
        <v>37319</v>
      </c>
      <c r="H389" t="s">
        <v>1577</v>
      </c>
      <c r="I389">
        <v>328</v>
      </c>
      <c r="J389">
        <v>200</v>
      </c>
      <c r="K389">
        <v>250</v>
      </c>
      <c r="L389">
        <v>81000</v>
      </c>
      <c r="M389">
        <v>4982</v>
      </c>
      <c r="N389">
        <v>5231</v>
      </c>
      <c r="O389">
        <v>5493</v>
      </c>
      <c r="P389">
        <v>6004</v>
      </c>
      <c r="Q389">
        <v>6515</v>
      </c>
      <c r="R389">
        <v>50000</v>
      </c>
      <c r="S389">
        <v>52499</v>
      </c>
      <c r="T389">
        <v>55128</v>
      </c>
      <c r="U389">
        <v>60257</v>
      </c>
      <c r="V389">
        <v>65385</v>
      </c>
      <c r="W389" t="s">
        <v>1816</v>
      </c>
      <c r="X389">
        <v>1</v>
      </c>
      <c r="Y389">
        <v>1</v>
      </c>
      <c r="Z389" t="s">
        <v>1532</v>
      </c>
    </row>
    <row r="390" spans="1:26">
      <c r="A390">
        <v>285</v>
      </c>
      <c r="B390">
        <v>16226</v>
      </c>
      <c r="C390" t="s">
        <v>1574</v>
      </c>
      <c r="D390" t="s">
        <v>1529</v>
      </c>
      <c r="E390" t="s">
        <v>1445</v>
      </c>
      <c r="F390">
        <v>62663</v>
      </c>
      <c r="G390">
        <v>75394</v>
      </c>
      <c r="H390" t="s">
        <v>1577</v>
      </c>
      <c r="I390">
        <v>328</v>
      </c>
      <c r="J390">
        <v>12</v>
      </c>
      <c r="K390">
        <v>1000</v>
      </c>
      <c r="L390">
        <v>81000</v>
      </c>
      <c r="M390">
        <v>4982</v>
      </c>
      <c r="N390">
        <v>5231</v>
      </c>
      <c r="O390">
        <v>5493</v>
      </c>
      <c r="P390">
        <v>6004</v>
      </c>
      <c r="Q390">
        <v>6515</v>
      </c>
      <c r="R390">
        <v>12000</v>
      </c>
      <c r="S390">
        <v>12600</v>
      </c>
      <c r="T390">
        <v>13231</v>
      </c>
      <c r="U390">
        <v>14462</v>
      </c>
      <c r="V390">
        <v>15692</v>
      </c>
      <c r="W390" t="s">
        <v>1817</v>
      </c>
      <c r="X390">
        <v>1</v>
      </c>
      <c r="Y390">
        <v>1</v>
      </c>
      <c r="Z390" t="s">
        <v>1532</v>
      </c>
    </row>
    <row r="391" spans="1:26">
      <c r="A391">
        <v>285</v>
      </c>
      <c r="B391">
        <v>16226</v>
      </c>
      <c r="C391" t="s">
        <v>1574</v>
      </c>
      <c r="D391" t="s">
        <v>1529</v>
      </c>
      <c r="E391" t="s">
        <v>1445</v>
      </c>
      <c r="F391">
        <v>60038</v>
      </c>
      <c r="G391">
        <v>71374</v>
      </c>
      <c r="H391" t="s">
        <v>1577</v>
      </c>
      <c r="I391">
        <v>328</v>
      </c>
      <c r="J391">
        <v>15</v>
      </c>
      <c r="K391">
        <v>900</v>
      </c>
      <c r="L391">
        <v>81000</v>
      </c>
      <c r="M391">
        <v>4982</v>
      </c>
      <c r="N391">
        <v>5231</v>
      </c>
      <c r="O391">
        <v>5493</v>
      </c>
      <c r="P391">
        <v>6004</v>
      </c>
      <c r="Q391">
        <v>6515</v>
      </c>
      <c r="R391">
        <v>13500</v>
      </c>
      <c r="S391">
        <v>14175</v>
      </c>
      <c r="T391">
        <v>14885</v>
      </c>
      <c r="U391">
        <v>16269</v>
      </c>
      <c r="V391">
        <v>17654</v>
      </c>
      <c r="W391" t="s">
        <v>1818</v>
      </c>
      <c r="X391">
        <v>1</v>
      </c>
      <c r="Y391">
        <v>1</v>
      </c>
      <c r="Z391" t="s">
        <v>1532</v>
      </c>
    </row>
    <row r="392" spans="1:26">
      <c r="A392">
        <v>285</v>
      </c>
      <c r="B392">
        <v>16226</v>
      </c>
      <c r="C392" t="s">
        <v>1574</v>
      </c>
      <c r="D392" t="s">
        <v>1529</v>
      </c>
      <c r="E392" t="s">
        <v>1445</v>
      </c>
      <c r="F392">
        <v>81577</v>
      </c>
      <c r="G392">
        <v>96375</v>
      </c>
      <c r="H392" t="s">
        <v>1577</v>
      </c>
      <c r="I392">
        <v>328</v>
      </c>
      <c r="J392">
        <v>3</v>
      </c>
      <c r="K392">
        <v>2000</v>
      </c>
      <c r="L392">
        <v>81000</v>
      </c>
      <c r="M392">
        <v>4982</v>
      </c>
      <c r="N392">
        <v>5231</v>
      </c>
      <c r="O392">
        <v>5493</v>
      </c>
      <c r="P392">
        <v>6004</v>
      </c>
      <c r="Q392">
        <v>6515</v>
      </c>
      <c r="R392">
        <v>6000</v>
      </c>
      <c r="S392">
        <v>6300</v>
      </c>
      <c r="T392">
        <v>6615</v>
      </c>
      <c r="U392">
        <v>7231</v>
      </c>
      <c r="V392">
        <v>7846</v>
      </c>
      <c r="W392" t="s">
        <v>1819</v>
      </c>
      <c r="X392">
        <v>1</v>
      </c>
      <c r="Y392">
        <v>1</v>
      </c>
      <c r="Z392" t="s">
        <v>1532</v>
      </c>
    </row>
    <row r="393" spans="1:26">
      <c r="A393">
        <v>285</v>
      </c>
      <c r="B393">
        <v>16226</v>
      </c>
      <c r="C393" t="s">
        <v>1574</v>
      </c>
      <c r="D393" t="s">
        <v>1529</v>
      </c>
      <c r="E393" t="s">
        <v>1445</v>
      </c>
      <c r="F393">
        <v>42724</v>
      </c>
      <c r="G393">
        <v>48442</v>
      </c>
      <c r="H393" t="s">
        <v>1577</v>
      </c>
      <c r="I393">
        <v>328</v>
      </c>
      <c r="J393">
        <v>40</v>
      </c>
      <c r="K393">
        <v>5000</v>
      </c>
      <c r="L393">
        <v>81000</v>
      </c>
      <c r="M393">
        <v>4982</v>
      </c>
      <c r="N393">
        <v>5231</v>
      </c>
      <c r="O393">
        <v>5493</v>
      </c>
      <c r="P393">
        <v>6004</v>
      </c>
      <c r="Q393">
        <v>6515</v>
      </c>
      <c r="R393">
        <v>200000</v>
      </c>
      <c r="S393">
        <v>209996</v>
      </c>
      <c r="T393">
        <v>220514</v>
      </c>
      <c r="U393">
        <v>241028</v>
      </c>
      <c r="V393">
        <v>261542</v>
      </c>
      <c r="W393" t="s">
        <v>1795</v>
      </c>
      <c r="X393">
        <v>1</v>
      </c>
      <c r="Y393">
        <v>1</v>
      </c>
      <c r="Z393" t="s">
        <v>1532</v>
      </c>
    </row>
    <row r="394" spans="1:26">
      <c r="A394">
        <v>285</v>
      </c>
      <c r="B394">
        <v>16226</v>
      </c>
      <c r="C394" t="s">
        <v>1574</v>
      </c>
      <c r="D394" t="s">
        <v>1529</v>
      </c>
      <c r="E394" t="s">
        <v>1445</v>
      </c>
      <c r="F394">
        <v>77134</v>
      </c>
      <c r="G394">
        <v>91313</v>
      </c>
      <c r="H394" t="s">
        <v>1577</v>
      </c>
      <c r="I394">
        <v>328</v>
      </c>
      <c r="J394">
        <v>6</v>
      </c>
      <c r="K394">
        <v>7000</v>
      </c>
      <c r="L394">
        <v>81000</v>
      </c>
      <c r="M394">
        <v>4982</v>
      </c>
      <c r="N394">
        <v>5231</v>
      </c>
      <c r="O394">
        <v>5493</v>
      </c>
      <c r="P394">
        <v>6004</v>
      </c>
      <c r="Q394">
        <v>6515</v>
      </c>
      <c r="R394">
        <v>42000</v>
      </c>
      <c r="S394">
        <v>44099</v>
      </c>
      <c r="T394">
        <v>46308</v>
      </c>
      <c r="U394">
        <v>50616</v>
      </c>
      <c r="V394">
        <v>54924</v>
      </c>
      <c r="W394" t="s">
        <v>1820</v>
      </c>
      <c r="X394">
        <v>1</v>
      </c>
      <c r="Y394">
        <v>1</v>
      </c>
      <c r="Z394" t="s">
        <v>1532</v>
      </c>
    </row>
    <row r="395" spans="1:26">
      <c r="A395">
        <v>285</v>
      </c>
      <c r="B395">
        <v>16226</v>
      </c>
      <c r="C395" t="s">
        <v>1574</v>
      </c>
      <c r="D395" t="s">
        <v>1529</v>
      </c>
      <c r="E395" t="s">
        <v>1445</v>
      </c>
      <c r="F395">
        <v>60272</v>
      </c>
      <c r="G395">
        <v>71639</v>
      </c>
      <c r="H395" t="s">
        <v>1577</v>
      </c>
      <c r="I395">
        <v>328</v>
      </c>
      <c r="J395">
        <v>6</v>
      </c>
      <c r="K395">
        <v>5000</v>
      </c>
      <c r="L395">
        <v>81000</v>
      </c>
      <c r="M395">
        <v>4982</v>
      </c>
      <c r="N395">
        <v>5231</v>
      </c>
      <c r="O395">
        <v>5493</v>
      </c>
      <c r="P395">
        <v>6004</v>
      </c>
      <c r="Q395">
        <v>6515</v>
      </c>
      <c r="R395">
        <v>30000</v>
      </c>
      <c r="S395">
        <v>31499</v>
      </c>
      <c r="T395">
        <v>33077</v>
      </c>
      <c r="U395">
        <v>36154</v>
      </c>
      <c r="V395">
        <v>39231</v>
      </c>
      <c r="W395" t="s">
        <v>1821</v>
      </c>
      <c r="X395">
        <v>1</v>
      </c>
      <c r="Y395">
        <v>1</v>
      </c>
      <c r="Z395" t="s">
        <v>1532</v>
      </c>
    </row>
    <row r="396" spans="1:26">
      <c r="A396">
        <v>285</v>
      </c>
      <c r="B396">
        <v>16226</v>
      </c>
      <c r="C396" t="s">
        <v>1574</v>
      </c>
      <c r="D396" t="s">
        <v>1529</v>
      </c>
      <c r="E396" t="s">
        <v>1445</v>
      </c>
      <c r="F396">
        <v>68574</v>
      </c>
      <c r="G396">
        <v>82085</v>
      </c>
      <c r="H396" t="s">
        <v>1577</v>
      </c>
      <c r="I396">
        <v>328</v>
      </c>
      <c r="J396">
        <v>6</v>
      </c>
      <c r="K396">
        <v>50000</v>
      </c>
      <c r="L396">
        <v>81000</v>
      </c>
      <c r="M396">
        <v>4982</v>
      </c>
      <c r="N396">
        <v>5231</v>
      </c>
      <c r="O396">
        <v>5493</v>
      </c>
      <c r="P396">
        <v>6004</v>
      </c>
      <c r="Q396">
        <v>6515</v>
      </c>
      <c r="R396">
        <v>300000</v>
      </c>
      <c r="S396">
        <v>314994</v>
      </c>
      <c r="T396">
        <v>330771</v>
      </c>
      <c r="U396">
        <v>361542</v>
      </c>
      <c r="V396">
        <v>392312</v>
      </c>
      <c r="W396" t="s">
        <v>1822</v>
      </c>
      <c r="X396">
        <v>1</v>
      </c>
      <c r="Y396">
        <v>1</v>
      </c>
      <c r="Z396" t="s">
        <v>1532</v>
      </c>
    </row>
    <row r="397" spans="1:26">
      <c r="A397">
        <v>285</v>
      </c>
      <c r="B397">
        <v>16226</v>
      </c>
      <c r="C397" t="s">
        <v>1574</v>
      </c>
      <c r="D397" t="s">
        <v>1529</v>
      </c>
      <c r="E397" t="s">
        <v>1445</v>
      </c>
      <c r="F397">
        <v>79170</v>
      </c>
      <c r="G397">
        <v>93514</v>
      </c>
      <c r="H397" t="s">
        <v>1577</v>
      </c>
      <c r="I397">
        <v>328</v>
      </c>
      <c r="J397">
        <v>2</v>
      </c>
      <c r="K397">
        <v>300000</v>
      </c>
      <c r="L397">
        <v>81000</v>
      </c>
      <c r="M397">
        <v>4982</v>
      </c>
      <c r="N397">
        <v>5231</v>
      </c>
      <c r="O397">
        <v>5493</v>
      </c>
      <c r="P397">
        <v>6004</v>
      </c>
      <c r="Q397">
        <v>6515</v>
      </c>
      <c r="R397">
        <v>600000</v>
      </c>
      <c r="S397">
        <v>629988</v>
      </c>
      <c r="T397">
        <v>661542</v>
      </c>
      <c r="U397">
        <v>723083</v>
      </c>
      <c r="V397">
        <v>784625</v>
      </c>
      <c r="W397" t="s">
        <v>1823</v>
      </c>
      <c r="X397">
        <v>1</v>
      </c>
      <c r="Y397">
        <v>1</v>
      </c>
      <c r="Z397" t="s">
        <v>1532</v>
      </c>
    </row>
    <row r="398" spans="1:26">
      <c r="A398">
        <v>285</v>
      </c>
      <c r="B398">
        <v>16226</v>
      </c>
      <c r="C398" t="s">
        <v>1574</v>
      </c>
      <c r="D398" t="s">
        <v>1529</v>
      </c>
      <c r="E398" t="s">
        <v>1445</v>
      </c>
      <c r="F398">
        <v>67288</v>
      </c>
      <c r="G398">
        <v>80765</v>
      </c>
      <c r="H398" t="s">
        <v>1577</v>
      </c>
      <c r="I398">
        <v>328</v>
      </c>
      <c r="J398">
        <v>3</v>
      </c>
      <c r="K398">
        <v>16000</v>
      </c>
      <c r="L398">
        <v>81000</v>
      </c>
      <c r="M398">
        <v>4982</v>
      </c>
      <c r="N398">
        <v>5231</v>
      </c>
      <c r="O398">
        <v>5493</v>
      </c>
      <c r="P398">
        <v>6004</v>
      </c>
      <c r="Q398">
        <v>6515</v>
      </c>
      <c r="R398">
        <v>48000</v>
      </c>
      <c r="S398">
        <v>50399</v>
      </c>
      <c r="T398">
        <v>52923</v>
      </c>
      <c r="U398">
        <v>57847</v>
      </c>
      <c r="V398">
        <v>62770</v>
      </c>
      <c r="W398" t="s">
        <v>1824</v>
      </c>
      <c r="X398">
        <v>1</v>
      </c>
      <c r="Y398">
        <v>1</v>
      </c>
      <c r="Z398" t="s">
        <v>1532</v>
      </c>
    </row>
    <row r="399" spans="1:26">
      <c r="A399">
        <v>285</v>
      </c>
      <c r="B399">
        <v>16226</v>
      </c>
      <c r="C399" t="s">
        <v>1574</v>
      </c>
      <c r="D399" t="s">
        <v>1529</v>
      </c>
      <c r="E399" t="s">
        <v>1445</v>
      </c>
      <c r="F399">
        <v>79685</v>
      </c>
      <c r="G399">
        <v>94133</v>
      </c>
      <c r="H399" t="s">
        <v>1577</v>
      </c>
      <c r="I399">
        <v>328</v>
      </c>
      <c r="J399">
        <v>3</v>
      </c>
      <c r="K399">
        <v>20000</v>
      </c>
      <c r="L399">
        <v>81000</v>
      </c>
      <c r="M399">
        <v>4982</v>
      </c>
      <c r="N399">
        <v>5231</v>
      </c>
      <c r="O399">
        <v>5493</v>
      </c>
      <c r="P399">
        <v>6004</v>
      </c>
      <c r="Q399">
        <v>6515</v>
      </c>
      <c r="R399">
        <v>60000</v>
      </c>
      <c r="S399">
        <v>62999</v>
      </c>
      <c r="T399">
        <v>66154</v>
      </c>
      <c r="U399">
        <v>72308</v>
      </c>
      <c r="V399">
        <v>78462</v>
      </c>
      <c r="W399" t="s">
        <v>1825</v>
      </c>
      <c r="X399">
        <v>1</v>
      </c>
      <c r="Y399">
        <v>1</v>
      </c>
      <c r="Z399" t="s">
        <v>1532</v>
      </c>
    </row>
    <row r="400" spans="1:26">
      <c r="A400">
        <v>285</v>
      </c>
      <c r="B400">
        <v>16226</v>
      </c>
      <c r="C400" t="s">
        <v>1574</v>
      </c>
      <c r="D400" t="s">
        <v>1529</v>
      </c>
      <c r="E400" t="s">
        <v>1445</v>
      </c>
      <c r="F400">
        <v>63661</v>
      </c>
      <c r="G400">
        <v>76592</v>
      </c>
      <c r="H400" t="s">
        <v>1577</v>
      </c>
      <c r="I400">
        <v>328</v>
      </c>
      <c r="J400">
        <v>6</v>
      </c>
      <c r="K400">
        <v>8000</v>
      </c>
      <c r="L400">
        <v>81000</v>
      </c>
      <c r="M400">
        <v>4982</v>
      </c>
      <c r="N400">
        <v>5231</v>
      </c>
      <c r="O400">
        <v>5493</v>
      </c>
      <c r="P400">
        <v>6004</v>
      </c>
      <c r="Q400">
        <v>6515</v>
      </c>
      <c r="R400">
        <v>48000</v>
      </c>
      <c r="S400">
        <v>50399</v>
      </c>
      <c r="T400">
        <v>52923</v>
      </c>
      <c r="U400">
        <v>57847</v>
      </c>
      <c r="V400">
        <v>62770</v>
      </c>
      <c r="W400" t="s">
        <v>1826</v>
      </c>
      <c r="X400">
        <v>1</v>
      </c>
      <c r="Y400">
        <v>1</v>
      </c>
      <c r="Z400" t="s">
        <v>1532</v>
      </c>
    </row>
    <row r="401" spans="1:26">
      <c r="A401">
        <v>285</v>
      </c>
      <c r="B401">
        <v>16226</v>
      </c>
      <c r="C401" t="s">
        <v>1574</v>
      </c>
      <c r="D401" t="s">
        <v>1529</v>
      </c>
      <c r="E401" t="s">
        <v>1445</v>
      </c>
      <c r="F401">
        <v>75226</v>
      </c>
      <c r="G401">
        <v>89267</v>
      </c>
      <c r="H401" t="s">
        <v>1577</v>
      </c>
      <c r="I401">
        <v>328</v>
      </c>
      <c r="J401">
        <v>6</v>
      </c>
      <c r="K401">
        <v>15000</v>
      </c>
      <c r="L401">
        <v>81000</v>
      </c>
      <c r="M401">
        <v>4982</v>
      </c>
      <c r="N401">
        <v>5231</v>
      </c>
      <c r="O401">
        <v>5493</v>
      </c>
      <c r="P401">
        <v>6004</v>
      </c>
      <c r="Q401">
        <v>6515</v>
      </c>
      <c r="R401">
        <v>90000</v>
      </c>
      <c r="S401">
        <v>94498</v>
      </c>
      <c r="T401">
        <v>99231</v>
      </c>
      <c r="U401">
        <v>108462</v>
      </c>
      <c r="V401">
        <v>117694</v>
      </c>
      <c r="W401" t="s">
        <v>1827</v>
      </c>
      <c r="X401">
        <v>1</v>
      </c>
      <c r="Y401">
        <v>1</v>
      </c>
      <c r="Z401" t="s">
        <v>1532</v>
      </c>
    </row>
    <row r="402" spans="1:26">
      <c r="A402">
        <v>285</v>
      </c>
      <c r="B402">
        <v>16226</v>
      </c>
      <c r="C402" t="s">
        <v>1574</v>
      </c>
      <c r="D402" t="s">
        <v>1529</v>
      </c>
      <c r="E402" t="s">
        <v>1445</v>
      </c>
      <c r="F402">
        <v>58392</v>
      </c>
      <c r="G402">
        <v>69312</v>
      </c>
      <c r="H402" t="s">
        <v>1577</v>
      </c>
      <c r="I402">
        <v>328</v>
      </c>
      <c r="J402">
        <v>1</v>
      </c>
      <c r="K402">
        <v>8000</v>
      </c>
      <c r="L402">
        <v>81000</v>
      </c>
      <c r="M402">
        <v>4982</v>
      </c>
      <c r="N402">
        <v>5231</v>
      </c>
      <c r="O402">
        <v>5493</v>
      </c>
      <c r="P402">
        <v>6004</v>
      </c>
      <c r="Q402">
        <v>6515</v>
      </c>
      <c r="R402">
        <v>8000</v>
      </c>
      <c r="S402">
        <v>8400</v>
      </c>
      <c r="T402">
        <v>8821</v>
      </c>
      <c r="U402">
        <v>9641</v>
      </c>
      <c r="V402">
        <v>10462</v>
      </c>
      <c r="W402" t="s">
        <v>1828</v>
      </c>
      <c r="X402">
        <v>1</v>
      </c>
      <c r="Y402">
        <v>1</v>
      </c>
      <c r="Z402" t="s">
        <v>1532</v>
      </c>
    </row>
    <row r="403" spans="1:26">
      <c r="A403">
        <v>285</v>
      </c>
      <c r="B403">
        <v>16226</v>
      </c>
      <c r="C403" t="s">
        <v>1574</v>
      </c>
      <c r="D403" t="s">
        <v>1529</v>
      </c>
      <c r="E403" t="s">
        <v>1445</v>
      </c>
      <c r="F403">
        <v>79359</v>
      </c>
      <c r="G403">
        <v>93722</v>
      </c>
      <c r="H403" t="s">
        <v>1577</v>
      </c>
      <c r="I403">
        <v>328</v>
      </c>
      <c r="J403">
        <v>1</v>
      </c>
      <c r="K403">
        <v>30000</v>
      </c>
      <c r="L403">
        <v>81000</v>
      </c>
      <c r="M403">
        <v>4982</v>
      </c>
      <c r="N403">
        <v>5231</v>
      </c>
      <c r="O403">
        <v>5493</v>
      </c>
      <c r="P403">
        <v>6004</v>
      </c>
      <c r="Q403">
        <v>6515</v>
      </c>
      <c r="R403">
        <v>30000</v>
      </c>
      <c r="S403">
        <v>31499</v>
      </c>
      <c r="T403">
        <v>33077</v>
      </c>
      <c r="U403">
        <v>36154</v>
      </c>
      <c r="V403">
        <v>39231</v>
      </c>
      <c r="W403" t="s">
        <v>1829</v>
      </c>
      <c r="X403">
        <v>1</v>
      </c>
      <c r="Y403">
        <v>1</v>
      </c>
      <c r="Z403" t="s">
        <v>1532</v>
      </c>
    </row>
    <row r="404" spans="1:26">
      <c r="A404">
        <v>285</v>
      </c>
      <c r="B404">
        <v>16226</v>
      </c>
      <c r="C404" t="s">
        <v>1574</v>
      </c>
      <c r="D404" t="s">
        <v>1529</v>
      </c>
      <c r="E404" t="s">
        <v>1440</v>
      </c>
      <c r="F404">
        <v>78289</v>
      </c>
      <c r="G404">
        <v>92566</v>
      </c>
      <c r="H404" t="s">
        <v>1577</v>
      </c>
      <c r="I404">
        <v>328</v>
      </c>
      <c r="J404">
        <v>150</v>
      </c>
      <c r="K404">
        <v>1500</v>
      </c>
      <c r="L404">
        <v>81000</v>
      </c>
      <c r="M404">
        <v>9493</v>
      </c>
      <c r="N404">
        <v>9968</v>
      </c>
      <c r="O404">
        <v>10466</v>
      </c>
      <c r="P404">
        <v>11439</v>
      </c>
      <c r="Q404">
        <v>12412</v>
      </c>
      <c r="R404">
        <v>225000</v>
      </c>
      <c r="S404">
        <v>236258</v>
      </c>
      <c r="T404">
        <v>248062</v>
      </c>
      <c r="U404">
        <v>271123</v>
      </c>
      <c r="V404">
        <v>294185</v>
      </c>
      <c r="W404" t="s">
        <v>1806</v>
      </c>
      <c r="X404">
        <v>1</v>
      </c>
      <c r="Y404">
        <v>1</v>
      </c>
      <c r="Z404" t="s">
        <v>1532</v>
      </c>
    </row>
    <row r="405" spans="1:26">
      <c r="A405">
        <v>285</v>
      </c>
      <c r="B405">
        <v>16226</v>
      </c>
      <c r="C405" t="s">
        <v>1574</v>
      </c>
      <c r="D405" t="s">
        <v>1529</v>
      </c>
      <c r="E405" t="s">
        <v>1440</v>
      </c>
      <c r="F405">
        <v>60153</v>
      </c>
      <c r="G405">
        <v>71503</v>
      </c>
      <c r="H405" t="s">
        <v>1577</v>
      </c>
      <c r="I405">
        <v>328</v>
      </c>
      <c r="J405">
        <v>150</v>
      </c>
      <c r="K405">
        <v>750</v>
      </c>
      <c r="L405">
        <v>81000</v>
      </c>
      <c r="M405">
        <v>9493</v>
      </c>
      <c r="N405">
        <v>9968</v>
      </c>
      <c r="O405">
        <v>10466</v>
      </c>
      <c r="P405">
        <v>11439</v>
      </c>
      <c r="Q405">
        <v>12412</v>
      </c>
      <c r="R405">
        <v>112500</v>
      </c>
      <c r="S405">
        <v>118129</v>
      </c>
      <c r="T405">
        <v>124031</v>
      </c>
      <c r="U405">
        <v>135562</v>
      </c>
      <c r="V405">
        <v>147093</v>
      </c>
      <c r="W405" t="s">
        <v>1806</v>
      </c>
      <c r="X405">
        <v>1</v>
      </c>
      <c r="Y405">
        <v>1</v>
      </c>
      <c r="Z405" t="s">
        <v>1532</v>
      </c>
    </row>
    <row r="406" spans="1:26">
      <c r="A406">
        <v>285</v>
      </c>
      <c r="B406">
        <v>16226</v>
      </c>
      <c r="C406" t="s">
        <v>1574</v>
      </c>
      <c r="D406" t="s">
        <v>1529</v>
      </c>
      <c r="E406" t="s">
        <v>1440</v>
      </c>
      <c r="F406">
        <v>78208</v>
      </c>
      <c r="G406">
        <v>92479</v>
      </c>
      <c r="H406" t="s">
        <v>1577</v>
      </c>
      <c r="I406">
        <v>328</v>
      </c>
      <c r="J406">
        <v>1</v>
      </c>
      <c r="K406">
        <v>85000</v>
      </c>
      <c r="L406">
        <v>81000</v>
      </c>
      <c r="M406">
        <v>9493</v>
      </c>
      <c r="N406">
        <v>9968</v>
      </c>
      <c r="O406">
        <v>10466</v>
      </c>
      <c r="P406">
        <v>11439</v>
      </c>
      <c r="Q406">
        <v>12412</v>
      </c>
      <c r="R406">
        <v>85000</v>
      </c>
      <c r="S406">
        <v>89253</v>
      </c>
      <c r="T406">
        <v>93712</v>
      </c>
      <c r="U406">
        <v>102424</v>
      </c>
      <c r="V406">
        <v>111137</v>
      </c>
      <c r="W406" t="s">
        <v>1830</v>
      </c>
      <c r="X406">
        <v>1</v>
      </c>
      <c r="Y406">
        <v>1</v>
      </c>
      <c r="Z406" t="s">
        <v>1532</v>
      </c>
    </row>
    <row r="407" spans="1:26">
      <c r="A407">
        <v>285</v>
      </c>
      <c r="B407">
        <v>16226</v>
      </c>
      <c r="C407" t="s">
        <v>1574</v>
      </c>
      <c r="D407" t="s">
        <v>1529</v>
      </c>
      <c r="E407" t="s">
        <v>1440</v>
      </c>
      <c r="F407">
        <v>37161</v>
      </c>
      <c r="G407">
        <v>40866</v>
      </c>
      <c r="H407" t="s">
        <v>1577</v>
      </c>
      <c r="I407">
        <v>328</v>
      </c>
      <c r="J407">
        <v>50</v>
      </c>
      <c r="K407">
        <v>500</v>
      </c>
      <c r="L407">
        <v>81000</v>
      </c>
      <c r="M407">
        <v>9493</v>
      </c>
      <c r="N407">
        <v>9968</v>
      </c>
      <c r="O407">
        <v>10466</v>
      </c>
      <c r="P407">
        <v>11439</v>
      </c>
      <c r="Q407">
        <v>12412</v>
      </c>
      <c r="R407">
        <v>25000</v>
      </c>
      <c r="S407">
        <v>26251</v>
      </c>
      <c r="T407">
        <v>27562</v>
      </c>
      <c r="U407">
        <v>30125</v>
      </c>
      <c r="V407">
        <v>32687</v>
      </c>
      <c r="W407" t="s">
        <v>1831</v>
      </c>
      <c r="X407">
        <v>1</v>
      </c>
      <c r="Y407">
        <v>1</v>
      </c>
      <c r="Z407" t="s">
        <v>1532</v>
      </c>
    </row>
    <row r="408" spans="1:26">
      <c r="A408">
        <v>285</v>
      </c>
      <c r="B408">
        <v>16226</v>
      </c>
      <c r="C408" t="s">
        <v>1574</v>
      </c>
      <c r="D408" t="s">
        <v>1529</v>
      </c>
      <c r="E408" t="s">
        <v>1440</v>
      </c>
      <c r="F408">
        <v>62651</v>
      </c>
      <c r="G408">
        <v>75365</v>
      </c>
      <c r="H408" t="s">
        <v>1577</v>
      </c>
      <c r="I408">
        <v>328</v>
      </c>
      <c r="J408">
        <v>150</v>
      </c>
      <c r="K408">
        <v>450</v>
      </c>
      <c r="L408">
        <v>81000</v>
      </c>
      <c r="M408">
        <v>9493</v>
      </c>
      <c r="N408">
        <v>9968</v>
      </c>
      <c r="O408">
        <v>10466</v>
      </c>
      <c r="P408">
        <v>11439</v>
      </c>
      <c r="Q408">
        <v>12412</v>
      </c>
      <c r="R408">
        <v>67500</v>
      </c>
      <c r="S408">
        <v>70877</v>
      </c>
      <c r="T408">
        <v>74419</v>
      </c>
      <c r="U408">
        <v>81337</v>
      </c>
      <c r="V408">
        <v>88256</v>
      </c>
      <c r="W408" t="s">
        <v>1810</v>
      </c>
      <c r="X408">
        <v>1</v>
      </c>
      <c r="Y408">
        <v>1</v>
      </c>
      <c r="Z408" t="s">
        <v>1532</v>
      </c>
    </row>
    <row r="409" spans="1:26">
      <c r="A409">
        <v>285</v>
      </c>
      <c r="B409">
        <v>16226</v>
      </c>
      <c r="C409" t="s">
        <v>1574</v>
      </c>
      <c r="D409" t="s">
        <v>1529</v>
      </c>
      <c r="E409" t="s">
        <v>1444</v>
      </c>
      <c r="F409">
        <v>77441</v>
      </c>
      <c r="G409">
        <v>91650</v>
      </c>
      <c r="H409" t="s">
        <v>1577</v>
      </c>
      <c r="I409">
        <v>323</v>
      </c>
      <c r="J409">
        <v>5</v>
      </c>
      <c r="K409">
        <v>15000</v>
      </c>
      <c r="L409">
        <v>81000</v>
      </c>
      <c r="M409">
        <v>32687</v>
      </c>
      <c r="N409">
        <v>34321</v>
      </c>
      <c r="O409">
        <v>36037</v>
      </c>
      <c r="P409">
        <v>39387</v>
      </c>
      <c r="Q409">
        <v>42737</v>
      </c>
      <c r="R409">
        <v>75000</v>
      </c>
      <c r="S409">
        <v>78749</v>
      </c>
      <c r="T409">
        <v>82687</v>
      </c>
      <c r="U409">
        <v>90373</v>
      </c>
      <c r="V409">
        <v>98060</v>
      </c>
      <c r="W409" t="s">
        <v>1832</v>
      </c>
      <c r="X409">
        <v>1</v>
      </c>
      <c r="Y409">
        <v>1</v>
      </c>
      <c r="Z409" t="s">
        <v>1532</v>
      </c>
    </row>
    <row r="410" spans="1:26">
      <c r="A410">
        <v>285</v>
      </c>
      <c r="B410">
        <v>16226</v>
      </c>
      <c r="C410" t="s">
        <v>1574</v>
      </c>
      <c r="D410" t="s">
        <v>1529</v>
      </c>
      <c r="E410" t="s">
        <v>1440</v>
      </c>
      <c r="F410">
        <v>83702</v>
      </c>
      <c r="G410">
        <v>98988</v>
      </c>
      <c r="H410" t="s">
        <v>1577</v>
      </c>
      <c r="I410">
        <v>323</v>
      </c>
      <c r="J410">
        <v>5</v>
      </c>
      <c r="K410">
        <v>2500</v>
      </c>
      <c r="L410">
        <v>81000</v>
      </c>
      <c r="M410">
        <v>9493</v>
      </c>
      <c r="N410">
        <v>9968</v>
      </c>
      <c r="O410">
        <v>10466</v>
      </c>
      <c r="P410">
        <v>11439</v>
      </c>
      <c r="Q410">
        <v>12412</v>
      </c>
      <c r="R410">
        <v>12500</v>
      </c>
      <c r="S410">
        <v>13125</v>
      </c>
      <c r="T410">
        <v>13781</v>
      </c>
      <c r="U410">
        <v>15062</v>
      </c>
      <c r="V410">
        <v>16344</v>
      </c>
      <c r="W410" t="s">
        <v>1833</v>
      </c>
      <c r="X410">
        <v>1</v>
      </c>
      <c r="Y410">
        <v>1</v>
      </c>
      <c r="Z410" t="s">
        <v>1532</v>
      </c>
    </row>
    <row r="411" spans="1:26">
      <c r="A411">
        <v>285</v>
      </c>
      <c r="B411">
        <v>16226</v>
      </c>
      <c r="C411" t="s">
        <v>1574</v>
      </c>
      <c r="D411" t="s">
        <v>1529</v>
      </c>
      <c r="E411" t="s">
        <v>1449</v>
      </c>
      <c r="F411">
        <v>33834</v>
      </c>
      <c r="G411">
        <v>37055</v>
      </c>
      <c r="H411" t="s">
        <v>1530</v>
      </c>
      <c r="I411">
        <v>297</v>
      </c>
      <c r="J411">
        <v>1000</v>
      </c>
      <c r="K411">
        <v>15</v>
      </c>
      <c r="L411">
        <v>81314</v>
      </c>
      <c r="M411">
        <v>1010</v>
      </c>
      <c r="N411">
        <v>1061</v>
      </c>
      <c r="O411">
        <v>1114</v>
      </c>
      <c r="P411">
        <v>1218</v>
      </c>
      <c r="Q411">
        <v>1322</v>
      </c>
      <c r="R411">
        <v>15000</v>
      </c>
      <c r="S411">
        <v>15757</v>
      </c>
      <c r="T411">
        <v>16545</v>
      </c>
      <c r="U411">
        <v>18089</v>
      </c>
      <c r="V411">
        <v>19634</v>
      </c>
      <c r="W411" t="s">
        <v>1834</v>
      </c>
      <c r="X411">
        <v>1</v>
      </c>
      <c r="Y411">
        <v>1</v>
      </c>
      <c r="Z411" t="s">
        <v>1532</v>
      </c>
    </row>
    <row r="412" spans="1:26">
      <c r="A412">
        <v>285</v>
      </c>
      <c r="B412">
        <v>16226</v>
      </c>
      <c r="C412" t="s">
        <v>1574</v>
      </c>
      <c r="D412" t="s">
        <v>1529</v>
      </c>
      <c r="E412" t="s">
        <v>1449</v>
      </c>
      <c r="F412">
        <v>30824</v>
      </c>
      <c r="G412">
        <v>33584</v>
      </c>
      <c r="H412" t="s">
        <v>1530</v>
      </c>
      <c r="I412">
        <v>297</v>
      </c>
      <c r="J412">
        <v>1000</v>
      </c>
      <c r="K412">
        <v>7.5</v>
      </c>
      <c r="L412">
        <v>81314</v>
      </c>
      <c r="M412">
        <v>1010</v>
      </c>
      <c r="N412">
        <v>1061</v>
      </c>
      <c r="O412">
        <v>1114</v>
      </c>
      <c r="P412">
        <v>1218</v>
      </c>
      <c r="Q412">
        <v>1322</v>
      </c>
      <c r="R412">
        <v>7500</v>
      </c>
      <c r="S412">
        <v>7879</v>
      </c>
      <c r="T412">
        <v>8272</v>
      </c>
      <c r="U412">
        <v>9045</v>
      </c>
      <c r="V412">
        <v>9817</v>
      </c>
      <c r="W412" t="s">
        <v>1834</v>
      </c>
      <c r="X412">
        <v>1</v>
      </c>
      <c r="Y412">
        <v>1</v>
      </c>
      <c r="Z412" t="s">
        <v>1532</v>
      </c>
    </row>
    <row r="413" spans="1:26">
      <c r="A413">
        <v>285</v>
      </c>
      <c r="B413">
        <v>16226</v>
      </c>
      <c r="C413" t="s">
        <v>1574</v>
      </c>
      <c r="D413" t="s">
        <v>1529</v>
      </c>
      <c r="E413" t="s">
        <v>1449</v>
      </c>
      <c r="F413">
        <v>55704</v>
      </c>
      <c r="G413">
        <v>65767</v>
      </c>
      <c r="H413" t="s">
        <v>1530</v>
      </c>
      <c r="I413">
        <v>297</v>
      </c>
      <c r="J413">
        <v>100</v>
      </c>
      <c r="K413">
        <v>7.5</v>
      </c>
      <c r="L413">
        <v>81314</v>
      </c>
      <c r="M413">
        <v>1010</v>
      </c>
      <c r="N413">
        <v>1061</v>
      </c>
      <c r="O413">
        <v>1114</v>
      </c>
      <c r="P413">
        <v>1218</v>
      </c>
      <c r="Q413">
        <v>1322</v>
      </c>
      <c r="R413">
        <v>750</v>
      </c>
      <c r="S413">
        <v>788</v>
      </c>
      <c r="T413">
        <v>827</v>
      </c>
      <c r="U413">
        <v>904</v>
      </c>
      <c r="V413">
        <v>982</v>
      </c>
      <c r="W413" t="s">
        <v>1835</v>
      </c>
      <c r="X413">
        <v>1</v>
      </c>
      <c r="Y413">
        <v>1</v>
      </c>
      <c r="Z413" t="s">
        <v>1532</v>
      </c>
    </row>
    <row r="414" spans="1:26">
      <c r="A414">
        <v>285</v>
      </c>
      <c r="B414">
        <v>16226</v>
      </c>
      <c r="C414" t="s">
        <v>1574</v>
      </c>
      <c r="D414" t="s">
        <v>1529</v>
      </c>
      <c r="E414" t="s">
        <v>1449</v>
      </c>
      <c r="F414">
        <v>46363</v>
      </c>
      <c r="G414">
        <v>53630</v>
      </c>
      <c r="H414" t="s">
        <v>1530</v>
      </c>
      <c r="I414">
        <v>299</v>
      </c>
      <c r="J414">
        <v>10</v>
      </c>
      <c r="K414">
        <v>50</v>
      </c>
      <c r="L414">
        <v>81314</v>
      </c>
      <c r="M414">
        <v>1010</v>
      </c>
      <c r="N414">
        <v>1061</v>
      </c>
      <c r="O414">
        <v>1114</v>
      </c>
      <c r="P414">
        <v>1218</v>
      </c>
      <c r="Q414">
        <v>1322</v>
      </c>
      <c r="R414">
        <v>500</v>
      </c>
      <c r="S414">
        <v>525</v>
      </c>
      <c r="T414">
        <v>551</v>
      </c>
      <c r="U414">
        <v>603</v>
      </c>
      <c r="V414">
        <v>654</v>
      </c>
      <c r="W414" t="s">
        <v>1836</v>
      </c>
      <c r="X414">
        <v>1</v>
      </c>
      <c r="Y414">
        <v>1</v>
      </c>
      <c r="Z414" t="s">
        <v>1532</v>
      </c>
    </row>
    <row r="415" spans="1:26">
      <c r="A415">
        <v>285</v>
      </c>
      <c r="B415">
        <v>16226</v>
      </c>
      <c r="C415" t="s">
        <v>1574</v>
      </c>
      <c r="D415" t="s">
        <v>1529</v>
      </c>
      <c r="E415" t="s">
        <v>1449</v>
      </c>
      <c r="F415">
        <v>65108</v>
      </c>
      <c r="G415">
        <v>78349</v>
      </c>
      <c r="H415" t="s">
        <v>1530</v>
      </c>
      <c r="I415">
        <v>299</v>
      </c>
      <c r="J415">
        <v>10</v>
      </c>
      <c r="K415">
        <v>25</v>
      </c>
      <c r="L415">
        <v>81314</v>
      </c>
      <c r="M415">
        <v>1010</v>
      </c>
      <c r="N415">
        <v>1061</v>
      </c>
      <c r="O415">
        <v>1114</v>
      </c>
      <c r="P415">
        <v>1218</v>
      </c>
      <c r="Q415">
        <v>1322</v>
      </c>
      <c r="R415">
        <v>250</v>
      </c>
      <c r="S415">
        <v>263</v>
      </c>
      <c r="T415">
        <v>276</v>
      </c>
      <c r="U415">
        <v>301</v>
      </c>
      <c r="V415">
        <v>327</v>
      </c>
      <c r="W415" t="s">
        <v>1837</v>
      </c>
      <c r="X415">
        <v>1</v>
      </c>
      <c r="Y415">
        <v>1</v>
      </c>
      <c r="Z415" t="s">
        <v>1532</v>
      </c>
    </row>
    <row r="416" spans="1:26">
      <c r="A416">
        <v>285</v>
      </c>
      <c r="B416">
        <v>16226</v>
      </c>
      <c r="C416" t="s">
        <v>1574</v>
      </c>
      <c r="D416" t="s">
        <v>1529</v>
      </c>
      <c r="E416" t="s">
        <v>1449</v>
      </c>
      <c r="F416">
        <v>65110</v>
      </c>
      <c r="G416">
        <v>78351</v>
      </c>
      <c r="H416" t="s">
        <v>1530</v>
      </c>
      <c r="I416">
        <v>299</v>
      </c>
      <c r="J416">
        <v>10</v>
      </c>
      <c r="K416">
        <v>12.5</v>
      </c>
      <c r="L416">
        <v>81314</v>
      </c>
      <c r="M416">
        <v>1010</v>
      </c>
      <c r="N416">
        <v>1061</v>
      </c>
      <c r="O416">
        <v>1114</v>
      </c>
      <c r="P416">
        <v>1218</v>
      </c>
      <c r="Q416">
        <v>1322</v>
      </c>
      <c r="R416">
        <v>125</v>
      </c>
      <c r="S416">
        <v>131</v>
      </c>
      <c r="T416">
        <v>138</v>
      </c>
      <c r="U416">
        <v>151</v>
      </c>
      <c r="V416">
        <v>164</v>
      </c>
      <c r="W416" t="s">
        <v>1837</v>
      </c>
      <c r="X416">
        <v>1</v>
      </c>
      <c r="Y416">
        <v>1</v>
      </c>
      <c r="Z416" t="s">
        <v>1532</v>
      </c>
    </row>
    <row r="417" spans="1:26">
      <c r="A417">
        <v>285</v>
      </c>
      <c r="B417">
        <v>16226</v>
      </c>
      <c r="C417" t="s">
        <v>1574</v>
      </c>
      <c r="D417" t="s">
        <v>1529</v>
      </c>
      <c r="E417" t="s">
        <v>1449</v>
      </c>
      <c r="F417">
        <v>37138</v>
      </c>
      <c r="G417">
        <v>40841</v>
      </c>
      <c r="H417" t="s">
        <v>1530</v>
      </c>
      <c r="I417">
        <v>299</v>
      </c>
      <c r="J417">
        <v>5</v>
      </c>
      <c r="K417">
        <v>100</v>
      </c>
      <c r="L417">
        <v>81314</v>
      </c>
      <c r="M417">
        <v>1010</v>
      </c>
      <c r="N417">
        <v>1061</v>
      </c>
      <c r="O417">
        <v>1114</v>
      </c>
      <c r="P417">
        <v>1218</v>
      </c>
      <c r="Q417">
        <v>1322</v>
      </c>
      <c r="R417">
        <v>500</v>
      </c>
      <c r="S417">
        <v>525</v>
      </c>
      <c r="T417">
        <v>551</v>
      </c>
      <c r="U417">
        <v>603</v>
      </c>
      <c r="V417">
        <v>654</v>
      </c>
      <c r="W417" t="s">
        <v>1838</v>
      </c>
      <c r="X417">
        <v>1</v>
      </c>
      <c r="Y417">
        <v>1</v>
      </c>
      <c r="Z417" t="s">
        <v>1532</v>
      </c>
    </row>
    <row r="418" spans="1:26">
      <c r="A418">
        <v>285</v>
      </c>
      <c r="B418">
        <v>16226</v>
      </c>
      <c r="C418" t="s">
        <v>1574</v>
      </c>
      <c r="D418" t="s">
        <v>1529</v>
      </c>
      <c r="E418" t="s">
        <v>1449</v>
      </c>
      <c r="F418">
        <v>49075</v>
      </c>
      <c r="G418">
        <v>57462</v>
      </c>
      <c r="H418" t="s">
        <v>1530</v>
      </c>
      <c r="I418">
        <v>299</v>
      </c>
      <c r="J418">
        <v>5</v>
      </c>
      <c r="K418">
        <v>150</v>
      </c>
      <c r="L418">
        <v>81314</v>
      </c>
      <c r="M418">
        <v>1010</v>
      </c>
      <c r="N418">
        <v>1061</v>
      </c>
      <c r="O418">
        <v>1114</v>
      </c>
      <c r="P418">
        <v>1218</v>
      </c>
      <c r="Q418">
        <v>1322</v>
      </c>
      <c r="R418">
        <v>750</v>
      </c>
      <c r="S418">
        <v>788</v>
      </c>
      <c r="T418">
        <v>827</v>
      </c>
      <c r="U418">
        <v>904</v>
      </c>
      <c r="V418">
        <v>982</v>
      </c>
      <c r="W418" t="s">
        <v>1836</v>
      </c>
      <c r="X418">
        <v>1</v>
      </c>
      <c r="Y418">
        <v>1</v>
      </c>
      <c r="Z418" t="s">
        <v>1532</v>
      </c>
    </row>
    <row r="419" spans="1:26">
      <c r="A419">
        <v>285</v>
      </c>
      <c r="B419">
        <v>16226</v>
      </c>
      <c r="C419" t="s">
        <v>1574</v>
      </c>
      <c r="D419" t="s">
        <v>1529</v>
      </c>
      <c r="E419" t="s">
        <v>1449</v>
      </c>
      <c r="F419">
        <v>34169</v>
      </c>
      <c r="G419">
        <v>37418</v>
      </c>
      <c r="H419" t="s">
        <v>1530</v>
      </c>
      <c r="I419">
        <v>297</v>
      </c>
      <c r="J419">
        <v>50</v>
      </c>
      <c r="K419">
        <v>12</v>
      </c>
      <c r="L419">
        <v>81314</v>
      </c>
      <c r="M419">
        <v>1010</v>
      </c>
      <c r="N419">
        <v>1061</v>
      </c>
      <c r="O419">
        <v>1114</v>
      </c>
      <c r="P419">
        <v>1218</v>
      </c>
      <c r="Q419">
        <v>1322</v>
      </c>
      <c r="R419">
        <v>600</v>
      </c>
      <c r="S419">
        <v>630</v>
      </c>
      <c r="T419">
        <v>662</v>
      </c>
      <c r="U419">
        <v>724</v>
      </c>
      <c r="V419">
        <v>785</v>
      </c>
      <c r="W419" t="s">
        <v>1839</v>
      </c>
      <c r="X419">
        <v>1</v>
      </c>
      <c r="Y419">
        <v>1</v>
      </c>
      <c r="Z419" t="s">
        <v>1532</v>
      </c>
    </row>
    <row r="420" spans="1:26">
      <c r="A420">
        <v>285</v>
      </c>
      <c r="B420">
        <v>16226</v>
      </c>
      <c r="C420" t="s">
        <v>1574</v>
      </c>
      <c r="D420" t="s">
        <v>1529</v>
      </c>
      <c r="E420" t="s">
        <v>1449</v>
      </c>
      <c r="F420">
        <v>41851</v>
      </c>
      <c r="G420">
        <v>47186</v>
      </c>
      <c r="H420" t="s">
        <v>1530</v>
      </c>
      <c r="I420">
        <v>297</v>
      </c>
      <c r="J420">
        <v>200</v>
      </c>
      <c r="K420">
        <v>15</v>
      </c>
      <c r="L420">
        <v>81314</v>
      </c>
      <c r="M420">
        <v>1010</v>
      </c>
      <c r="N420">
        <v>1061</v>
      </c>
      <c r="O420">
        <v>1114</v>
      </c>
      <c r="P420">
        <v>1218</v>
      </c>
      <c r="Q420">
        <v>1322</v>
      </c>
      <c r="R420">
        <v>3000</v>
      </c>
      <c r="S420">
        <v>3151</v>
      </c>
      <c r="T420">
        <v>3309</v>
      </c>
      <c r="U420">
        <v>3618</v>
      </c>
      <c r="V420">
        <v>3927</v>
      </c>
      <c r="W420" t="s">
        <v>1839</v>
      </c>
      <c r="X420">
        <v>1</v>
      </c>
      <c r="Y420">
        <v>1</v>
      </c>
      <c r="Z420" t="s">
        <v>1532</v>
      </c>
    </row>
    <row r="421" spans="1:26">
      <c r="A421">
        <v>285</v>
      </c>
      <c r="B421">
        <v>16226</v>
      </c>
      <c r="C421" t="s">
        <v>1574</v>
      </c>
      <c r="D421" t="s">
        <v>1529</v>
      </c>
      <c r="E421" t="s">
        <v>1449</v>
      </c>
      <c r="F421">
        <v>21645</v>
      </c>
      <c r="G421">
        <v>22871</v>
      </c>
      <c r="H421" t="s">
        <v>1530</v>
      </c>
      <c r="I421">
        <v>297</v>
      </c>
      <c r="J421">
        <v>200</v>
      </c>
      <c r="K421">
        <v>1.5</v>
      </c>
      <c r="L421">
        <v>81314</v>
      </c>
      <c r="M421">
        <v>1010</v>
      </c>
      <c r="N421">
        <v>1061</v>
      </c>
      <c r="O421">
        <v>1114</v>
      </c>
      <c r="P421">
        <v>1218</v>
      </c>
      <c r="Q421">
        <v>1322</v>
      </c>
      <c r="R421">
        <v>300</v>
      </c>
      <c r="S421">
        <v>315</v>
      </c>
      <c r="T421">
        <v>331</v>
      </c>
      <c r="U421">
        <v>362</v>
      </c>
      <c r="V421">
        <v>393</v>
      </c>
      <c r="W421" t="s">
        <v>1840</v>
      </c>
      <c r="X421">
        <v>1</v>
      </c>
      <c r="Y421">
        <v>1</v>
      </c>
      <c r="Z421" t="s">
        <v>1532</v>
      </c>
    </row>
    <row r="422" spans="1:26">
      <c r="A422">
        <v>285</v>
      </c>
      <c r="B422">
        <v>16226</v>
      </c>
      <c r="C422" t="s">
        <v>1574</v>
      </c>
      <c r="D422" t="s">
        <v>1529</v>
      </c>
      <c r="E422" t="s">
        <v>1449</v>
      </c>
      <c r="F422">
        <v>21868</v>
      </c>
      <c r="G422">
        <v>23092</v>
      </c>
      <c r="H422" t="s">
        <v>1530</v>
      </c>
      <c r="I422">
        <v>297</v>
      </c>
      <c r="J422">
        <v>100</v>
      </c>
      <c r="K422">
        <v>2.5</v>
      </c>
      <c r="L422">
        <v>81314</v>
      </c>
      <c r="M422">
        <v>1010</v>
      </c>
      <c r="N422">
        <v>1061</v>
      </c>
      <c r="O422">
        <v>1114</v>
      </c>
      <c r="P422">
        <v>1218</v>
      </c>
      <c r="Q422">
        <v>1322</v>
      </c>
      <c r="R422">
        <v>250</v>
      </c>
      <c r="S422">
        <v>263</v>
      </c>
      <c r="T422">
        <v>276</v>
      </c>
      <c r="U422">
        <v>301</v>
      </c>
      <c r="V422">
        <v>327</v>
      </c>
      <c r="W422" t="s">
        <v>1841</v>
      </c>
      <c r="X422">
        <v>1</v>
      </c>
      <c r="Y422">
        <v>1</v>
      </c>
      <c r="Z422" t="s">
        <v>1532</v>
      </c>
    </row>
    <row r="423" spans="1:26">
      <c r="A423">
        <v>285</v>
      </c>
      <c r="B423">
        <v>16226</v>
      </c>
      <c r="C423" t="s">
        <v>1574</v>
      </c>
      <c r="D423" t="s">
        <v>1529</v>
      </c>
      <c r="E423" t="s">
        <v>1449</v>
      </c>
      <c r="F423">
        <v>21869</v>
      </c>
      <c r="G423">
        <v>23093</v>
      </c>
      <c r="H423" t="s">
        <v>1530</v>
      </c>
      <c r="I423">
        <v>297</v>
      </c>
      <c r="J423">
        <v>100</v>
      </c>
      <c r="K423">
        <v>2.5</v>
      </c>
      <c r="L423">
        <v>81314</v>
      </c>
      <c r="M423">
        <v>1010</v>
      </c>
      <c r="N423">
        <v>1061</v>
      </c>
      <c r="O423">
        <v>1114</v>
      </c>
      <c r="P423">
        <v>1218</v>
      </c>
      <c r="Q423">
        <v>1322</v>
      </c>
      <c r="R423">
        <v>250</v>
      </c>
      <c r="S423">
        <v>263</v>
      </c>
      <c r="T423">
        <v>276</v>
      </c>
      <c r="U423">
        <v>301</v>
      </c>
      <c r="V423">
        <v>327</v>
      </c>
      <c r="W423" t="s">
        <v>1841</v>
      </c>
      <c r="X423">
        <v>1</v>
      </c>
      <c r="Y423">
        <v>1</v>
      </c>
      <c r="Z423" t="s">
        <v>1532</v>
      </c>
    </row>
    <row r="424" spans="1:26">
      <c r="A424">
        <v>285</v>
      </c>
      <c r="B424">
        <v>16226</v>
      </c>
      <c r="C424" t="s">
        <v>1574</v>
      </c>
      <c r="D424" t="s">
        <v>1529</v>
      </c>
      <c r="E424" t="s">
        <v>1449</v>
      </c>
      <c r="F424">
        <v>21877</v>
      </c>
      <c r="G424">
        <v>23100</v>
      </c>
      <c r="H424" t="s">
        <v>1530</v>
      </c>
      <c r="I424">
        <v>297</v>
      </c>
      <c r="J424">
        <v>100</v>
      </c>
      <c r="K424">
        <v>2.5</v>
      </c>
      <c r="L424">
        <v>81314</v>
      </c>
      <c r="M424">
        <v>1010</v>
      </c>
      <c r="N424">
        <v>1061</v>
      </c>
      <c r="O424">
        <v>1114</v>
      </c>
      <c r="P424">
        <v>1218</v>
      </c>
      <c r="Q424">
        <v>1322</v>
      </c>
      <c r="R424">
        <v>250</v>
      </c>
      <c r="S424">
        <v>263</v>
      </c>
      <c r="T424">
        <v>276</v>
      </c>
      <c r="U424">
        <v>301</v>
      </c>
      <c r="V424">
        <v>327</v>
      </c>
      <c r="W424" t="s">
        <v>1841</v>
      </c>
      <c r="X424">
        <v>1</v>
      </c>
      <c r="Y424">
        <v>1</v>
      </c>
      <c r="Z424" t="s">
        <v>1532</v>
      </c>
    </row>
    <row r="425" spans="1:26">
      <c r="A425">
        <v>285</v>
      </c>
      <c r="B425">
        <v>16226</v>
      </c>
      <c r="C425" t="s">
        <v>1574</v>
      </c>
      <c r="D425" t="s">
        <v>1529</v>
      </c>
      <c r="E425" t="s">
        <v>1440</v>
      </c>
      <c r="F425">
        <v>63659</v>
      </c>
      <c r="G425">
        <v>76590</v>
      </c>
      <c r="H425" t="s">
        <v>1577</v>
      </c>
      <c r="I425">
        <v>328</v>
      </c>
      <c r="J425">
        <v>200</v>
      </c>
      <c r="K425">
        <v>350</v>
      </c>
      <c r="L425">
        <v>81000</v>
      </c>
      <c r="M425">
        <v>9493</v>
      </c>
      <c r="N425">
        <v>9968</v>
      </c>
      <c r="O425">
        <v>10466</v>
      </c>
      <c r="P425">
        <v>11439</v>
      </c>
      <c r="Q425">
        <v>12412</v>
      </c>
      <c r="R425">
        <v>70000</v>
      </c>
      <c r="S425">
        <v>73503</v>
      </c>
      <c r="T425">
        <v>77175</v>
      </c>
      <c r="U425">
        <v>84350</v>
      </c>
      <c r="V425">
        <v>91524</v>
      </c>
      <c r="W425" t="s">
        <v>1810</v>
      </c>
      <c r="X425">
        <v>1</v>
      </c>
      <c r="Y425">
        <v>1</v>
      </c>
      <c r="Z425" t="s">
        <v>1532</v>
      </c>
    </row>
    <row r="426" spans="1:26">
      <c r="A426">
        <v>285</v>
      </c>
      <c r="B426">
        <v>16226</v>
      </c>
      <c r="C426" t="s">
        <v>1574</v>
      </c>
      <c r="D426" t="s">
        <v>1529</v>
      </c>
      <c r="E426" t="s">
        <v>1449</v>
      </c>
      <c r="F426">
        <v>21888</v>
      </c>
      <c r="G426">
        <v>23113</v>
      </c>
      <c r="H426" t="s">
        <v>1530</v>
      </c>
      <c r="I426">
        <v>297</v>
      </c>
      <c r="J426">
        <v>100</v>
      </c>
      <c r="K426">
        <v>3.5</v>
      </c>
      <c r="L426">
        <v>81314</v>
      </c>
      <c r="M426">
        <v>1010</v>
      </c>
      <c r="N426">
        <v>1061</v>
      </c>
      <c r="O426">
        <v>1114</v>
      </c>
      <c r="P426">
        <v>1218</v>
      </c>
      <c r="Q426">
        <v>1322</v>
      </c>
      <c r="R426">
        <v>350</v>
      </c>
      <c r="S426">
        <v>368</v>
      </c>
      <c r="T426">
        <v>386</v>
      </c>
      <c r="U426">
        <v>422</v>
      </c>
      <c r="V426">
        <v>458</v>
      </c>
      <c r="W426" t="s">
        <v>1841</v>
      </c>
      <c r="X426">
        <v>1</v>
      </c>
      <c r="Y426">
        <v>1</v>
      </c>
      <c r="Z426" t="s">
        <v>1532</v>
      </c>
    </row>
    <row r="427" spans="1:26">
      <c r="A427">
        <v>285</v>
      </c>
      <c r="B427">
        <v>16226</v>
      </c>
      <c r="C427" t="s">
        <v>1574</v>
      </c>
      <c r="D427" t="s">
        <v>1529</v>
      </c>
      <c r="E427" t="s">
        <v>1440</v>
      </c>
      <c r="F427">
        <v>79371</v>
      </c>
      <c r="G427">
        <v>93735</v>
      </c>
      <c r="H427" t="s">
        <v>1577</v>
      </c>
      <c r="I427">
        <v>328</v>
      </c>
      <c r="J427">
        <v>3</v>
      </c>
      <c r="K427">
        <v>35000</v>
      </c>
      <c r="L427">
        <v>81000</v>
      </c>
      <c r="M427">
        <v>9493</v>
      </c>
      <c r="N427">
        <v>9968</v>
      </c>
      <c r="O427">
        <v>10466</v>
      </c>
      <c r="P427">
        <v>11439</v>
      </c>
      <c r="Q427">
        <v>12412</v>
      </c>
      <c r="R427">
        <v>105000</v>
      </c>
      <c r="S427">
        <v>110254</v>
      </c>
      <c r="T427">
        <v>115762</v>
      </c>
      <c r="U427">
        <v>126524</v>
      </c>
      <c r="V427">
        <v>137286</v>
      </c>
      <c r="W427" t="s">
        <v>1842</v>
      </c>
      <c r="X427">
        <v>1</v>
      </c>
      <c r="Y427">
        <v>1</v>
      </c>
      <c r="Z427" t="s">
        <v>1532</v>
      </c>
    </row>
    <row r="428" spans="1:26">
      <c r="A428">
        <v>285</v>
      </c>
      <c r="B428">
        <v>16226</v>
      </c>
      <c r="C428" t="s">
        <v>1574</v>
      </c>
      <c r="D428" t="s">
        <v>1529</v>
      </c>
      <c r="E428" t="s">
        <v>1449</v>
      </c>
      <c r="F428">
        <v>21874</v>
      </c>
      <c r="G428">
        <v>23098</v>
      </c>
      <c r="H428" t="s">
        <v>1530</v>
      </c>
      <c r="I428">
        <v>297</v>
      </c>
      <c r="J428">
        <v>100</v>
      </c>
      <c r="K428">
        <v>3.5</v>
      </c>
      <c r="L428">
        <v>81314</v>
      </c>
      <c r="M428">
        <v>1010</v>
      </c>
      <c r="N428">
        <v>1061</v>
      </c>
      <c r="O428">
        <v>1114</v>
      </c>
      <c r="P428">
        <v>1218</v>
      </c>
      <c r="Q428">
        <v>1322</v>
      </c>
      <c r="R428">
        <v>350</v>
      </c>
      <c r="S428">
        <v>368</v>
      </c>
      <c r="T428">
        <v>386</v>
      </c>
      <c r="U428">
        <v>422</v>
      </c>
      <c r="V428">
        <v>458</v>
      </c>
      <c r="W428" t="s">
        <v>1841</v>
      </c>
      <c r="X428">
        <v>1</v>
      </c>
      <c r="Y428">
        <v>1</v>
      </c>
      <c r="Z428" t="s">
        <v>1532</v>
      </c>
    </row>
    <row r="429" spans="1:26">
      <c r="A429">
        <v>285</v>
      </c>
      <c r="B429">
        <v>16226</v>
      </c>
      <c r="C429" t="s">
        <v>1574</v>
      </c>
      <c r="D429" t="s">
        <v>1529</v>
      </c>
      <c r="E429" t="s">
        <v>1440</v>
      </c>
      <c r="F429">
        <v>64145</v>
      </c>
      <c r="G429">
        <v>77184</v>
      </c>
      <c r="H429" t="s">
        <v>1577</v>
      </c>
      <c r="I429">
        <v>328</v>
      </c>
      <c r="J429">
        <v>3</v>
      </c>
      <c r="K429">
        <v>60000</v>
      </c>
      <c r="L429">
        <v>81000</v>
      </c>
      <c r="M429">
        <v>9493</v>
      </c>
      <c r="N429">
        <v>9968</v>
      </c>
      <c r="O429">
        <v>10466</v>
      </c>
      <c r="P429">
        <v>11439</v>
      </c>
      <c r="Q429">
        <v>12412</v>
      </c>
      <c r="R429">
        <v>180000</v>
      </c>
      <c r="S429">
        <v>189007</v>
      </c>
      <c r="T429">
        <v>198449</v>
      </c>
      <c r="U429">
        <v>216899</v>
      </c>
      <c r="V429">
        <v>235348</v>
      </c>
      <c r="W429" t="s">
        <v>1843</v>
      </c>
      <c r="X429">
        <v>1</v>
      </c>
      <c r="Y429">
        <v>1</v>
      </c>
      <c r="Z429" t="s">
        <v>1532</v>
      </c>
    </row>
    <row r="430" spans="1:26">
      <c r="A430">
        <v>285</v>
      </c>
      <c r="B430">
        <v>16226</v>
      </c>
      <c r="C430" t="s">
        <v>1574</v>
      </c>
      <c r="D430" t="s">
        <v>1529</v>
      </c>
      <c r="E430" t="s">
        <v>1449</v>
      </c>
      <c r="F430">
        <v>21872</v>
      </c>
      <c r="G430">
        <v>23096</v>
      </c>
      <c r="H430" t="s">
        <v>1530</v>
      </c>
      <c r="I430">
        <v>297</v>
      </c>
      <c r="J430">
        <v>100</v>
      </c>
      <c r="K430">
        <v>2.5</v>
      </c>
      <c r="L430">
        <v>81314</v>
      </c>
      <c r="M430">
        <v>1010</v>
      </c>
      <c r="N430">
        <v>1061</v>
      </c>
      <c r="O430">
        <v>1114</v>
      </c>
      <c r="P430">
        <v>1218</v>
      </c>
      <c r="Q430">
        <v>1322</v>
      </c>
      <c r="R430">
        <v>250</v>
      </c>
      <c r="S430">
        <v>263</v>
      </c>
      <c r="T430">
        <v>276</v>
      </c>
      <c r="U430">
        <v>301</v>
      </c>
      <c r="V430">
        <v>327</v>
      </c>
      <c r="W430" t="s">
        <v>1841</v>
      </c>
      <c r="X430">
        <v>1</v>
      </c>
      <c r="Y430">
        <v>1</v>
      </c>
      <c r="Z430" t="s">
        <v>1532</v>
      </c>
    </row>
    <row r="431" spans="1:26">
      <c r="A431">
        <v>285</v>
      </c>
      <c r="B431">
        <v>16226</v>
      </c>
      <c r="C431" t="s">
        <v>1574</v>
      </c>
      <c r="D431" t="s">
        <v>1529</v>
      </c>
      <c r="E431" t="s">
        <v>1440</v>
      </c>
      <c r="F431">
        <v>77892</v>
      </c>
      <c r="G431">
        <v>92137</v>
      </c>
      <c r="H431" t="s">
        <v>1577</v>
      </c>
      <c r="I431">
        <v>328</v>
      </c>
      <c r="J431">
        <v>12</v>
      </c>
      <c r="K431">
        <v>400</v>
      </c>
      <c r="L431">
        <v>81000</v>
      </c>
      <c r="M431">
        <v>9493</v>
      </c>
      <c r="N431">
        <v>9968</v>
      </c>
      <c r="O431">
        <v>10466</v>
      </c>
      <c r="P431">
        <v>11439</v>
      </c>
      <c r="Q431">
        <v>12412</v>
      </c>
      <c r="R431">
        <v>4800</v>
      </c>
      <c r="S431">
        <v>5040</v>
      </c>
      <c r="T431">
        <v>5292</v>
      </c>
      <c r="U431">
        <v>5784</v>
      </c>
      <c r="V431">
        <v>6276</v>
      </c>
      <c r="W431" t="s">
        <v>1844</v>
      </c>
      <c r="X431">
        <v>1</v>
      </c>
      <c r="Y431">
        <v>1</v>
      </c>
      <c r="Z431" t="s">
        <v>1532</v>
      </c>
    </row>
    <row r="432" spans="1:26">
      <c r="A432">
        <v>285</v>
      </c>
      <c r="B432">
        <v>16226</v>
      </c>
      <c r="C432" t="s">
        <v>1574</v>
      </c>
      <c r="D432" t="s">
        <v>1529</v>
      </c>
      <c r="E432" t="s">
        <v>1449</v>
      </c>
      <c r="F432">
        <v>53652</v>
      </c>
      <c r="G432">
        <v>63272</v>
      </c>
      <c r="H432" t="s">
        <v>1530</v>
      </c>
      <c r="I432">
        <v>295</v>
      </c>
      <c r="J432">
        <v>2</v>
      </c>
      <c r="K432">
        <v>2000</v>
      </c>
      <c r="L432">
        <v>81314</v>
      </c>
      <c r="M432">
        <v>1010</v>
      </c>
      <c r="N432">
        <v>1061</v>
      </c>
      <c r="O432">
        <v>1114</v>
      </c>
      <c r="P432">
        <v>1218</v>
      </c>
      <c r="Q432">
        <v>1322</v>
      </c>
      <c r="R432">
        <v>4000</v>
      </c>
      <c r="S432">
        <v>4202</v>
      </c>
      <c r="T432">
        <v>4412</v>
      </c>
      <c r="U432">
        <v>4824</v>
      </c>
      <c r="V432">
        <v>5236</v>
      </c>
      <c r="W432" t="s">
        <v>1845</v>
      </c>
      <c r="X432">
        <v>1</v>
      </c>
      <c r="Y432">
        <v>1</v>
      </c>
      <c r="Z432" t="s">
        <v>1532</v>
      </c>
    </row>
    <row r="433" spans="1:26">
      <c r="A433">
        <v>285</v>
      </c>
      <c r="B433">
        <v>16226</v>
      </c>
      <c r="C433" t="s">
        <v>1574</v>
      </c>
      <c r="D433" t="s">
        <v>1529</v>
      </c>
      <c r="E433" t="s">
        <v>1449</v>
      </c>
      <c r="F433">
        <v>45014</v>
      </c>
      <c r="G433">
        <v>51925</v>
      </c>
      <c r="H433" t="s">
        <v>1530</v>
      </c>
      <c r="I433">
        <v>295</v>
      </c>
      <c r="J433">
        <v>6</v>
      </c>
      <c r="K433">
        <v>2000</v>
      </c>
      <c r="L433">
        <v>81314</v>
      </c>
      <c r="M433">
        <v>1010</v>
      </c>
      <c r="N433">
        <v>1061</v>
      </c>
      <c r="O433">
        <v>1114</v>
      </c>
      <c r="P433">
        <v>1218</v>
      </c>
      <c r="Q433">
        <v>1322</v>
      </c>
      <c r="R433">
        <v>12000</v>
      </c>
      <c r="S433">
        <v>12606</v>
      </c>
      <c r="T433">
        <v>13236</v>
      </c>
      <c r="U433">
        <v>14471</v>
      </c>
      <c r="V433">
        <v>15707</v>
      </c>
      <c r="W433" t="s">
        <v>1846</v>
      </c>
      <c r="X433">
        <v>1</v>
      </c>
      <c r="Y433">
        <v>1</v>
      </c>
      <c r="Z433" t="s">
        <v>1532</v>
      </c>
    </row>
    <row r="434" spans="1:26">
      <c r="A434">
        <v>285</v>
      </c>
      <c r="B434">
        <v>16226</v>
      </c>
      <c r="C434" t="s">
        <v>1574</v>
      </c>
      <c r="D434" t="s">
        <v>1529</v>
      </c>
      <c r="E434" t="s">
        <v>1449</v>
      </c>
      <c r="F434">
        <v>41494</v>
      </c>
      <c r="G434">
        <v>46604</v>
      </c>
      <c r="H434" t="s">
        <v>1530</v>
      </c>
      <c r="I434">
        <v>295</v>
      </c>
      <c r="J434">
        <v>2</v>
      </c>
      <c r="K434">
        <v>150</v>
      </c>
      <c r="L434">
        <v>81314</v>
      </c>
      <c r="M434">
        <v>1010</v>
      </c>
      <c r="N434">
        <v>1061</v>
      </c>
      <c r="O434">
        <v>1114</v>
      </c>
      <c r="P434">
        <v>1218</v>
      </c>
      <c r="Q434">
        <v>1322</v>
      </c>
      <c r="R434">
        <v>300</v>
      </c>
      <c r="S434">
        <v>315</v>
      </c>
      <c r="T434">
        <v>331</v>
      </c>
      <c r="U434">
        <v>362</v>
      </c>
      <c r="V434">
        <v>393</v>
      </c>
      <c r="W434" t="s">
        <v>1847</v>
      </c>
      <c r="X434">
        <v>1</v>
      </c>
      <c r="Y434">
        <v>1</v>
      </c>
      <c r="Z434" t="s">
        <v>1532</v>
      </c>
    </row>
    <row r="435" spans="1:26">
      <c r="A435">
        <v>285</v>
      </c>
      <c r="B435">
        <v>16226</v>
      </c>
      <c r="C435" t="s">
        <v>1574</v>
      </c>
      <c r="D435" t="s">
        <v>1529</v>
      </c>
      <c r="E435" t="s">
        <v>1449</v>
      </c>
      <c r="F435">
        <v>33579</v>
      </c>
      <c r="G435">
        <v>36790</v>
      </c>
      <c r="H435" t="s">
        <v>1530</v>
      </c>
      <c r="I435">
        <v>239</v>
      </c>
      <c r="J435">
        <v>8</v>
      </c>
      <c r="K435">
        <v>3000</v>
      </c>
      <c r="L435">
        <v>81314</v>
      </c>
      <c r="M435">
        <v>1010</v>
      </c>
      <c r="N435">
        <v>1061</v>
      </c>
      <c r="O435">
        <v>1114</v>
      </c>
      <c r="P435">
        <v>1218</v>
      </c>
      <c r="Q435">
        <v>1322</v>
      </c>
      <c r="R435">
        <v>24000</v>
      </c>
      <c r="S435">
        <v>25212</v>
      </c>
      <c r="T435">
        <v>26471</v>
      </c>
      <c r="U435">
        <v>28943</v>
      </c>
      <c r="V435">
        <v>31414</v>
      </c>
      <c r="W435" t="s">
        <v>1848</v>
      </c>
      <c r="X435">
        <v>1</v>
      </c>
      <c r="Y435">
        <v>1</v>
      </c>
      <c r="Z435" t="s">
        <v>1532</v>
      </c>
    </row>
    <row r="436" spans="1:26">
      <c r="A436">
        <v>285</v>
      </c>
      <c r="B436">
        <v>16226</v>
      </c>
      <c r="C436" t="s">
        <v>1574</v>
      </c>
      <c r="D436" t="s">
        <v>1529</v>
      </c>
      <c r="E436" t="s">
        <v>1449</v>
      </c>
      <c r="F436">
        <v>2626</v>
      </c>
      <c r="G436">
        <v>3186</v>
      </c>
      <c r="H436" t="s">
        <v>1530</v>
      </c>
      <c r="I436">
        <v>295</v>
      </c>
      <c r="J436">
        <v>48</v>
      </c>
      <c r="K436">
        <v>1500</v>
      </c>
      <c r="L436">
        <v>81314</v>
      </c>
      <c r="M436">
        <v>1010</v>
      </c>
      <c r="N436">
        <v>1061</v>
      </c>
      <c r="O436">
        <v>1114</v>
      </c>
      <c r="P436">
        <v>1218</v>
      </c>
      <c r="Q436">
        <v>1322</v>
      </c>
      <c r="R436">
        <v>72000</v>
      </c>
      <c r="S436">
        <v>75636</v>
      </c>
      <c r="T436">
        <v>79414</v>
      </c>
      <c r="U436">
        <v>86828</v>
      </c>
      <c r="V436">
        <v>94242</v>
      </c>
      <c r="W436" t="s">
        <v>1849</v>
      </c>
      <c r="X436">
        <v>1</v>
      </c>
      <c r="Y436">
        <v>1</v>
      </c>
      <c r="Z436" t="s">
        <v>1532</v>
      </c>
    </row>
    <row r="437" spans="1:26">
      <c r="A437">
        <v>285</v>
      </c>
      <c r="B437">
        <v>16226</v>
      </c>
      <c r="C437" t="s">
        <v>1574</v>
      </c>
      <c r="D437" t="s">
        <v>1529</v>
      </c>
      <c r="E437" t="s">
        <v>1449</v>
      </c>
      <c r="F437">
        <v>83820</v>
      </c>
      <c r="G437">
        <v>99116</v>
      </c>
      <c r="H437" t="s">
        <v>1577</v>
      </c>
      <c r="I437">
        <v>322</v>
      </c>
      <c r="J437">
        <v>9</v>
      </c>
      <c r="K437">
        <v>2500</v>
      </c>
      <c r="L437">
        <v>81314</v>
      </c>
      <c r="M437">
        <v>1010</v>
      </c>
      <c r="N437">
        <v>1061</v>
      </c>
      <c r="O437">
        <v>1114</v>
      </c>
      <c r="P437">
        <v>1218</v>
      </c>
      <c r="Q437">
        <v>1322</v>
      </c>
      <c r="R437">
        <v>22500</v>
      </c>
      <c r="S437">
        <v>23636</v>
      </c>
      <c r="T437">
        <v>24817</v>
      </c>
      <c r="U437">
        <v>27134</v>
      </c>
      <c r="V437">
        <v>29450</v>
      </c>
      <c r="W437" t="s">
        <v>1850</v>
      </c>
      <c r="X437">
        <v>1</v>
      </c>
      <c r="Y437">
        <v>1</v>
      </c>
      <c r="Z437" t="s">
        <v>1532</v>
      </c>
    </row>
    <row r="438" spans="1:26">
      <c r="A438">
        <v>285</v>
      </c>
      <c r="B438">
        <v>16226</v>
      </c>
      <c r="C438" t="s">
        <v>1574</v>
      </c>
      <c r="D438" t="s">
        <v>1529</v>
      </c>
      <c r="E438" t="s">
        <v>1449</v>
      </c>
      <c r="F438">
        <v>83491</v>
      </c>
      <c r="G438">
        <v>98744</v>
      </c>
      <c r="H438" t="s">
        <v>1577</v>
      </c>
      <c r="I438">
        <v>329</v>
      </c>
      <c r="J438">
        <v>5</v>
      </c>
      <c r="K438">
        <v>5000</v>
      </c>
      <c r="L438">
        <v>81314</v>
      </c>
      <c r="M438">
        <v>1010</v>
      </c>
      <c r="N438">
        <v>1061</v>
      </c>
      <c r="O438">
        <v>1114</v>
      </c>
      <c r="P438">
        <v>1218</v>
      </c>
      <c r="Q438">
        <v>1322</v>
      </c>
      <c r="R438">
        <v>25000</v>
      </c>
      <c r="S438">
        <v>26262</v>
      </c>
      <c r="T438">
        <v>27574</v>
      </c>
      <c r="U438">
        <v>30149</v>
      </c>
      <c r="V438">
        <v>32723</v>
      </c>
      <c r="W438" t="s">
        <v>1851</v>
      </c>
      <c r="X438">
        <v>1</v>
      </c>
      <c r="Y438">
        <v>1</v>
      </c>
      <c r="Z438" t="s">
        <v>1532</v>
      </c>
    </row>
    <row r="439" spans="1:26">
      <c r="A439">
        <v>285</v>
      </c>
      <c r="B439">
        <v>16226</v>
      </c>
      <c r="C439" t="s">
        <v>1574</v>
      </c>
      <c r="D439" t="s">
        <v>1529</v>
      </c>
      <c r="E439" t="s">
        <v>1449</v>
      </c>
      <c r="F439">
        <v>83171</v>
      </c>
      <c r="G439">
        <v>98375</v>
      </c>
      <c r="H439" t="s">
        <v>1530</v>
      </c>
      <c r="I439">
        <v>295</v>
      </c>
      <c r="J439">
        <v>4</v>
      </c>
      <c r="K439">
        <v>250</v>
      </c>
      <c r="L439">
        <v>81314</v>
      </c>
      <c r="M439">
        <v>1010</v>
      </c>
      <c r="N439">
        <v>1061</v>
      </c>
      <c r="O439">
        <v>1114</v>
      </c>
      <c r="P439">
        <v>1218</v>
      </c>
      <c r="Q439">
        <v>1322</v>
      </c>
      <c r="R439">
        <v>1000</v>
      </c>
      <c r="S439">
        <v>1050</v>
      </c>
      <c r="T439">
        <v>1103</v>
      </c>
      <c r="U439">
        <v>1206</v>
      </c>
      <c r="V439">
        <v>1309</v>
      </c>
      <c r="W439" t="s">
        <v>1852</v>
      </c>
      <c r="X439">
        <v>1</v>
      </c>
      <c r="Y439">
        <v>1</v>
      </c>
      <c r="Z439" t="s">
        <v>1532</v>
      </c>
    </row>
    <row r="440" spans="1:26">
      <c r="A440">
        <v>285</v>
      </c>
      <c r="B440">
        <v>16226</v>
      </c>
      <c r="C440" t="s">
        <v>1574</v>
      </c>
      <c r="D440" t="s">
        <v>1529</v>
      </c>
      <c r="E440" t="s">
        <v>1449</v>
      </c>
      <c r="F440">
        <v>82808</v>
      </c>
      <c r="G440">
        <v>97884</v>
      </c>
      <c r="H440" t="s">
        <v>1577</v>
      </c>
      <c r="I440">
        <v>322</v>
      </c>
      <c r="J440">
        <v>2</v>
      </c>
      <c r="K440">
        <v>5000</v>
      </c>
      <c r="L440">
        <v>81314</v>
      </c>
      <c r="M440">
        <v>1010</v>
      </c>
      <c r="N440">
        <v>1061</v>
      </c>
      <c r="O440">
        <v>1114</v>
      </c>
      <c r="P440">
        <v>1218</v>
      </c>
      <c r="Q440">
        <v>1322</v>
      </c>
      <c r="R440">
        <v>10000</v>
      </c>
      <c r="S440">
        <v>10505</v>
      </c>
      <c r="T440">
        <v>11030</v>
      </c>
      <c r="U440">
        <v>12059</v>
      </c>
      <c r="V440">
        <v>13089</v>
      </c>
      <c r="W440" t="s">
        <v>1853</v>
      </c>
      <c r="X440">
        <v>1</v>
      </c>
      <c r="Y440">
        <v>1</v>
      </c>
      <c r="Z440" t="s">
        <v>1532</v>
      </c>
    </row>
    <row r="441" spans="1:26">
      <c r="A441">
        <v>285</v>
      </c>
      <c r="B441">
        <v>16226</v>
      </c>
      <c r="C441" t="s">
        <v>1574</v>
      </c>
      <c r="D441" t="s">
        <v>1529</v>
      </c>
      <c r="E441" t="s">
        <v>1449</v>
      </c>
      <c r="F441">
        <v>82066</v>
      </c>
      <c r="G441">
        <v>97017</v>
      </c>
      <c r="H441" t="s">
        <v>1577</v>
      </c>
      <c r="I441">
        <v>329</v>
      </c>
      <c r="J441">
        <v>4</v>
      </c>
      <c r="K441">
        <v>5000</v>
      </c>
      <c r="L441">
        <v>81314</v>
      </c>
      <c r="M441">
        <v>1010</v>
      </c>
      <c r="N441">
        <v>1061</v>
      </c>
      <c r="O441">
        <v>1114</v>
      </c>
      <c r="P441">
        <v>1218</v>
      </c>
      <c r="Q441">
        <v>1322</v>
      </c>
      <c r="R441">
        <v>20000</v>
      </c>
      <c r="S441">
        <v>21010</v>
      </c>
      <c r="T441">
        <v>22059</v>
      </c>
      <c r="U441">
        <v>24119</v>
      </c>
      <c r="V441">
        <v>26178</v>
      </c>
      <c r="W441" t="s">
        <v>1854</v>
      </c>
      <c r="X441">
        <v>1</v>
      </c>
      <c r="Y441">
        <v>1</v>
      </c>
      <c r="Z441" t="s">
        <v>1532</v>
      </c>
    </row>
    <row r="442" spans="1:26">
      <c r="A442">
        <v>285</v>
      </c>
      <c r="B442">
        <v>16226</v>
      </c>
      <c r="C442" t="s">
        <v>1574</v>
      </c>
      <c r="D442" t="s">
        <v>1529</v>
      </c>
      <c r="E442" t="s">
        <v>1449</v>
      </c>
      <c r="F442">
        <v>81653</v>
      </c>
      <c r="G442">
        <v>96512</v>
      </c>
      <c r="H442" t="s">
        <v>1530</v>
      </c>
      <c r="I442">
        <v>268</v>
      </c>
      <c r="J442">
        <v>4</v>
      </c>
      <c r="K442">
        <v>8000</v>
      </c>
      <c r="L442">
        <v>81314</v>
      </c>
      <c r="M442">
        <v>1010</v>
      </c>
      <c r="N442">
        <v>1061</v>
      </c>
      <c r="O442">
        <v>1114</v>
      </c>
      <c r="P442">
        <v>1218</v>
      </c>
      <c r="Q442">
        <v>1322</v>
      </c>
      <c r="R442">
        <v>32000</v>
      </c>
      <c r="S442">
        <v>33616</v>
      </c>
      <c r="T442">
        <v>35295</v>
      </c>
      <c r="U442">
        <v>38590</v>
      </c>
      <c r="V442">
        <v>41885</v>
      </c>
      <c r="W442" t="s">
        <v>1855</v>
      </c>
      <c r="X442">
        <v>1</v>
      </c>
      <c r="Y442">
        <v>1</v>
      </c>
      <c r="Z442" t="s">
        <v>1532</v>
      </c>
    </row>
    <row r="443" spans="1:26">
      <c r="A443">
        <v>285</v>
      </c>
      <c r="B443">
        <v>16226</v>
      </c>
      <c r="C443" t="s">
        <v>1574</v>
      </c>
      <c r="D443" t="s">
        <v>1529</v>
      </c>
      <c r="E443" t="s">
        <v>1449</v>
      </c>
      <c r="F443">
        <v>81136</v>
      </c>
      <c r="G443">
        <v>95854</v>
      </c>
      <c r="H443" t="s">
        <v>1577</v>
      </c>
      <c r="I443">
        <v>329</v>
      </c>
      <c r="J443">
        <v>2</v>
      </c>
      <c r="K443">
        <v>4000</v>
      </c>
      <c r="L443">
        <v>81314</v>
      </c>
      <c r="M443">
        <v>1010</v>
      </c>
      <c r="N443">
        <v>1061</v>
      </c>
      <c r="O443">
        <v>1114</v>
      </c>
      <c r="P443">
        <v>1218</v>
      </c>
      <c r="Q443">
        <v>1322</v>
      </c>
      <c r="R443">
        <v>8000</v>
      </c>
      <c r="S443">
        <v>8404</v>
      </c>
      <c r="T443">
        <v>8824</v>
      </c>
      <c r="U443">
        <v>9648</v>
      </c>
      <c r="V443">
        <v>10471</v>
      </c>
      <c r="W443" t="s">
        <v>1856</v>
      </c>
      <c r="X443">
        <v>1</v>
      </c>
      <c r="Y443">
        <v>1</v>
      </c>
      <c r="Z443" t="s">
        <v>1532</v>
      </c>
    </row>
    <row r="444" spans="1:26">
      <c r="A444">
        <v>285</v>
      </c>
      <c r="B444">
        <v>16226</v>
      </c>
      <c r="C444" t="s">
        <v>1574</v>
      </c>
      <c r="D444" t="s">
        <v>1529</v>
      </c>
      <c r="E444" t="s">
        <v>1449</v>
      </c>
      <c r="F444">
        <v>80975</v>
      </c>
      <c r="G444">
        <v>95675</v>
      </c>
      <c r="H444" t="s">
        <v>1577</v>
      </c>
      <c r="I444">
        <v>322</v>
      </c>
      <c r="J444">
        <v>25</v>
      </c>
      <c r="K444">
        <v>2000</v>
      </c>
      <c r="L444">
        <v>81314</v>
      </c>
      <c r="M444">
        <v>1010</v>
      </c>
      <c r="N444">
        <v>1061</v>
      </c>
      <c r="O444">
        <v>1114</v>
      </c>
      <c r="P444">
        <v>1218</v>
      </c>
      <c r="Q444">
        <v>1322</v>
      </c>
      <c r="R444">
        <v>50000</v>
      </c>
      <c r="S444">
        <v>52525</v>
      </c>
      <c r="T444">
        <v>55149</v>
      </c>
      <c r="U444">
        <v>60297</v>
      </c>
      <c r="V444">
        <v>65446</v>
      </c>
      <c r="W444" t="s">
        <v>1857</v>
      </c>
      <c r="X444">
        <v>1</v>
      </c>
      <c r="Y444">
        <v>1</v>
      </c>
      <c r="Z444" t="s">
        <v>1532</v>
      </c>
    </row>
    <row r="445" spans="1:26">
      <c r="A445">
        <v>285</v>
      </c>
      <c r="B445">
        <v>16226</v>
      </c>
      <c r="C445" t="s">
        <v>1574</v>
      </c>
      <c r="D445" t="s">
        <v>1529</v>
      </c>
      <c r="E445" t="s">
        <v>1449</v>
      </c>
      <c r="F445">
        <v>80693</v>
      </c>
      <c r="G445">
        <v>95334</v>
      </c>
      <c r="H445" t="s">
        <v>1530</v>
      </c>
      <c r="I445">
        <v>289</v>
      </c>
      <c r="J445">
        <v>3</v>
      </c>
      <c r="K445">
        <v>250</v>
      </c>
      <c r="L445">
        <v>81314</v>
      </c>
      <c r="M445">
        <v>1010</v>
      </c>
      <c r="N445">
        <v>1061</v>
      </c>
      <c r="O445">
        <v>1114</v>
      </c>
      <c r="P445">
        <v>1218</v>
      </c>
      <c r="Q445">
        <v>1322</v>
      </c>
      <c r="R445">
        <v>750</v>
      </c>
      <c r="S445">
        <v>788</v>
      </c>
      <c r="T445">
        <v>827</v>
      </c>
      <c r="U445">
        <v>904</v>
      </c>
      <c r="V445">
        <v>982</v>
      </c>
      <c r="W445" t="s">
        <v>1552</v>
      </c>
      <c r="X445">
        <v>1</v>
      </c>
      <c r="Y445">
        <v>1</v>
      </c>
      <c r="Z445" t="s">
        <v>1532</v>
      </c>
    </row>
    <row r="446" spans="1:26">
      <c r="A446">
        <v>285</v>
      </c>
      <c r="B446">
        <v>16226</v>
      </c>
      <c r="C446" t="s">
        <v>1574</v>
      </c>
      <c r="D446" t="s">
        <v>1529</v>
      </c>
      <c r="E446" t="s">
        <v>1449</v>
      </c>
      <c r="F446">
        <v>79737</v>
      </c>
      <c r="G446">
        <v>94194</v>
      </c>
      <c r="H446" t="s">
        <v>1577</v>
      </c>
      <c r="I446">
        <v>322</v>
      </c>
      <c r="J446">
        <v>2</v>
      </c>
      <c r="K446">
        <v>3000</v>
      </c>
      <c r="L446">
        <v>81314</v>
      </c>
      <c r="M446">
        <v>1010</v>
      </c>
      <c r="N446">
        <v>1061</v>
      </c>
      <c r="O446">
        <v>1114</v>
      </c>
      <c r="P446">
        <v>1218</v>
      </c>
      <c r="Q446">
        <v>1322</v>
      </c>
      <c r="R446">
        <v>6000</v>
      </c>
      <c r="S446">
        <v>6303</v>
      </c>
      <c r="T446">
        <v>6618</v>
      </c>
      <c r="U446">
        <v>7236</v>
      </c>
      <c r="V446">
        <v>7853</v>
      </c>
      <c r="W446" t="s">
        <v>1858</v>
      </c>
      <c r="X446">
        <v>1</v>
      </c>
      <c r="Y446">
        <v>1</v>
      </c>
      <c r="Z446" t="s">
        <v>1532</v>
      </c>
    </row>
    <row r="447" spans="1:26">
      <c r="A447">
        <v>285</v>
      </c>
      <c r="B447">
        <v>16226</v>
      </c>
      <c r="C447" t="s">
        <v>1574</v>
      </c>
      <c r="D447" t="s">
        <v>1529</v>
      </c>
      <c r="E447" t="s">
        <v>1449</v>
      </c>
      <c r="F447">
        <v>79190</v>
      </c>
      <c r="G447">
        <v>93538</v>
      </c>
      <c r="H447" t="s">
        <v>1577</v>
      </c>
      <c r="I447">
        <v>322</v>
      </c>
      <c r="J447">
        <v>4</v>
      </c>
      <c r="K447">
        <v>1000</v>
      </c>
      <c r="L447">
        <v>81314</v>
      </c>
      <c r="M447">
        <v>1010</v>
      </c>
      <c r="N447">
        <v>1061</v>
      </c>
      <c r="O447">
        <v>1114</v>
      </c>
      <c r="P447">
        <v>1218</v>
      </c>
      <c r="Q447">
        <v>1322</v>
      </c>
      <c r="R447">
        <v>4000</v>
      </c>
      <c r="S447">
        <v>4202</v>
      </c>
      <c r="T447">
        <v>4412</v>
      </c>
      <c r="U447">
        <v>4824</v>
      </c>
      <c r="V447">
        <v>5236</v>
      </c>
      <c r="W447" t="s">
        <v>1859</v>
      </c>
      <c r="X447">
        <v>1</v>
      </c>
      <c r="Y447">
        <v>1</v>
      </c>
      <c r="Z447" t="s">
        <v>1532</v>
      </c>
    </row>
    <row r="448" spans="1:26">
      <c r="A448">
        <v>285</v>
      </c>
      <c r="B448">
        <v>16226</v>
      </c>
      <c r="C448" t="s">
        <v>1574</v>
      </c>
      <c r="D448" t="s">
        <v>1529</v>
      </c>
      <c r="E448" t="s">
        <v>1449</v>
      </c>
      <c r="F448">
        <v>78873</v>
      </c>
      <c r="G448">
        <v>93195</v>
      </c>
      <c r="H448" t="s">
        <v>1577</v>
      </c>
      <c r="I448">
        <v>322</v>
      </c>
      <c r="J448">
        <v>2</v>
      </c>
      <c r="K448">
        <v>2500</v>
      </c>
      <c r="L448">
        <v>81314</v>
      </c>
      <c r="M448">
        <v>1010</v>
      </c>
      <c r="N448">
        <v>1061</v>
      </c>
      <c r="O448">
        <v>1114</v>
      </c>
      <c r="P448">
        <v>1218</v>
      </c>
      <c r="Q448">
        <v>1322</v>
      </c>
      <c r="R448">
        <v>5000</v>
      </c>
      <c r="S448">
        <v>5252</v>
      </c>
      <c r="T448">
        <v>5515</v>
      </c>
      <c r="U448">
        <v>6030</v>
      </c>
      <c r="V448">
        <v>6545</v>
      </c>
      <c r="W448" t="s">
        <v>1860</v>
      </c>
      <c r="X448">
        <v>1</v>
      </c>
      <c r="Y448">
        <v>1</v>
      </c>
      <c r="Z448" t="s">
        <v>1532</v>
      </c>
    </row>
    <row r="449" spans="1:26">
      <c r="A449">
        <v>285</v>
      </c>
      <c r="B449">
        <v>16226</v>
      </c>
      <c r="C449" t="s">
        <v>1574</v>
      </c>
      <c r="D449" t="s">
        <v>1529</v>
      </c>
      <c r="E449" t="s">
        <v>1449</v>
      </c>
      <c r="F449">
        <v>75954</v>
      </c>
      <c r="G449">
        <v>90047</v>
      </c>
      <c r="H449" t="s">
        <v>1577</v>
      </c>
      <c r="I449">
        <v>329</v>
      </c>
      <c r="J449">
        <v>1</v>
      </c>
      <c r="K449">
        <v>1700</v>
      </c>
      <c r="L449">
        <v>81314</v>
      </c>
      <c r="M449">
        <v>1010</v>
      </c>
      <c r="N449">
        <v>1061</v>
      </c>
      <c r="O449">
        <v>1114</v>
      </c>
      <c r="P449">
        <v>1218</v>
      </c>
      <c r="Q449">
        <v>1322</v>
      </c>
      <c r="R449">
        <v>1700</v>
      </c>
      <c r="S449">
        <v>1786</v>
      </c>
      <c r="T449">
        <v>1875</v>
      </c>
      <c r="U449">
        <v>2050</v>
      </c>
      <c r="V449">
        <v>2225</v>
      </c>
      <c r="W449" t="s">
        <v>1861</v>
      </c>
      <c r="X449">
        <v>1</v>
      </c>
      <c r="Y449">
        <v>1</v>
      </c>
      <c r="Z449" t="s">
        <v>1532</v>
      </c>
    </row>
    <row r="450" spans="1:26">
      <c r="A450">
        <v>285</v>
      </c>
      <c r="B450">
        <v>16226</v>
      </c>
      <c r="C450" t="s">
        <v>1574</v>
      </c>
      <c r="D450" t="s">
        <v>1529</v>
      </c>
      <c r="E450" t="s">
        <v>1449</v>
      </c>
      <c r="F450">
        <v>72215</v>
      </c>
      <c r="G450">
        <v>85892</v>
      </c>
      <c r="H450" t="s">
        <v>1530</v>
      </c>
      <c r="I450">
        <v>297</v>
      </c>
      <c r="J450">
        <v>2</v>
      </c>
      <c r="K450">
        <v>400</v>
      </c>
      <c r="L450">
        <v>81314</v>
      </c>
      <c r="M450">
        <v>1010</v>
      </c>
      <c r="N450">
        <v>1061</v>
      </c>
      <c r="O450">
        <v>1114</v>
      </c>
      <c r="P450">
        <v>1218</v>
      </c>
      <c r="Q450">
        <v>1322</v>
      </c>
      <c r="R450">
        <v>800</v>
      </c>
      <c r="S450">
        <v>840</v>
      </c>
      <c r="T450">
        <v>882</v>
      </c>
      <c r="U450">
        <v>965</v>
      </c>
      <c r="V450">
        <v>1047</v>
      </c>
      <c r="W450" t="s">
        <v>1749</v>
      </c>
      <c r="X450">
        <v>1</v>
      </c>
      <c r="Y450">
        <v>1</v>
      </c>
      <c r="Z450" t="s">
        <v>1532</v>
      </c>
    </row>
    <row r="451" spans="1:26">
      <c r="A451">
        <v>285</v>
      </c>
      <c r="B451">
        <v>16226</v>
      </c>
      <c r="C451" t="s">
        <v>1574</v>
      </c>
      <c r="D451" t="s">
        <v>1529</v>
      </c>
      <c r="E451" t="s">
        <v>1449</v>
      </c>
      <c r="F451">
        <v>62379</v>
      </c>
      <c r="G451">
        <v>75027</v>
      </c>
      <c r="H451" t="s">
        <v>1530</v>
      </c>
      <c r="I451">
        <v>289</v>
      </c>
      <c r="J451">
        <v>17</v>
      </c>
      <c r="K451">
        <v>400</v>
      </c>
      <c r="L451">
        <v>81314</v>
      </c>
      <c r="M451">
        <v>1010</v>
      </c>
      <c r="N451">
        <v>1061</v>
      </c>
      <c r="O451">
        <v>1114</v>
      </c>
      <c r="P451">
        <v>1218</v>
      </c>
      <c r="Q451">
        <v>1322</v>
      </c>
      <c r="R451">
        <v>6800</v>
      </c>
      <c r="S451">
        <v>7143</v>
      </c>
      <c r="T451">
        <v>7500</v>
      </c>
      <c r="U451">
        <v>8200</v>
      </c>
      <c r="V451">
        <v>8901</v>
      </c>
      <c r="W451" t="s">
        <v>1552</v>
      </c>
      <c r="X451">
        <v>1</v>
      </c>
      <c r="Y451">
        <v>1</v>
      </c>
      <c r="Z451" t="s">
        <v>1532</v>
      </c>
    </row>
    <row r="452" spans="1:26">
      <c r="A452">
        <v>285</v>
      </c>
      <c r="B452">
        <v>16226</v>
      </c>
      <c r="C452" t="s">
        <v>1574</v>
      </c>
      <c r="D452" t="s">
        <v>1529</v>
      </c>
      <c r="E452" t="s">
        <v>1449</v>
      </c>
      <c r="F452">
        <v>61017</v>
      </c>
      <c r="G452">
        <v>73149</v>
      </c>
      <c r="H452" t="s">
        <v>1577</v>
      </c>
      <c r="I452">
        <v>329</v>
      </c>
      <c r="J452">
        <v>5</v>
      </c>
      <c r="K452">
        <v>12000</v>
      </c>
      <c r="L452">
        <v>81314</v>
      </c>
      <c r="M452">
        <v>1010</v>
      </c>
      <c r="N452">
        <v>1061</v>
      </c>
      <c r="O452">
        <v>1114</v>
      </c>
      <c r="P452">
        <v>1218</v>
      </c>
      <c r="Q452">
        <v>1322</v>
      </c>
      <c r="R452">
        <v>60000</v>
      </c>
      <c r="S452">
        <v>63030</v>
      </c>
      <c r="T452">
        <v>66178</v>
      </c>
      <c r="U452">
        <v>72356</v>
      </c>
      <c r="V452">
        <v>78535</v>
      </c>
      <c r="W452" t="s">
        <v>1862</v>
      </c>
      <c r="X452">
        <v>1</v>
      </c>
      <c r="Y452">
        <v>1</v>
      </c>
      <c r="Z452" t="s">
        <v>1532</v>
      </c>
    </row>
    <row r="453" spans="1:26">
      <c r="A453">
        <v>285</v>
      </c>
      <c r="B453">
        <v>16226</v>
      </c>
      <c r="C453" t="s">
        <v>1574</v>
      </c>
      <c r="D453" t="s">
        <v>1529</v>
      </c>
      <c r="E453" t="s">
        <v>1449</v>
      </c>
      <c r="F453">
        <v>59518</v>
      </c>
      <c r="G453">
        <v>70657</v>
      </c>
      <c r="H453" t="s">
        <v>1530</v>
      </c>
      <c r="I453">
        <v>268</v>
      </c>
      <c r="J453">
        <v>84</v>
      </c>
      <c r="K453">
        <v>70</v>
      </c>
      <c r="L453">
        <v>81314</v>
      </c>
      <c r="M453">
        <v>1010</v>
      </c>
      <c r="N453">
        <v>1061</v>
      </c>
      <c r="O453">
        <v>1114</v>
      </c>
      <c r="P453">
        <v>1218</v>
      </c>
      <c r="Q453">
        <v>1322</v>
      </c>
      <c r="R453">
        <v>5880</v>
      </c>
      <c r="S453">
        <v>6177</v>
      </c>
      <c r="T453">
        <v>6485</v>
      </c>
      <c r="U453">
        <v>7091</v>
      </c>
      <c r="V453">
        <v>7696</v>
      </c>
      <c r="W453" t="s">
        <v>1863</v>
      </c>
      <c r="X453">
        <v>1</v>
      </c>
      <c r="Y453">
        <v>1</v>
      </c>
      <c r="Z453" t="s">
        <v>1532</v>
      </c>
    </row>
    <row r="454" spans="1:26">
      <c r="A454">
        <v>285</v>
      </c>
      <c r="B454">
        <v>16226</v>
      </c>
      <c r="C454" t="s">
        <v>1574</v>
      </c>
      <c r="D454" t="s">
        <v>1529</v>
      </c>
      <c r="E454" t="s">
        <v>1449</v>
      </c>
      <c r="F454">
        <v>58484</v>
      </c>
      <c r="G454">
        <v>69414</v>
      </c>
      <c r="H454" t="s">
        <v>1530</v>
      </c>
      <c r="I454">
        <v>295</v>
      </c>
      <c r="J454">
        <v>19</v>
      </c>
      <c r="K454">
        <v>50</v>
      </c>
      <c r="L454">
        <v>81314</v>
      </c>
      <c r="M454">
        <v>1010</v>
      </c>
      <c r="N454">
        <v>1061</v>
      </c>
      <c r="O454">
        <v>1114</v>
      </c>
      <c r="P454">
        <v>1218</v>
      </c>
      <c r="Q454">
        <v>1322</v>
      </c>
      <c r="R454">
        <v>950</v>
      </c>
      <c r="S454">
        <v>998</v>
      </c>
      <c r="T454">
        <v>1048</v>
      </c>
      <c r="U454">
        <v>1146</v>
      </c>
      <c r="V454">
        <v>1243</v>
      </c>
      <c r="W454" t="s">
        <v>1864</v>
      </c>
      <c r="X454">
        <v>1</v>
      </c>
      <c r="Y454">
        <v>1</v>
      </c>
      <c r="Z454" t="s">
        <v>1532</v>
      </c>
    </row>
    <row r="455" spans="1:26">
      <c r="A455">
        <v>285</v>
      </c>
      <c r="B455">
        <v>16226</v>
      </c>
      <c r="C455" t="s">
        <v>1574</v>
      </c>
      <c r="D455" t="s">
        <v>1529</v>
      </c>
      <c r="E455" t="s">
        <v>1449</v>
      </c>
      <c r="F455">
        <v>51692</v>
      </c>
      <c r="G455">
        <v>60935</v>
      </c>
      <c r="H455" t="s">
        <v>1530</v>
      </c>
      <c r="I455">
        <v>295</v>
      </c>
      <c r="J455">
        <v>2</v>
      </c>
      <c r="K455">
        <v>150</v>
      </c>
      <c r="L455">
        <v>81314</v>
      </c>
      <c r="M455">
        <v>1010</v>
      </c>
      <c r="N455">
        <v>1061</v>
      </c>
      <c r="O455">
        <v>1114</v>
      </c>
      <c r="P455">
        <v>1218</v>
      </c>
      <c r="Q455">
        <v>1322</v>
      </c>
      <c r="R455">
        <v>300</v>
      </c>
      <c r="S455">
        <v>315</v>
      </c>
      <c r="T455">
        <v>331</v>
      </c>
      <c r="U455">
        <v>362</v>
      </c>
      <c r="V455">
        <v>393</v>
      </c>
      <c r="W455" t="s">
        <v>1865</v>
      </c>
      <c r="X455">
        <v>1</v>
      </c>
      <c r="Y455">
        <v>1</v>
      </c>
      <c r="Z455" t="s">
        <v>1532</v>
      </c>
    </row>
    <row r="456" spans="1:26">
      <c r="A456">
        <v>285</v>
      </c>
      <c r="B456">
        <v>16226</v>
      </c>
      <c r="C456" t="s">
        <v>1574</v>
      </c>
      <c r="D456" t="s">
        <v>1529</v>
      </c>
      <c r="E456" t="s">
        <v>1449</v>
      </c>
      <c r="F456">
        <v>51639</v>
      </c>
      <c r="G456">
        <v>60806</v>
      </c>
      <c r="H456" t="s">
        <v>1577</v>
      </c>
      <c r="I456">
        <v>329</v>
      </c>
      <c r="J456">
        <v>1</v>
      </c>
      <c r="K456">
        <v>1000</v>
      </c>
      <c r="L456">
        <v>81314</v>
      </c>
      <c r="M456">
        <v>1010</v>
      </c>
      <c r="N456">
        <v>1061</v>
      </c>
      <c r="O456">
        <v>1114</v>
      </c>
      <c r="P456">
        <v>1218</v>
      </c>
      <c r="Q456">
        <v>1322</v>
      </c>
      <c r="R456">
        <v>1000</v>
      </c>
      <c r="S456">
        <v>1050</v>
      </c>
      <c r="T456">
        <v>1103</v>
      </c>
      <c r="U456">
        <v>1206</v>
      </c>
      <c r="V456">
        <v>1309</v>
      </c>
      <c r="W456" t="s">
        <v>1866</v>
      </c>
      <c r="X456">
        <v>1</v>
      </c>
      <c r="Y456">
        <v>1</v>
      </c>
      <c r="Z456" t="s">
        <v>1532</v>
      </c>
    </row>
    <row r="457" spans="1:26">
      <c r="A457">
        <v>285</v>
      </c>
      <c r="B457">
        <v>16226</v>
      </c>
      <c r="C457" t="s">
        <v>1574</v>
      </c>
      <c r="D457" t="s">
        <v>1529</v>
      </c>
      <c r="E457" t="s">
        <v>1449</v>
      </c>
      <c r="F457">
        <v>49710</v>
      </c>
      <c r="G457">
        <v>58268</v>
      </c>
      <c r="H457" t="s">
        <v>1530</v>
      </c>
      <c r="I457">
        <v>295</v>
      </c>
      <c r="J457">
        <v>1</v>
      </c>
      <c r="K457">
        <v>1000</v>
      </c>
      <c r="L457">
        <v>81314</v>
      </c>
      <c r="M457">
        <v>1010</v>
      </c>
      <c r="N457">
        <v>1061</v>
      </c>
      <c r="O457">
        <v>1114</v>
      </c>
      <c r="P457">
        <v>1218</v>
      </c>
      <c r="Q457">
        <v>1322</v>
      </c>
      <c r="R457">
        <v>1000</v>
      </c>
      <c r="S457">
        <v>1050</v>
      </c>
      <c r="T457">
        <v>1103</v>
      </c>
      <c r="U457">
        <v>1206</v>
      </c>
      <c r="V457">
        <v>1309</v>
      </c>
      <c r="W457" t="s">
        <v>1867</v>
      </c>
      <c r="X457">
        <v>1</v>
      </c>
      <c r="Y457">
        <v>1</v>
      </c>
      <c r="Z457" t="s">
        <v>1532</v>
      </c>
    </row>
    <row r="458" spans="1:26">
      <c r="A458">
        <v>285</v>
      </c>
      <c r="B458">
        <v>16226</v>
      </c>
      <c r="C458" t="s">
        <v>1574</v>
      </c>
      <c r="D458" t="s">
        <v>1529</v>
      </c>
      <c r="E458" t="s">
        <v>1449</v>
      </c>
      <c r="F458">
        <v>39024</v>
      </c>
      <c r="G458">
        <v>52664</v>
      </c>
      <c r="H458" t="s">
        <v>1530</v>
      </c>
      <c r="I458">
        <v>295</v>
      </c>
      <c r="J458">
        <v>18</v>
      </c>
      <c r="K458">
        <v>600</v>
      </c>
      <c r="L458">
        <v>81314</v>
      </c>
      <c r="M458">
        <v>1010</v>
      </c>
      <c r="N458">
        <v>1061</v>
      </c>
      <c r="O458">
        <v>1114</v>
      </c>
      <c r="P458">
        <v>1218</v>
      </c>
      <c r="Q458">
        <v>1322</v>
      </c>
      <c r="R458">
        <v>10800</v>
      </c>
      <c r="S458">
        <v>11345</v>
      </c>
      <c r="T458">
        <v>11912</v>
      </c>
      <c r="U458">
        <v>13024</v>
      </c>
      <c r="V458">
        <v>14136</v>
      </c>
      <c r="W458" t="s">
        <v>1868</v>
      </c>
      <c r="X458">
        <v>1</v>
      </c>
      <c r="Y458">
        <v>1</v>
      </c>
      <c r="Z458" t="s">
        <v>1532</v>
      </c>
    </row>
    <row r="459" spans="1:26">
      <c r="A459">
        <v>285</v>
      </c>
      <c r="B459">
        <v>16226</v>
      </c>
      <c r="C459" t="s">
        <v>1574</v>
      </c>
      <c r="D459" t="s">
        <v>1529</v>
      </c>
      <c r="E459" t="s">
        <v>1449</v>
      </c>
      <c r="F459">
        <v>44997</v>
      </c>
      <c r="G459">
        <v>51909</v>
      </c>
      <c r="H459" t="s">
        <v>1530</v>
      </c>
      <c r="I459">
        <v>295</v>
      </c>
      <c r="J459">
        <v>4</v>
      </c>
      <c r="K459">
        <v>400</v>
      </c>
      <c r="L459">
        <v>81314</v>
      </c>
      <c r="M459">
        <v>1010</v>
      </c>
      <c r="N459">
        <v>1061</v>
      </c>
      <c r="O459">
        <v>1114</v>
      </c>
      <c r="P459">
        <v>1218</v>
      </c>
      <c r="Q459">
        <v>1322</v>
      </c>
      <c r="R459">
        <v>1600</v>
      </c>
      <c r="S459">
        <v>1681</v>
      </c>
      <c r="T459">
        <v>1765</v>
      </c>
      <c r="U459">
        <v>1930</v>
      </c>
      <c r="V459">
        <v>2094</v>
      </c>
      <c r="W459" t="s">
        <v>1869</v>
      </c>
      <c r="X459">
        <v>1</v>
      </c>
      <c r="Y459">
        <v>1</v>
      </c>
      <c r="Z459" t="s">
        <v>1532</v>
      </c>
    </row>
    <row r="460" spans="1:26">
      <c r="A460">
        <v>285</v>
      </c>
      <c r="B460">
        <v>16226</v>
      </c>
      <c r="C460" t="s">
        <v>1574</v>
      </c>
      <c r="D460" t="s">
        <v>1529</v>
      </c>
      <c r="E460" t="s">
        <v>1449</v>
      </c>
      <c r="F460">
        <v>44160</v>
      </c>
      <c r="G460">
        <v>50866</v>
      </c>
      <c r="H460" t="s">
        <v>1530</v>
      </c>
      <c r="I460">
        <v>289</v>
      </c>
      <c r="J460">
        <v>20</v>
      </c>
      <c r="K460">
        <v>300</v>
      </c>
      <c r="L460">
        <v>81314</v>
      </c>
      <c r="M460">
        <v>1010</v>
      </c>
      <c r="N460">
        <v>1061</v>
      </c>
      <c r="O460">
        <v>1114</v>
      </c>
      <c r="P460">
        <v>1218</v>
      </c>
      <c r="Q460">
        <v>1322</v>
      </c>
      <c r="R460">
        <v>6000</v>
      </c>
      <c r="S460">
        <v>6303</v>
      </c>
      <c r="T460">
        <v>6618</v>
      </c>
      <c r="U460">
        <v>7236</v>
      </c>
      <c r="V460">
        <v>7853</v>
      </c>
      <c r="W460" t="s">
        <v>1870</v>
      </c>
      <c r="X460">
        <v>1</v>
      </c>
      <c r="Y460">
        <v>1</v>
      </c>
      <c r="Z460" t="s">
        <v>1532</v>
      </c>
    </row>
    <row r="461" spans="1:26">
      <c r="A461">
        <v>285</v>
      </c>
      <c r="B461">
        <v>16226</v>
      </c>
      <c r="C461" t="s">
        <v>1574</v>
      </c>
      <c r="D461" t="s">
        <v>1529</v>
      </c>
      <c r="E461" t="s">
        <v>1449</v>
      </c>
      <c r="F461">
        <v>41293</v>
      </c>
      <c r="G461">
        <v>46365</v>
      </c>
      <c r="H461" t="s">
        <v>1577</v>
      </c>
      <c r="I461">
        <v>329</v>
      </c>
      <c r="J461">
        <v>2</v>
      </c>
      <c r="K461">
        <v>1000</v>
      </c>
      <c r="L461">
        <v>81314</v>
      </c>
      <c r="M461">
        <v>1010</v>
      </c>
      <c r="N461">
        <v>1061</v>
      </c>
      <c r="O461">
        <v>1114</v>
      </c>
      <c r="P461">
        <v>1218</v>
      </c>
      <c r="Q461">
        <v>1322</v>
      </c>
      <c r="R461">
        <v>2000</v>
      </c>
      <c r="S461">
        <v>2101</v>
      </c>
      <c r="T461">
        <v>2206</v>
      </c>
      <c r="U461">
        <v>2412</v>
      </c>
      <c r="V461">
        <v>2618</v>
      </c>
      <c r="W461" t="s">
        <v>1871</v>
      </c>
      <c r="X461">
        <v>1</v>
      </c>
      <c r="Y461">
        <v>1</v>
      </c>
      <c r="Z461" t="s">
        <v>1532</v>
      </c>
    </row>
    <row r="462" spans="1:26">
      <c r="A462">
        <v>285</v>
      </c>
      <c r="B462">
        <v>16226</v>
      </c>
      <c r="C462" t="s">
        <v>1574</v>
      </c>
      <c r="D462" t="s">
        <v>1529</v>
      </c>
      <c r="E462" t="s">
        <v>1449</v>
      </c>
      <c r="F462">
        <v>38459</v>
      </c>
      <c r="G462">
        <v>42557</v>
      </c>
      <c r="H462" t="s">
        <v>1530</v>
      </c>
      <c r="I462">
        <v>268</v>
      </c>
      <c r="J462">
        <v>2</v>
      </c>
      <c r="K462">
        <v>250</v>
      </c>
      <c r="L462">
        <v>81314</v>
      </c>
      <c r="M462">
        <v>1010</v>
      </c>
      <c r="N462">
        <v>1061</v>
      </c>
      <c r="O462">
        <v>1114</v>
      </c>
      <c r="P462">
        <v>1218</v>
      </c>
      <c r="Q462">
        <v>1322</v>
      </c>
      <c r="R462">
        <v>500</v>
      </c>
      <c r="S462">
        <v>525</v>
      </c>
      <c r="T462">
        <v>551</v>
      </c>
      <c r="U462">
        <v>603</v>
      </c>
      <c r="V462">
        <v>654</v>
      </c>
      <c r="W462" t="s">
        <v>1872</v>
      </c>
      <c r="X462">
        <v>1</v>
      </c>
      <c r="Y462">
        <v>1</v>
      </c>
      <c r="Z462" t="s">
        <v>1532</v>
      </c>
    </row>
    <row r="463" spans="1:26">
      <c r="A463">
        <v>285</v>
      </c>
      <c r="B463">
        <v>16226</v>
      </c>
      <c r="C463" t="s">
        <v>1574</v>
      </c>
      <c r="D463" t="s">
        <v>1529</v>
      </c>
      <c r="E463" t="s">
        <v>1449</v>
      </c>
      <c r="F463">
        <v>37116</v>
      </c>
      <c r="G463">
        <v>40814</v>
      </c>
      <c r="H463" t="s">
        <v>1577</v>
      </c>
      <c r="I463">
        <v>329</v>
      </c>
      <c r="J463">
        <v>2</v>
      </c>
      <c r="K463">
        <v>1500</v>
      </c>
      <c r="L463">
        <v>81314</v>
      </c>
      <c r="M463">
        <v>1010</v>
      </c>
      <c r="N463">
        <v>1061</v>
      </c>
      <c r="O463">
        <v>1114</v>
      </c>
      <c r="P463">
        <v>1218</v>
      </c>
      <c r="Q463">
        <v>1322</v>
      </c>
      <c r="R463">
        <v>3000</v>
      </c>
      <c r="S463">
        <v>3151</v>
      </c>
      <c r="T463">
        <v>3309</v>
      </c>
      <c r="U463">
        <v>3618</v>
      </c>
      <c r="V463">
        <v>3927</v>
      </c>
      <c r="W463" t="s">
        <v>1873</v>
      </c>
      <c r="X463">
        <v>1</v>
      </c>
      <c r="Y463">
        <v>1</v>
      </c>
      <c r="Z463" t="s">
        <v>1532</v>
      </c>
    </row>
    <row r="464" spans="1:26">
      <c r="A464">
        <v>285</v>
      </c>
      <c r="B464">
        <v>16226</v>
      </c>
      <c r="C464" t="s">
        <v>1574</v>
      </c>
      <c r="D464" t="s">
        <v>1529</v>
      </c>
      <c r="E464" t="s">
        <v>1443</v>
      </c>
      <c r="F464">
        <v>56491</v>
      </c>
      <c r="G464">
        <v>66892</v>
      </c>
      <c r="H464" t="s">
        <v>1530</v>
      </c>
      <c r="I464">
        <v>295</v>
      </c>
      <c r="J464">
        <v>2</v>
      </c>
      <c r="K464">
        <v>100</v>
      </c>
      <c r="L464">
        <v>81000</v>
      </c>
      <c r="M464">
        <v>14512</v>
      </c>
      <c r="N464">
        <v>15238</v>
      </c>
      <c r="O464">
        <v>15999</v>
      </c>
      <c r="P464">
        <v>17486</v>
      </c>
      <c r="Q464">
        <v>18973</v>
      </c>
      <c r="R464">
        <v>200</v>
      </c>
      <c r="S464">
        <v>210</v>
      </c>
      <c r="T464">
        <v>220</v>
      </c>
      <c r="U464">
        <v>241</v>
      </c>
      <c r="V464">
        <v>261</v>
      </c>
      <c r="W464" t="s">
        <v>1874</v>
      </c>
      <c r="X464">
        <v>1</v>
      </c>
      <c r="Y464">
        <v>1</v>
      </c>
      <c r="Z464" t="s">
        <v>1532</v>
      </c>
    </row>
    <row r="465" spans="1:26">
      <c r="A465">
        <v>285</v>
      </c>
      <c r="B465">
        <v>16226</v>
      </c>
      <c r="C465" t="s">
        <v>1574</v>
      </c>
      <c r="D465" t="s">
        <v>1529</v>
      </c>
      <c r="E465" t="s">
        <v>1443</v>
      </c>
      <c r="F465">
        <v>56459</v>
      </c>
      <c r="G465">
        <v>66848</v>
      </c>
      <c r="H465" t="s">
        <v>1577</v>
      </c>
      <c r="I465">
        <v>329</v>
      </c>
      <c r="J465">
        <v>10</v>
      </c>
      <c r="K465">
        <v>3000</v>
      </c>
      <c r="L465">
        <v>81000</v>
      </c>
      <c r="M465">
        <v>14512</v>
      </c>
      <c r="N465">
        <v>15238</v>
      </c>
      <c r="O465">
        <v>15999</v>
      </c>
      <c r="P465">
        <v>17486</v>
      </c>
      <c r="Q465">
        <v>18973</v>
      </c>
      <c r="R465">
        <v>30000</v>
      </c>
      <c r="S465">
        <v>31501</v>
      </c>
      <c r="T465">
        <v>33074</v>
      </c>
      <c r="U465">
        <v>36148</v>
      </c>
      <c r="V465">
        <v>39222</v>
      </c>
      <c r="W465" t="s">
        <v>1875</v>
      </c>
      <c r="X465">
        <v>1</v>
      </c>
      <c r="Y465">
        <v>1</v>
      </c>
      <c r="Z465" t="s">
        <v>1532</v>
      </c>
    </row>
    <row r="466" spans="1:26">
      <c r="A466">
        <v>285</v>
      </c>
      <c r="B466">
        <v>16226</v>
      </c>
      <c r="C466" t="s">
        <v>1574</v>
      </c>
      <c r="D466" t="s">
        <v>1529</v>
      </c>
      <c r="E466" t="s">
        <v>1443</v>
      </c>
      <c r="F466">
        <v>2742</v>
      </c>
      <c r="G466">
        <v>3302</v>
      </c>
      <c r="H466" t="s">
        <v>1530</v>
      </c>
      <c r="I466">
        <v>295</v>
      </c>
      <c r="J466">
        <v>5</v>
      </c>
      <c r="K466">
        <v>1500</v>
      </c>
      <c r="L466">
        <v>81000</v>
      </c>
      <c r="M466">
        <v>14512</v>
      </c>
      <c r="N466">
        <v>15238</v>
      </c>
      <c r="O466">
        <v>15999</v>
      </c>
      <c r="P466">
        <v>17486</v>
      </c>
      <c r="Q466">
        <v>18973</v>
      </c>
      <c r="R466">
        <v>7500</v>
      </c>
      <c r="S466">
        <v>7875</v>
      </c>
      <c r="T466">
        <v>8269</v>
      </c>
      <c r="U466">
        <v>9037</v>
      </c>
      <c r="V466">
        <v>9806</v>
      </c>
      <c r="W466" t="s">
        <v>1846</v>
      </c>
      <c r="X466">
        <v>1</v>
      </c>
      <c r="Y466">
        <v>1</v>
      </c>
      <c r="Z466" t="s">
        <v>1532</v>
      </c>
    </row>
    <row r="467" spans="1:26">
      <c r="A467">
        <v>285</v>
      </c>
      <c r="B467">
        <v>16226</v>
      </c>
      <c r="C467" t="s">
        <v>1574</v>
      </c>
      <c r="D467" t="s">
        <v>1529</v>
      </c>
      <c r="E467" t="s">
        <v>1443</v>
      </c>
      <c r="F467">
        <v>2627</v>
      </c>
      <c r="G467">
        <v>3187</v>
      </c>
      <c r="H467" t="s">
        <v>1530</v>
      </c>
      <c r="I467">
        <v>295</v>
      </c>
      <c r="J467">
        <v>2</v>
      </c>
      <c r="K467">
        <v>1200</v>
      </c>
      <c r="L467">
        <v>81000</v>
      </c>
      <c r="M467">
        <v>14512</v>
      </c>
      <c r="N467">
        <v>15238</v>
      </c>
      <c r="O467">
        <v>15999</v>
      </c>
      <c r="P467">
        <v>17486</v>
      </c>
      <c r="Q467">
        <v>18973</v>
      </c>
      <c r="R467">
        <v>2400</v>
      </c>
      <c r="S467">
        <v>2520</v>
      </c>
      <c r="T467">
        <v>2646</v>
      </c>
      <c r="U467">
        <v>2892</v>
      </c>
      <c r="V467">
        <v>3138</v>
      </c>
      <c r="W467" t="s">
        <v>1849</v>
      </c>
      <c r="X467">
        <v>1</v>
      </c>
      <c r="Y467">
        <v>1</v>
      </c>
      <c r="Z467" t="s">
        <v>1532</v>
      </c>
    </row>
    <row r="468" spans="1:26">
      <c r="A468">
        <v>285</v>
      </c>
      <c r="B468">
        <v>16226</v>
      </c>
      <c r="C468" t="s">
        <v>1574</v>
      </c>
      <c r="D468" t="s">
        <v>1529</v>
      </c>
      <c r="E468" t="s">
        <v>1443</v>
      </c>
      <c r="F468">
        <v>83820</v>
      </c>
      <c r="G468">
        <v>99116</v>
      </c>
      <c r="H468" t="s">
        <v>1577</v>
      </c>
      <c r="I468">
        <v>322</v>
      </c>
      <c r="J468">
        <v>2</v>
      </c>
      <c r="K468">
        <v>2500</v>
      </c>
      <c r="L468">
        <v>81000</v>
      </c>
      <c r="M468">
        <v>14512</v>
      </c>
      <c r="N468">
        <v>15238</v>
      </c>
      <c r="O468">
        <v>15999</v>
      </c>
      <c r="P468">
        <v>17486</v>
      </c>
      <c r="Q468">
        <v>18973</v>
      </c>
      <c r="R468">
        <v>5000</v>
      </c>
      <c r="S468">
        <v>5250</v>
      </c>
      <c r="T468">
        <v>5512</v>
      </c>
      <c r="U468">
        <v>6025</v>
      </c>
      <c r="V468">
        <v>6537</v>
      </c>
      <c r="W468" t="s">
        <v>1850</v>
      </c>
      <c r="X468">
        <v>1</v>
      </c>
      <c r="Y468">
        <v>1</v>
      </c>
      <c r="Z468" t="s">
        <v>1532</v>
      </c>
    </row>
    <row r="469" spans="1:26">
      <c r="A469">
        <v>285</v>
      </c>
      <c r="B469">
        <v>16226</v>
      </c>
      <c r="C469" t="s">
        <v>1574</v>
      </c>
      <c r="D469" t="s">
        <v>1529</v>
      </c>
      <c r="E469" t="s">
        <v>1443</v>
      </c>
      <c r="F469">
        <v>82848</v>
      </c>
      <c r="G469">
        <v>97929</v>
      </c>
      <c r="H469" t="s">
        <v>1577</v>
      </c>
      <c r="I469">
        <v>329</v>
      </c>
      <c r="J469">
        <v>25</v>
      </c>
      <c r="K469">
        <v>500</v>
      </c>
      <c r="L469">
        <v>81000</v>
      </c>
      <c r="M469">
        <v>14512</v>
      </c>
      <c r="N469">
        <v>15238</v>
      </c>
      <c r="O469">
        <v>15999</v>
      </c>
      <c r="P469">
        <v>17486</v>
      </c>
      <c r="Q469">
        <v>18973</v>
      </c>
      <c r="R469">
        <v>12500</v>
      </c>
      <c r="S469">
        <v>13125</v>
      </c>
      <c r="T469">
        <v>13781</v>
      </c>
      <c r="U469">
        <v>15062</v>
      </c>
      <c r="V469">
        <v>16343</v>
      </c>
      <c r="W469" t="s">
        <v>1876</v>
      </c>
      <c r="X469">
        <v>1</v>
      </c>
      <c r="Y469">
        <v>1</v>
      </c>
      <c r="Z469" t="s">
        <v>1532</v>
      </c>
    </row>
    <row r="470" spans="1:26">
      <c r="A470">
        <v>285</v>
      </c>
      <c r="B470">
        <v>16226</v>
      </c>
      <c r="C470" t="s">
        <v>1574</v>
      </c>
      <c r="D470" t="s">
        <v>1529</v>
      </c>
      <c r="E470" t="s">
        <v>1443</v>
      </c>
      <c r="F470">
        <v>82808</v>
      </c>
      <c r="G470">
        <v>97884</v>
      </c>
      <c r="H470" t="s">
        <v>1577</v>
      </c>
      <c r="I470">
        <v>322</v>
      </c>
      <c r="J470">
        <v>3</v>
      </c>
      <c r="K470">
        <v>5000</v>
      </c>
      <c r="L470">
        <v>81000</v>
      </c>
      <c r="M470">
        <v>14512</v>
      </c>
      <c r="N470">
        <v>15238</v>
      </c>
      <c r="O470">
        <v>15999</v>
      </c>
      <c r="P470">
        <v>17486</v>
      </c>
      <c r="Q470">
        <v>18973</v>
      </c>
      <c r="R470">
        <v>15000</v>
      </c>
      <c r="S470">
        <v>15750</v>
      </c>
      <c r="T470">
        <v>16537</v>
      </c>
      <c r="U470">
        <v>18074</v>
      </c>
      <c r="V470">
        <v>19611</v>
      </c>
      <c r="W470" t="s">
        <v>1853</v>
      </c>
      <c r="X470">
        <v>1</v>
      </c>
      <c r="Y470">
        <v>1</v>
      </c>
      <c r="Z470" t="s">
        <v>1532</v>
      </c>
    </row>
    <row r="471" spans="1:26">
      <c r="A471">
        <v>285</v>
      </c>
      <c r="B471">
        <v>16226</v>
      </c>
      <c r="C471" t="s">
        <v>1574</v>
      </c>
      <c r="D471" t="s">
        <v>1529</v>
      </c>
      <c r="E471" t="s">
        <v>1443</v>
      </c>
      <c r="F471">
        <v>82263</v>
      </c>
      <c r="G471">
        <v>97244</v>
      </c>
      <c r="H471" t="s">
        <v>1530</v>
      </c>
      <c r="I471">
        <v>268</v>
      </c>
      <c r="J471">
        <v>2</v>
      </c>
      <c r="K471">
        <v>750</v>
      </c>
      <c r="L471">
        <v>81000</v>
      </c>
      <c r="M471">
        <v>14512</v>
      </c>
      <c r="N471">
        <v>15238</v>
      </c>
      <c r="O471">
        <v>15999</v>
      </c>
      <c r="P471">
        <v>17486</v>
      </c>
      <c r="Q471">
        <v>18973</v>
      </c>
      <c r="R471">
        <v>1500</v>
      </c>
      <c r="S471">
        <v>1575</v>
      </c>
      <c r="T471">
        <v>1654</v>
      </c>
      <c r="U471">
        <v>1807</v>
      </c>
      <c r="V471">
        <v>1961</v>
      </c>
      <c r="W471" t="s">
        <v>1877</v>
      </c>
      <c r="X471">
        <v>1</v>
      </c>
      <c r="Y471">
        <v>1</v>
      </c>
      <c r="Z471" t="s">
        <v>1532</v>
      </c>
    </row>
    <row r="472" spans="1:26">
      <c r="A472">
        <v>285</v>
      </c>
      <c r="B472">
        <v>16226</v>
      </c>
      <c r="C472" t="s">
        <v>1574</v>
      </c>
      <c r="D472" t="s">
        <v>1529</v>
      </c>
      <c r="E472" t="s">
        <v>1443</v>
      </c>
      <c r="F472">
        <v>81136</v>
      </c>
      <c r="G472">
        <v>95854</v>
      </c>
      <c r="H472" t="s">
        <v>1577</v>
      </c>
      <c r="I472">
        <v>329</v>
      </c>
      <c r="J472">
        <v>1</v>
      </c>
      <c r="K472">
        <v>4000</v>
      </c>
      <c r="L472">
        <v>81000</v>
      </c>
      <c r="M472">
        <v>14512</v>
      </c>
      <c r="N472">
        <v>15238</v>
      </c>
      <c r="O472">
        <v>15999</v>
      </c>
      <c r="P472">
        <v>17486</v>
      </c>
      <c r="Q472">
        <v>18973</v>
      </c>
      <c r="R472">
        <v>4000</v>
      </c>
      <c r="S472">
        <v>4200</v>
      </c>
      <c r="T472">
        <v>4410</v>
      </c>
      <c r="U472">
        <v>4820</v>
      </c>
      <c r="V472">
        <v>5230</v>
      </c>
      <c r="W472" t="s">
        <v>1856</v>
      </c>
      <c r="X472">
        <v>1</v>
      </c>
      <c r="Y472">
        <v>1</v>
      </c>
      <c r="Z472" t="s">
        <v>1532</v>
      </c>
    </row>
    <row r="473" spans="1:26">
      <c r="A473">
        <v>285</v>
      </c>
      <c r="B473">
        <v>16226</v>
      </c>
      <c r="C473" t="s">
        <v>1574</v>
      </c>
      <c r="D473" t="s">
        <v>1529</v>
      </c>
      <c r="E473" t="s">
        <v>1443</v>
      </c>
      <c r="F473">
        <v>80693</v>
      </c>
      <c r="G473">
        <v>95334</v>
      </c>
      <c r="H473" t="s">
        <v>1530</v>
      </c>
      <c r="I473">
        <v>289</v>
      </c>
      <c r="J473">
        <v>4</v>
      </c>
      <c r="K473">
        <v>250</v>
      </c>
      <c r="L473">
        <v>81000</v>
      </c>
      <c r="M473">
        <v>14512</v>
      </c>
      <c r="N473">
        <v>15238</v>
      </c>
      <c r="O473">
        <v>15999</v>
      </c>
      <c r="P473">
        <v>17486</v>
      </c>
      <c r="Q473">
        <v>18973</v>
      </c>
      <c r="R473">
        <v>1000</v>
      </c>
      <c r="S473">
        <v>1050</v>
      </c>
      <c r="T473">
        <v>1102</v>
      </c>
      <c r="U473">
        <v>1205</v>
      </c>
      <c r="V473">
        <v>1307</v>
      </c>
      <c r="W473" t="s">
        <v>1552</v>
      </c>
      <c r="X473">
        <v>1</v>
      </c>
      <c r="Y473">
        <v>1</v>
      </c>
      <c r="Z473" t="s">
        <v>1532</v>
      </c>
    </row>
    <row r="474" spans="1:26">
      <c r="A474">
        <v>285</v>
      </c>
      <c r="B474">
        <v>16226</v>
      </c>
      <c r="C474" t="s">
        <v>1574</v>
      </c>
      <c r="D474" t="s">
        <v>1529</v>
      </c>
      <c r="E474" t="s">
        <v>1443</v>
      </c>
      <c r="F474">
        <v>80692</v>
      </c>
      <c r="G474">
        <v>95333</v>
      </c>
      <c r="H474" t="s">
        <v>1530</v>
      </c>
      <c r="I474">
        <v>289</v>
      </c>
      <c r="J474">
        <v>4</v>
      </c>
      <c r="K474">
        <v>300</v>
      </c>
      <c r="L474">
        <v>81000</v>
      </c>
      <c r="M474">
        <v>14512</v>
      </c>
      <c r="N474">
        <v>15238</v>
      </c>
      <c r="O474">
        <v>15999</v>
      </c>
      <c r="P474">
        <v>17486</v>
      </c>
      <c r="Q474">
        <v>18973</v>
      </c>
      <c r="R474">
        <v>1200</v>
      </c>
      <c r="S474">
        <v>1260</v>
      </c>
      <c r="T474">
        <v>1323</v>
      </c>
      <c r="U474">
        <v>1446</v>
      </c>
      <c r="V474">
        <v>1569</v>
      </c>
      <c r="W474" t="s">
        <v>1552</v>
      </c>
      <c r="X474">
        <v>1</v>
      </c>
      <c r="Y474">
        <v>1</v>
      </c>
      <c r="Z474" t="s">
        <v>1532</v>
      </c>
    </row>
    <row r="475" spans="1:26">
      <c r="A475">
        <v>285</v>
      </c>
      <c r="B475">
        <v>16226</v>
      </c>
      <c r="C475" t="s">
        <v>1574</v>
      </c>
      <c r="D475" t="s">
        <v>1529</v>
      </c>
      <c r="E475" t="s">
        <v>1443</v>
      </c>
      <c r="F475">
        <v>79737</v>
      </c>
      <c r="G475">
        <v>94194</v>
      </c>
      <c r="H475" t="s">
        <v>1577</v>
      </c>
      <c r="I475">
        <v>322</v>
      </c>
      <c r="J475">
        <v>1</v>
      </c>
      <c r="K475">
        <v>3000</v>
      </c>
      <c r="L475">
        <v>81000</v>
      </c>
      <c r="M475">
        <v>14512</v>
      </c>
      <c r="N475">
        <v>15238</v>
      </c>
      <c r="O475">
        <v>15999</v>
      </c>
      <c r="P475">
        <v>17486</v>
      </c>
      <c r="Q475">
        <v>18973</v>
      </c>
      <c r="R475">
        <v>3000</v>
      </c>
      <c r="S475">
        <v>3150</v>
      </c>
      <c r="T475">
        <v>3307</v>
      </c>
      <c r="U475">
        <v>3615</v>
      </c>
      <c r="V475">
        <v>3922</v>
      </c>
      <c r="W475" t="s">
        <v>1858</v>
      </c>
      <c r="X475">
        <v>1</v>
      </c>
      <c r="Y475">
        <v>1</v>
      </c>
      <c r="Z475" t="s">
        <v>1532</v>
      </c>
    </row>
    <row r="476" spans="1:26">
      <c r="A476">
        <v>285</v>
      </c>
      <c r="B476">
        <v>16226</v>
      </c>
      <c r="C476" t="s">
        <v>1574</v>
      </c>
      <c r="D476" t="s">
        <v>1529</v>
      </c>
      <c r="E476" t="s">
        <v>1443</v>
      </c>
      <c r="F476">
        <v>79190</v>
      </c>
      <c r="G476">
        <v>93538</v>
      </c>
      <c r="H476" t="s">
        <v>1577</v>
      </c>
      <c r="I476">
        <v>322</v>
      </c>
      <c r="J476">
        <v>4</v>
      </c>
      <c r="K476">
        <v>1000</v>
      </c>
      <c r="L476">
        <v>81000</v>
      </c>
      <c r="M476">
        <v>14512</v>
      </c>
      <c r="N476">
        <v>15238</v>
      </c>
      <c r="O476">
        <v>15999</v>
      </c>
      <c r="P476">
        <v>17486</v>
      </c>
      <c r="Q476">
        <v>18973</v>
      </c>
      <c r="R476">
        <v>4000</v>
      </c>
      <c r="S476">
        <v>4200</v>
      </c>
      <c r="T476">
        <v>4410</v>
      </c>
      <c r="U476">
        <v>4820</v>
      </c>
      <c r="V476">
        <v>5230</v>
      </c>
      <c r="W476" t="s">
        <v>1859</v>
      </c>
      <c r="X476">
        <v>1</v>
      </c>
      <c r="Y476">
        <v>1</v>
      </c>
      <c r="Z476" t="s">
        <v>1532</v>
      </c>
    </row>
    <row r="477" spans="1:26">
      <c r="A477">
        <v>285</v>
      </c>
      <c r="B477">
        <v>16226</v>
      </c>
      <c r="C477" t="s">
        <v>1574</v>
      </c>
      <c r="D477" t="s">
        <v>1529</v>
      </c>
      <c r="E477" t="s">
        <v>1443</v>
      </c>
      <c r="F477">
        <v>78873</v>
      </c>
      <c r="G477">
        <v>93195</v>
      </c>
      <c r="H477" t="s">
        <v>1577</v>
      </c>
      <c r="I477">
        <v>322</v>
      </c>
      <c r="J477">
        <v>1</v>
      </c>
      <c r="K477">
        <v>2500</v>
      </c>
      <c r="L477">
        <v>81000</v>
      </c>
      <c r="M477">
        <v>14512</v>
      </c>
      <c r="N477">
        <v>15238</v>
      </c>
      <c r="O477">
        <v>15999</v>
      </c>
      <c r="P477">
        <v>17486</v>
      </c>
      <c r="Q477">
        <v>18973</v>
      </c>
      <c r="R477">
        <v>2500</v>
      </c>
      <c r="S477">
        <v>2625</v>
      </c>
      <c r="T477">
        <v>2756</v>
      </c>
      <c r="U477">
        <v>3012</v>
      </c>
      <c r="V477">
        <v>3269</v>
      </c>
      <c r="W477" t="s">
        <v>1860</v>
      </c>
      <c r="X477">
        <v>1</v>
      </c>
      <c r="Y477">
        <v>1</v>
      </c>
      <c r="Z477" t="s">
        <v>1532</v>
      </c>
    </row>
    <row r="478" spans="1:26">
      <c r="A478">
        <v>285</v>
      </c>
      <c r="B478">
        <v>16226</v>
      </c>
      <c r="C478" t="s">
        <v>1574</v>
      </c>
      <c r="D478" t="s">
        <v>1529</v>
      </c>
      <c r="E478" t="s">
        <v>1443</v>
      </c>
      <c r="F478">
        <v>75954</v>
      </c>
      <c r="G478">
        <v>90047</v>
      </c>
      <c r="H478" t="s">
        <v>1577</v>
      </c>
      <c r="I478">
        <v>329</v>
      </c>
      <c r="J478">
        <v>1</v>
      </c>
      <c r="K478">
        <v>1700</v>
      </c>
      <c r="L478">
        <v>81000</v>
      </c>
      <c r="M478">
        <v>14512</v>
      </c>
      <c r="N478">
        <v>15238</v>
      </c>
      <c r="O478">
        <v>15999</v>
      </c>
      <c r="P478">
        <v>17486</v>
      </c>
      <c r="Q478">
        <v>18973</v>
      </c>
      <c r="R478">
        <v>1700</v>
      </c>
      <c r="S478">
        <v>1785</v>
      </c>
      <c r="T478">
        <v>1874</v>
      </c>
      <c r="U478">
        <v>2048</v>
      </c>
      <c r="V478">
        <v>2223</v>
      </c>
      <c r="W478" t="s">
        <v>1861</v>
      </c>
      <c r="X478">
        <v>1</v>
      </c>
      <c r="Y478">
        <v>1</v>
      </c>
      <c r="Z478" t="s">
        <v>1532</v>
      </c>
    </row>
    <row r="479" spans="1:26">
      <c r="A479">
        <v>285</v>
      </c>
      <c r="B479">
        <v>16226</v>
      </c>
      <c r="C479" t="s">
        <v>1574</v>
      </c>
      <c r="D479" t="s">
        <v>1529</v>
      </c>
      <c r="E479" t="s">
        <v>1443</v>
      </c>
      <c r="F479">
        <v>75170</v>
      </c>
      <c r="G479">
        <v>89209</v>
      </c>
      <c r="H479" t="s">
        <v>1577</v>
      </c>
      <c r="I479">
        <v>322</v>
      </c>
      <c r="J479">
        <v>2</v>
      </c>
      <c r="K479">
        <v>500</v>
      </c>
      <c r="L479">
        <v>81000</v>
      </c>
      <c r="M479">
        <v>14512</v>
      </c>
      <c r="N479">
        <v>15238</v>
      </c>
      <c r="O479">
        <v>15999</v>
      </c>
      <c r="P479">
        <v>17486</v>
      </c>
      <c r="Q479">
        <v>18973</v>
      </c>
      <c r="R479">
        <v>1000</v>
      </c>
      <c r="S479">
        <v>1050</v>
      </c>
      <c r="T479">
        <v>1102</v>
      </c>
      <c r="U479">
        <v>1205</v>
      </c>
      <c r="V479">
        <v>1307</v>
      </c>
      <c r="W479" t="s">
        <v>1878</v>
      </c>
      <c r="X479">
        <v>1</v>
      </c>
      <c r="Y479">
        <v>1</v>
      </c>
      <c r="Z479" t="s">
        <v>1532</v>
      </c>
    </row>
    <row r="480" spans="1:26">
      <c r="A480">
        <v>285</v>
      </c>
      <c r="B480">
        <v>16226</v>
      </c>
      <c r="C480" t="s">
        <v>1574</v>
      </c>
      <c r="D480" t="s">
        <v>1529</v>
      </c>
      <c r="E480" t="s">
        <v>1443</v>
      </c>
      <c r="F480">
        <v>72897</v>
      </c>
      <c r="G480">
        <v>86634</v>
      </c>
      <c r="H480" t="s">
        <v>1577</v>
      </c>
      <c r="I480">
        <v>324</v>
      </c>
      <c r="J480">
        <v>2</v>
      </c>
      <c r="K480">
        <v>5000</v>
      </c>
      <c r="L480">
        <v>81000</v>
      </c>
      <c r="M480">
        <v>14512</v>
      </c>
      <c r="N480">
        <v>15238</v>
      </c>
      <c r="O480">
        <v>15999</v>
      </c>
      <c r="P480">
        <v>17486</v>
      </c>
      <c r="Q480">
        <v>18973</v>
      </c>
      <c r="R480">
        <v>10000</v>
      </c>
      <c r="S480">
        <v>10500</v>
      </c>
      <c r="T480">
        <v>11025</v>
      </c>
      <c r="U480">
        <v>12049</v>
      </c>
      <c r="V480">
        <v>13074</v>
      </c>
      <c r="W480" t="s">
        <v>1879</v>
      </c>
      <c r="X480">
        <v>1</v>
      </c>
      <c r="Y480">
        <v>1</v>
      </c>
      <c r="Z480" t="s">
        <v>1532</v>
      </c>
    </row>
    <row r="481" spans="1:26">
      <c r="A481">
        <v>285</v>
      </c>
      <c r="B481">
        <v>16226</v>
      </c>
      <c r="C481" t="s">
        <v>1574</v>
      </c>
      <c r="D481" t="s">
        <v>1529</v>
      </c>
      <c r="E481" t="s">
        <v>1443</v>
      </c>
      <c r="F481">
        <v>72215</v>
      </c>
      <c r="G481">
        <v>85892</v>
      </c>
      <c r="H481" t="s">
        <v>1530</v>
      </c>
      <c r="I481">
        <v>297</v>
      </c>
      <c r="J481">
        <v>2</v>
      </c>
      <c r="K481">
        <v>400</v>
      </c>
      <c r="L481">
        <v>81000</v>
      </c>
      <c r="M481">
        <v>14512</v>
      </c>
      <c r="N481">
        <v>15238</v>
      </c>
      <c r="O481">
        <v>15999</v>
      </c>
      <c r="P481">
        <v>17486</v>
      </c>
      <c r="Q481">
        <v>18973</v>
      </c>
      <c r="R481">
        <v>800</v>
      </c>
      <c r="S481">
        <v>840</v>
      </c>
      <c r="T481">
        <v>882</v>
      </c>
      <c r="U481">
        <v>964</v>
      </c>
      <c r="V481">
        <v>1046</v>
      </c>
      <c r="W481" t="s">
        <v>1749</v>
      </c>
      <c r="X481">
        <v>1</v>
      </c>
      <c r="Y481">
        <v>1</v>
      </c>
      <c r="Z481" t="s">
        <v>1532</v>
      </c>
    </row>
    <row r="482" spans="1:26">
      <c r="A482">
        <v>285</v>
      </c>
      <c r="B482">
        <v>16226</v>
      </c>
      <c r="C482" t="s">
        <v>1574</v>
      </c>
      <c r="D482" t="s">
        <v>1529</v>
      </c>
      <c r="E482" t="s">
        <v>1443</v>
      </c>
      <c r="F482">
        <v>59518</v>
      </c>
      <c r="G482">
        <v>70657</v>
      </c>
      <c r="H482" t="s">
        <v>1530</v>
      </c>
      <c r="I482">
        <v>268</v>
      </c>
      <c r="J482">
        <v>12</v>
      </c>
      <c r="K482">
        <v>70</v>
      </c>
      <c r="L482">
        <v>81000</v>
      </c>
      <c r="M482">
        <v>14512</v>
      </c>
      <c r="N482">
        <v>15238</v>
      </c>
      <c r="O482">
        <v>15999</v>
      </c>
      <c r="P482">
        <v>17486</v>
      </c>
      <c r="Q482">
        <v>18973</v>
      </c>
      <c r="R482">
        <v>840</v>
      </c>
      <c r="S482">
        <v>882</v>
      </c>
      <c r="T482">
        <v>926</v>
      </c>
      <c r="U482">
        <v>1012</v>
      </c>
      <c r="V482">
        <v>1098</v>
      </c>
      <c r="W482" t="s">
        <v>1863</v>
      </c>
      <c r="X482">
        <v>1</v>
      </c>
      <c r="Y482">
        <v>1</v>
      </c>
      <c r="Z482" t="s">
        <v>1532</v>
      </c>
    </row>
    <row r="483" spans="1:26">
      <c r="A483">
        <v>285</v>
      </c>
      <c r="B483">
        <v>16226</v>
      </c>
      <c r="C483" t="s">
        <v>1574</v>
      </c>
      <c r="D483" t="s">
        <v>1529</v>
      </c>
      <c r="E483" t="s">
        <v>1443</v>
      </c>
      <c r="F483">
        <v>58484</v>
      </c>
      <c r="G483">
        <v>69414</v>
      </c>
      <c r="H483" t="s">
        <v>1530</v>
      </c>
      <c r="I483">
        <v>295</v>
      </c>
      <c r="J483">
        <v>10</v>
      </c>
      <c r="K483">
        <v>50</v>
      </c>
      <c r="L483">
        <v>81000</v>
      </c>
      <c r="M483">
        <v>14512</v>
      </c>
      <c r="N483">
        <v>15238</v>
      </c>
      <c r="O483">
        <v>15999</v>
      </c>
      <c r="P483">
        <v>17486</v>
      </c>
      <c r="Q483">
        <v>18973</v>
      </c>
      <c r="R483">
        <v>500</v>
      </c>
      <c r="S483">
        <v>525</v>
      </c>
      <c r="T483">
        <v>551</v>
      </c>
      <c r="U483">
        <v>602</v>
      </c>
      <c r="V483">
        <v>654</v>
      </c>
      <c r="W483" t="s">
        <v>1864</v>
      </c>
      <c r="X483">
        <v>1</v>
      </c>
      <c r="Y483">
        <v>1</v>
      </c>
      <c r="Z483" t="s">
        <v>1532</v>
      </c>
    </row>
    <row r="484" spans="1:26">
      <c r="A484">
        <v>285</v>
      </c>
      <c r="B484">
        <v>16226</v>
      </c>
      <c r="C484" t="s">
        <v>1574</v>
      </c>
      <c r="D484" t="s">
        <v>1529</v>
      </c>
      <c r="E484" t="s">
        <v>1443</v>
      </c>
      <c r="F484">
        <v>51692</v>
      </c>
      <c r="G484">
        <v>60935</v>
      </c>
      <c r="H484" t="s">
        <v>1530</v>
      </c>
      <c r="I484">
        <v>295</v>
      </c>
      <c r="J484">
        <v>3</v>
      </c>
      <c r="K484">
        <v>150</v>
      </c>
      <c r="L484">
        <v>81000</v>
      </c>
      <c r="M484">
        <v>14512</v>
      </c>
      <c r="N484">
        <v>15238</v>
      </c>
      <c r="O484">
        <v>15999</v>
      </c>
      <c r="P484">
        <v>17486</v>
      </c>
      <c r="Q484">
        <v>18973</v>
      </c>
      <c r="R484">
        <v>450</v>
      </c>
      <c r="S484">
        <v>473</v>
      </c>
      <c r="T484">
        <v>496</v>
      </c>
      <c r="U484">
        <v>542</v>
      </c>
      <c r="V484">
        <v>588</v>
      </c>
      <c r="W484" t="s">
        <v>1865</v>
      </c>
      <c r="X484">
        <v>1</v>
      </c>
      <c r="Y484">
        <v>1</v>
      </c>
      <c r="Z484" t="s">
        <v>1532</v>
      </c>
    </row>
    <row r="485" spans="1:26">
      <c r="A485">
        <v>285</v>
      </c>
      <c r="B485">
        <v>16226</v>
      </c>
      <c r="C485" t="s">
        <v>1574</v>
      </c>
      <c r="D485" t="s">
        <v>1529</v>
      </c>
      <c r="E485" t="s">
        <v>1443</v>
      </c>
      <c r="F485">
        <v>51639</v>
      </c>
      <c r="G485">
        <v>60806</v>
      </c>
      <c r="H485" t="s">
        <v>1577</v>
      </c>
      <c r="I485">
        <v>329</v>
      </c>
      <c r="J485">
        <v>1</v>
      </c>
      <c r="K485">
        <v>1000</v>
      </c>
      <c r="L485">
        <v>81000</v>
      </c>
      <c r="M485">
        <v>14512</v>
      </c>
      <c r="N485">
        <v>15238</v>
      </c>
      <c r="O485">
        <v>15999</v>
      </c>
      <c r="P485">
        <v>17486</v>
      </c>
      <c r="Q485">
        <v>18973</v>
      </c>
      <c r="R485">
        <v>1000</v>
      </c>
      <c r="S485">
        <v>1050</v>
      </c>
      <c r="T485">
        <v>1102</v>
      </c>
      <c r="U485">
        <v>1205</v>
      </c>
      <c r="V485">
        <v>1307</v>
      </c>
      <c r="W485" t="s">
        <v>1866</v>
      </c>
      <c r="X485">
        <v>1</v>
      </c>
      <c r="Y485">
        <v>1</v>
      </c>
      <c r="Z485" t="s">
        <v>1532</v>
      </c>
    </row>
    <row r="486" spans="1:26">
      <c r="A486">
        <v>285</v>
      </c>
      <c r="B486">
        <v>16226</v>
      </c>
      <c r="C486" t="s">
        <v>1574</v>
      </c>
      <c r="D486" t="s">
        <v>1529</v>
      </c>
      <c r="E486" t="s">
        <v>1443</v>
      </c>
      <c r="F486">
        <v>49710</v>
      </c>
      <c r="G486">
        <v>58268</v>
      </c>
      <c r="H486" t="s">
        <v>1530</v>
      </c>
      <c r="I486">
        <v>295</v>
      </c>
      <c r="J486">
        <v>1</v>
      </c>
      <c r="K486">
        <v>1000</v>
      </c>
      <c r="L486">
        <v>81000</v>
      </c>
      <c r="M486">
        <v>14512</v>
      </c>
      <c r="N486">
        <v>15238</v>
      </c>
      <c r="O486">
        <v>15999</v>
      </c>
      <c r="P486">
        <v>17486</v>
      </c>
      <c r="Q486">
        <v>18973</v>
      </c>
      <c r="R486">
        <v>1000</v>
      </c>
      <c r="S486">
        <v>1050</v>
      </c>
      <c r="T486">
        <v>1102</v>
      </c>
      <c r="U486">
        <v>1205</v>
      </c>
      <c r="V486">
        <v>1307</v>
      </c>
      <c r="W486" t="s">
        <v>1867</v>
      </c>
      <c r="X486">
        <v>1</v>
      </c>
      <c r="Y486">
        <v>1</v>
      </c>
      <c r="Z486" t="s">
        <v>1532</v>
      </c>
    </row>
    <row r="487" spans="1:26">
      <c r="A487">
        <v>285</v>
      </c>
      <c r="B487">
        <v>16226</v>
      </c>
      <c r="C487" t="s">
        <v>1574</v>
      </c>
      <c r="D487" t="s">
        <v>1529</v>
      </c>
      <c r="E487" t="s">
        <v>1443</v>
      </c>
      <c r="F487">
        <v>39024</v>
      </c>
      <c r="G487">
        <v>52664</v>
      </c>
      <c r="H487" t="s">
        <v>1530</v>
      </c>
      <c r="I487">
        <v>295</v>
      </c>
      <c r="J487">
        <v>11</v>
      </c>
      <c r="K487">
        <v>600</v>
      </c>
      <c r="L487">
        <v>81000</v>
      </c>
      <c r="M487">
        <v>14512</v>
      </c>
      <c r="N487">
        <v>15238</v>
      </c>
      <c r="O487">
        <v>15999</v>
      </c>
      <c r="P487">
        <v>17486</v>
      </c>
      <c r="Q487">
        <v>18973</v>
      </c>
      <c r="R487">
        <v>6600</v>
      </c>
      <c r="S487">
        <v>6930</v>
      </c>
      <c r="T487">
        <v>7276</v>
      </c>
      <c r="U487">
        <v>7953</v>
      </c>
      <c r="V487">
        <v>8629</v>
      </c>
      <c r="W487" t="s">
        <v>1868</v>
      </c>
      <c r="X487">
        <v>1</v>
      </c>
      <c r="Y487">
        <v>1</v>
      </c>
      <c r="Z487" t="s">
        <v>1532</v>
      </c>
    </row>
    <row r="488" spans="1:26">
      <c r="A488">
        <v>285</v>
      </c>
      <c r="B488">
        <v>16226</v>
      </c>
      <c r="C488" t="s">
        <v>1574</v>
      </c>
      <c r="D488" t="s">
        <v>1529</v>
      </c>
      <c r="E488" t="s">
        <v>1443</v>
      </c>
      <c r="F488">
        <v>44997</v>
      </c>
      <c r="G488">
        <v>51909</v>
      </c>
      <c r="H488" t="s">
        <v>1530</v>
      </c>
      <c r="I488">
        <v>295</v>
      </c>
      <c r="J488">
        <v>2</v>
      </c>
      <c r="K488">
        <v>400</v>
      </c>
      <c r="L488">
        <v>81000</v>
      </c>
      <c r="M488">
        <v>14512</v>
      </c>
      <c r="N488">
        <v>15238</v>
      </c>
      <c r="O488">
        <v>15999</v>
      </c>
      <c r="P488">
        <v>17486</v>
      </c>
      <c r="Q488">
        <v>18973</v>
      </c>
      <c r="R488">
        <v>800</v>
      </c>
      <c r="S488">
        <v>840</v>
      </c>
      <c r="T488">
        <v>882</v>
      </c>
      <c r="U488">
        <v>964</v>
      </c>
      <c r="V488">
        <v>1046</v>
      </c>
      <c r="W488" t="s">
        <v>1869</v>
      </c>
      <c r="X488">
        <v>1</v>
      </c>
      <c r="Y488">
        <v>1</v>
      </c>
      <c r="Z488" t="s">
        <v>1532</v>
      </c>
    </row>
    <row r="489" spans="1:26">
      <c r="A489">
        <v>285</v>
      </c>
      <c r="B489">
        <v>16226</v>
      </c>
      <c r="C489" t="s">
        <v>1574</v>
      </c>
      <c r="D489" t="s">
        <v>1529</v>
      </c>
      <c r="E489" t="s">
        <v>1443</v>
      </c>
      <c r="F489">
        <v>44160</v>
      </c>
      <c r="G489">
        <v>50866</v>
      </c>
      <c r="H489" t="s">
        <v>1530</v>
      </c>
      <c r="I489">
        <v>289</v>
      </c>
      <c r="J489">
        <v>18</v>
      </c>
      <c r="K489">
        <v>300</v>
      </c>
      <c r="L489">
        <v>81000</v>
      </c>
      <c r="M489">
        <v>14512</v>
      </c>
      <c r="N489">
        <v>15238</v>
      </c>
      <c r="O489">
        <v>15999</v>
      </c>
      <c r="P489">
        <v>17486</v>
      </c>
      <c r="Q489">
        <v>18973</v>
      </c>
      <c r="R489">
        <v>5400</v>
      </c>
      <c r="S489">
        <v>5670</v>
      </c>
      <c r="T489">
        <v>5953</v>
      </c>
      <c r="U489">
        <v>6507</v>
      </c>
      <c r="V489">
        <v>7060</v>
      </c>
      <c r="W489" t="s">
        <v>1870</v>
      </c>
      <c r="X489">
        <v>1</v>
      </c>
      <c r="Y489">
        <v>1</v>
      </c>
      <c r="Z489" t="s">
        <v>1532</v>
      </c>
    </row>
    <row r="490" spans="1:26">
      <c r="A490">
        <v>285</v>
      </c>
      <c r="B490">
        <v>16226</v>
      </c>
      <c r="C490" t="s">
        <v>1574</v>
      </c>
      <c r="D490" t="s">
        <v>1529</v>
      </c>
      <c r="E490" t="s">
        <v>1443</v>
      </c>
      <c r="F490">
        <v>41293</v>
      </c>
      <c r="G490">
        <v>46365</v>
      </c>
      <c r="H490" t="s">
        <v>1577</v>
      </c>
      <c r="I490">
        <v>329</v>
      </c>
      <c r="J490">
        <v>2</v>
      </c>
      <c r="K490">
        <v>1000</v>
      </c>
      <c r="L490">
        <v>81000</v>
      </c>
      <c r="M490">
        <v>14512</v>
      </c>
      <c r="N490">
        <v>15238</v>
      </c>
      <c r="O490">
        <v>15999</v>
      </c>
      <c r="P490">
        <v>17486</v>
      </c>
      <c r="Q490">
        <v>18973</v>
      </c>
      <c r="R490">
        <v>2000</v>
      </c>
      <c r="S490">
        <v>2100</v>
      </c>
      <c r="T490">
        <v>2205</v>
      </c>
      <c r="U490">
        <v>2410</v>
      </c>
      <c r="V490">
        <v>2615</v>
      </c>
      <c r="W490" t="s">
        <v>1871</v>
      </c>
      <c r="X490">
        <v>1</v>
      </c>
      <c r="Y490">
        <v>1</v>
      </c>
      <c r="Z490" t="s">
        <v>1532</v>
      </c>
    </row>
    <row r="491" spans="1:26">
      <c r="A491">
        <v>285</v>
      </c>
      <c r="B491">
        <v>16226</v>
      </c>
      <c r="C491" t="s">
        <v>1574</v>
      </c>
      <c r="D491" t="s">
        <v>1529</v>
      </c>
      <c r="E491" t="s">
        <v>1442</v>
      </c>
      <c r="F491">
        <v>49383</v>
      </c>
      <c r="G491">
        <v>57858</v>
      </c>
      <c r="H491" t="s">
        <v>1577</v>
      </c>
      <c r="I491">
        <v>323</v>
      </c>
      <c r="J491">
        <v>1</v>
      </c>
      <c r="K491">
        <v>20000</v>
      </c>
      <c r="L491">
        <v>81000</v>
      </c>
      <c r="M491">
        <v>59968</v>
      </c>
      <c r="N491">
        <v>62966</v>
      </c>
      <c r="O491">
        <v>66115</v>
      </c>
      <c r="P491">
        <v>72262</v>
      </c>
      <c r="Q491">
        <v>78409</v>
      </c>
      <c r="R491">
        <v>20000</v>
      </c>
      <c r="S491">
        <v>21000</v>
      </c>
      <c r="T491">
        <v>22050</v>
      </c>
      <c r="U491">
        <v>24100</v>
      </c>
      <c r="V491">
        <v>26150</v>
      </c>
      <c r="W491" t="s">
        <v>1880</v>
      </c>
      <c r="X491">
        <v>1</v>
      </c>
      <c r="Y491">
        <v>1</v>
      </c>
      <c r="Z491" t="s">
        <v>1532</v>
      </c>
    </row>
    <row r="492" spans="1:26">
      <c r="A492">
        <v>285</v>
      </c>
      <c r="B492">
        <v>16226</v>
      </c>
      <c r="C492" t="s">
        <v>1574</v>
      </c>
      <c r="D492" t="s">
        <v>1529</v>
      </c>
      <c r="E492" t="s">
        <v>1442</v>
      </c>
      <c r="F492">
        <v>83820</v>
      </c>
      <c r="G492">
        <v>99116</v>
      </c>
      <c r="H492" t="s">
        <v>1577</v>
      </c>
      <c r="I492">
        <v>322</v>
      </c>
      <c r="J492">
        <v>1</v>
      </c>
      <c r="K492">
        <v>2500</v>
      </c>
      <c r="L492">
        <v>81000</v>
      </c>
      <c r="M492">
        <v>59968</v>
      </c>
      <c r="N492">
        <v>62966</v>
      </c>
      <c r="O492">
        <v>66115</v>
      </c>
      <c r="P492">
        <v>72262</v>
      </c>
      <c r="Q492">
        <v>78409</v>
      </c>
      <c r="R492">
        <v>2500</v>
      </c>
      <c r="S492">
        <v>2625</v>
      </c>
      <c r="T492">
        <v>2756</v>
      </c>
      <c r="U492">
        <v>3013</v>
      </c>
      <c r="V492">
        <v>3269</v>
      </c>
      <c r="W492" t="s">
        <v>1850</v>
      </c>
      <c r="X492">
        <v>1</v>
      </c>
      <c r="Y492">
        <v>1</v>
      </c>
      <c r="Z492" t="s">
        <v>1532</v>
      </c>
    </row>
    <row r="493" spans="1:26">
      <c r="A493">
        <v>285</v>
      </c>
      <c r="B493">
        <v>16226</v>
      </c>
      <c r="C493" t="s">
        <v>1574</v>
      </c>
      <c r="D493" t="s">
        <v>1529</v>
      </c>
      <c r="E493" t="s">
        <v>1442</v>
      </c>
      <c r="F493">
        <v>82808</v>
      </c>
      <c r="G493">
        <v>97884</v>
      </c>
      <c r="H493" t="s">
        <v>1577</v>
      </c>
      <c r="I493">
        <v>322</v>
      </c>
      <c r="J493">
        <v>2</v>
      </c>
      <c r="K493">
        <v>5000</v>
      </c>
      <c r="L493">
        <v>81000</v>
      </c>
      <c r="M493">
        <v>59968</v>
      </c>
      <c r="N493">
        <v>62966</v>
      </c>
      <c r="O493">
        <v>66115</v>
      </c>
      <c r="P493">
        <v>72262</v>
      </c>
      <c r="Q493">
        <v>78409</v>
      </c>
      <c r="R493">
        <v>10000</v>
      </c>
      <c r="S493">
        <v>10500</v>
      </c>
      <c r="T493">
        <v>11025</v>
      </c>
      <c r="U493">
        <v>12050</v>
      </c>
      <c r="V493">
        <v>13075</v>
      </c>
      <c r="W493" t="s">
        <v>1853</v>
      </c>
      <c r="X493">
        <v>1</v>
      </c>
      <c r="Y493">
        <v>1</v>
      </c>
      <c r="Z493" t="s">
        <v>1532</v>
      </c>
    </row>
    <row r="494" spans="1:26">
      <c r="A494">
        <v>285</v>
      </c>
      <c r="B494">
        <v>16226</v>
      </c>
      <c r="C494" t="s">
        <v>1574</v>
      </c>
      <c r="D494" t="s">
        <v>1529</v>
      </c>
      <c r="E494" t="s">
        <v>1442</v>
      </c>
      <c r="F494">
        <v>80693</v>
      </c>
      <c r="G494">
        <v>95334</v>
      </c>
      <c r="H494" t="s">
        <v>1530</v>
      </c>
      <c r="I494">
        <v>289</v>
      </c>
      <c r="J494">
        <v>2</v>
      </c>
      <c r="K494">
        <v>250</v>
      </c>
      <c r="L494">
        <v>81000</v>
      </c>
      <c r="M494">
        <v>59968</v>
      </c>
      <c r="N494">
        <v>62966</v>
      </c>
      <c r="O494">
        <v>66115</v>
      </c>
      <c r="P494">
        <v>72262</v>
      </c>
      <c r="Q494">
        <v>78409</v>
      </c>
      <c r="R494">
        <v>500</v>
      </c>
      <c r="S494">
        <v>525</v>
      </c>
      <c r="T494">
        <v>551</v>
      </c>
      <c r="U494">
        <v>603</v>
      </c>
      <c r="V494">
        <v>654</v>
      </c>
      <c r="W494" t="s">
        <v>1552</v>
      </c>
      <c r="X494">
        <v>1</v>
      </c>
      <c r="Y494">
        <v>1</v>
      </c>
      <c r="Z494" t="s">
        <v>1532</v>
      </c>
    </row>
    <row r="495" spans="1:26">
      <c r="A495">
        <v>285</v>
      </c>
      <c r="B495">
        <v>16226</v>
      </c>
      <c r="C495" t="s">
        <v>1574</v>
      </c>
      <c r="D495" t="s">
        <v>1529</v>
      </c>
      <c r="E495" t="s">
        <v>1442</v>
      </c>
      <c r="F495">
        <v>79607</v>
      </c>
      <c r="G495">
        <v>94039</v>
      </c>
      <c r="H495" t="s">
        <v>1530</v>
      </c>
      <c r="I495">
        <v>295</v>
      </c>
      <c r="J495">
        <v>1</v>
      </c>
      <c r="K495">
        <v>20000</v>
      </c>
      <c r="L495">
        <v>81000</v>
      </c>
      <c r="M495">
        <v>59968</v>
      </c>
      <c r="N495">
        <v>62966</v>
      </c>
      <c r="O495">
        <v>66115</v>
      </c>
      <c r="P495">
        <v>72262</v>
      </c>
      <c r="Q495">
        <v>78409</v>
      </c>
      <c r="R495">
        <v>20000</v>
      </c>
      <c r="S495">
        <v>21000</v>
      </c>
      <c r="T495">
        <v>22050</v>
      </c>
      <c r="U495">
        <v>24100</v>
      </c>
      <c r="V495">
        <v>26150</v>
      </c>
      <c r="W495" t="s">
        <v>1881</v>
      </c>
      <c r="X495">
        <v>1</v>
      </c>
      <c r="Y495">
        <v>1</v>
      </c>
      <c r="Z495" t="s">
        <v>1532</v>
      </c>
    </row>
    <row r="496" spans="1:26">
      <c r="A496">
        <v>285</v>
      </c>
      <c r="B496">
        <v>16226</v>
      </c>
      <c r="C496" t="s">
        <v>1574</v>
      </c>
      <c r="D496" t="s">
        <v>1529</v>
      </c>
      <c r="E496" t="s">
        <v>1442</v>
      </c>
      <c r="F496">
        <v>79190</v>
      </c>
      <c r="G496">
        <v>93538</v>
      </c>
      <c r="H496" t="s">
        <v>1577</v>
      </c>
      <c r="I496">
        <v>322</v>
      </c>
      <c r="J496">
        <v>4</v>
      </c>
      <c r="K496">
        <v>1000</v>
      </c>
      <c r="L496">
        <v>81000</v>
      </c>
      <c r="M496">
        <v>59968</v>
      </c>
      <c r="N496">
        <v>62966</v>
      </c>
      <c r="O496">
        <v>66115</v>
      </c>
      <c r="P496">
        <v>72262</v>
      </c>
      <c r="Q496">
        <v>78409</v>
      </c>
      <c r="R496">
        <v>4000</v>
      </c>
      <c r="S496">
        <v>4200</v>
      </c>
      <c r="T496">
        <v>4410</v>
      </c>
      <c r="U496">
        <v>4820</v>
      </c>
      <c r="V496">
        <v>5230</v>
      </c>
      <c r="W496" t="s">
        <v>1859</v>
      </c>
      <c r="X496">
        <v>1</v>
      </c>
      <c r="Y496">
        <v>1</v>
      </c>
      <c r="Z496" t="s">
        <v>1532</v>
      </c>
    </row>
    <row r="497" spans="1:26">
      <c r="A497">
        <v>285</v>
      </c>
      <c r="B497">
        <v>16226</v>
      </c>
      <c r="C497" t="s">
        <v>1574</v>
      </c>
      <c r="D497" t="s">
        <v>1529</v>
      </c>
      <c r="E497" t="s">
        <v>1442</v>
      </c>
      <c r="F497">
        <v>75954</v>
      </c>
      <c r="G497">
        <v>90047</v>
      </c>
      <c r="H497" t="s">
        <v>1577</v>
      </c>
      <c r="I497">
        <v>329</v>
      </c>
      <c r="J497">
        <v>1</v>
      </c>
      <c r="K497">
        <v>1700</v>
      </c>
      <c r="L497">
        <v>81000</v>
      </c>
      <c r="M497">
        <v>59968</v>
      </c>
      <c r="N497">
        <v>62966</v>
      </c>
      <c r="O497">
        <v>66115</v>
      </c>
      <c r="P497">
        <v>72262</v>
      </c>
      <c r="Q497">
        <v>78409</v>
      </c>
      <c r="R497">
        <v>1700</v>
      </c>
      <c r="S497">
        <v>1785</v>
      </c>
      <c r="T497">
        <v>1874</v>
      </c>
      <c r="U497">
        <v>2049</v>
      </c>
      <c r="V497">
        <v>2223</v>
      </c>
      <c r="W497" t="s">
        <v>1861</v>
      </c>
      <c r="X497">
        <v>1</v>
      </c>
      <c r="Y497">
        <v>1</v>
      </c>
      <c r="Z497" t="s">
        <v>1532</v>
      </c>
    </row>
    <row r="498" spans="1:26">
      <c r="A498">
        <v>285</v>
      </c>
      <c r="B498">
        <v>16226</v>
      </c>
      <c r="C498" t="s">
        <v>1574</v>
      </c>
      <c r="D498" t="s">
        <v>1529</v>
      </c>
      <c r="E498" t="s">
        <v>1442</v>
      </c>
      <c r="F498">
        <v>74577</v>
      </c>
      <c r="G498">
        <v>88575</v>
      </c>
      <c r="H498" t="s">
        <v>1530</v>
      </c>
      <c r="I498">
        <v>295</v>
      </c>
      <c r="J498">
        <v>2</v>
      </c>
      <c r="K498">
        <v>2000</v>
      </c>
      <c r="L498">
        <v>81000</v>
      </c>
      <c r="M498">
        <v>59968</v>
      </c>
      <c r="N498">
        <v>62966</v>
      </c>
      <c r="O498">
        <v>66115</v>
      </c>
      <c r="P498">
        <v>72262</v>
      </c>
      <c r="Q498">
        <v>78409</v>
      </c>
      <c r="R498">
        <v>4000</v>
      </c>
      <c r="S498">
        <v>4200</v>
      </c>
      <c r="T498">
        <v>4410</v>
      </c>
      <c r="U498">
        <v>4820</v>
      </c>
      <c r="V498">
        <v>5230</v>
      </c>
      <c r="W498" t="s">
        <v>1882</v>
      </c>
      <c r="X498">
        <v>1</v>
      </c>
      <c r="Y498">
        <v>1</v>
      </c>
      <c r="Z498" t="s">
        <v>1532</v>
      </c>
    </row>
    <row r="499" spans="1:26">
      <c r="A499">
        <v>285</v>
      </c>
      <c r="B499">
        <v>16226</v>
      </c>
      <c r="C499" t="s">
        <v>1574</v>
      </c>
      <c r="D499" t="s">
        <v>1529</v>
      </c>
      <c r="E499" t="s">
        <v>1442</v>
      </c>
      <c r="F499">
        <v>63298</v>
      </c>
      <c r="G499">
        <v>76177</v>
      </c>
      <c r="H499" t="s">
        <v>1577</v>
      </c>
      <c r="I499">
        <v>329</v>
      </c>
      <c r="J499">
        <v>6</v>
      </c>
      <c r="K499">
        <v>6000</v>
      </c>
      <c r="L499">
        <v>81000</v>
      </c>
      <c r="M499">
        <v>59968</v>
      </c>
      <c r="N499">
        <v>62966</v>
      </c>
      <c r="O499">
        <v>66115</v>
      </c>
      <c r="P499">
        <v>72262</v>
      </c>
      <c r="Q499">
        <v>78409</v>
      </c>
      <c r="R499">
        <v>36000</v>
      </c>
      <c r="S499">
        <v>37800</v>
      </c>
      <c r="T499">
        <v>39690</v>
      </c>
      <c r="U499">
        <v>43380</v>
      </c>
      <c r="V499">
        <v>47071</v>
      </c>
      <c r="W499" t="s">
        <v>1871</v>
      </c>
      <c r="X499">
        <v>1</v>
      </c>
      <c r="Y499">
        <v>1</v>
      </c>
      <c r="Z499" t="s">
        <v>1532</v>
      </c>
    </row>
    <row r="500" spans="1:26">
      <c r="A500">
        <v>285</v>
      </c>
      <c r="B500">
        <v>16226</v>
      </c>
      <c r="C500" t="s">
        <v>1574</v>
      </c>
      <c r="D500" t="s">
        <v>1529</v>
      </c>
      <c r="E500" t="s">
        <v>1442</v>
      </c>
      <c r="F500">
        <v>62379</v>
      </c>
      <c r="G500">
        <v>75027</v>
      </c>
      <c r="H500" t="s">
        <v>1530</v>
      </c>
      <c r="I500">
        <v>289</v>
      </c>
      <c r="J500">
        <v>2</v>
      </c>
      <c r="K500">
        <v>400</v>
      </c>
      <c r="L500">
        <v>81000</v>
      </c>
      <c r="M500">
        <v>59968</v>
      </c>
      <c r="N500">
        <v>62966</v>
      </c>
      <c r="O500">
        <v>66115</v>
      </c>
      <c r="P500">
        <v>72262</v>
      </c>
      <c r="Q500">
        <v>78409</v>
      </c>
      <c r="R500">
        <v>800</v>
      </c>
      <c r="S500">
        <v>840</v>
      </c>
      <c r="T500">
        <v>882</v>
      </c>
      <c r="U500">
        <v>964</v>
      </c>
      <c r="V500">
        <v>1046</v>
      </c>
      <c r="W500" t="s">
        <v>1552</v>
      </c>
      <c r="X500">
        <v>1</v>
      </c>
      <c r="Y500">
        <v>1</v>
      </c>
      <c r="Z500" t="s">
        <v>1532</v>
      </c>
    </row>
    <row r="501" spans="1:26">
      <c r="A501">
        <v>285</v>
      </c>
      <c r="B501">
        <v>16226</v>
      </c>
      <c r="C501" t="s">
        <v>1574</v>
      </c>
      <c r="D501" t="s">
        <v>1529</v>
      </c>
      <c r="E501" t="s">
        <v>1442</v>
      </c>
      <c r="F501">
        <v>58579</v>
      </c>
      <c r="G501">
        <v>69528</v>
      </c>
      <c r="H501" t="s">
        <v>1530</v>
      </c>
      <c r="I501">
        <v>239</v>
      </c>
      <c r="J501">
        <v>12</v>
      </c>
      <c r="K501">
        <v>1000</v>
      </c>
      <c r="L501">
        <v>81000</v>
      </c>
      <c r="M501">
        <v>59968</v>
      </c>
      <c r="N501">
        <v>62966</v>
      </c>
      <c r="O501">
        <v>66115</v>
      </c>
      <c r="P501">
        <v>72262</v>
      </c>
      <c r="Q501">
        <v>78409</v>
      </c>
      <c r="R501">
        <v>12000</v>
      </c>
      <c r="S501">
        <v>12600</v>
      </c>
      <c r="T501">
        <v>13230</v>
      </c>
      <c r="U501">
        <v>14460</v>
      </c>
      <c r="V501">
        <v>15690</v>
      </c>
      <c r="W501" t="s">
        <v>1883</v>
      </c>
      <c r="X501">
        <v>1</v>
      </c>
      <c r="Y501">
        <v>1</v>
      </c>
      <c r="Z501" t="s">
        <v>1532</v>
      </c>
    </row>
    <row r="502" spans="1:26">
      <c r="A502">
        <v>285</v>
      </c>
      <c r="B502">
        <v>16226</v>
      </c>
      <c r="C502" t="s">
        <v>1574</v>
      </c>
      <c r="D502" t="s">
        <v>1529</v>
      </c>
      <c r="E502" t="s">
        <v>1442</v>
      </c>
      <c r="F502">
        <v>58484</v>
      </c>
      <c r="G502">
        <v>69414</v>
      </c>
      <c r="H502" t="s">
        <v>1530</v>
      </c>
      <c r="I502">
        <v>295</v>
      </c>
      <c r="J502">
        <v>16</v>
      </c>
      <c r="K502">
        <v>50</v>
      </c>
      <c r="L502">
        <v>81000</v>
      </c>
      <c r="M502">
        <v>59968</v>
      </c>
      <c r="N502">
        <v>62966</v>
      </c>
      <c r="O502">
        <v>66115</v>
      </c>
      <c r="P502">
        <v>72262</v>
      </c>
      <c r="Q502">
        <v>78409</v>
      </c>
      <c r="R502">
        <v>800</v>
      </c>
      <c r="S502">
        <v>840</v>
      </c>
      <c r="T502">
        <v>882</v>
      </c>
      <c r="U502">
        <v>964</v>
      </c>
      <c r="V502">
        <v>1046</v>
      </c>
      <c r="W502" t="s">
        <v>1864</v>
      </c>
      <c r="X502">
        <v>1</v>
      </c>
      <c r="Y502">
        <v>1</v>
      </c>
      <c r="Z502" t="s">
        <v>1532</v>
      </c>
    </row>
    <row r="503" spans="1:26">
      <c r="A503">
        <v>285</v>
      </c>
      <c r="B503">
        <v>16226</v>
      </c>
      <c r="C503" t="s">
        <v>1574</v>
      </c>
      <c r="D503" t="s">
        <v>1529</v>
      </c>
      <c r="E503" t="s">
        <v>1442</v>
      </c>
      <c r="F503">
        <v>44997</v>
      </c>
      <c r="G503">
        <v>51909</v>
      </c>
      <c r="H503" t="s">
        <v>1530</v>
      </c>
      <c r="I503">
        <v>295</v>
      </c>
      <c r="J503">
        <v>4</v>
      </c>
      <c r="K503">
        <v>400</v>
      </c>
      <c r="L503">
        <v>81000</v>
      </c>
      <c r="M503">
        <v>59968</v>
      </c>
      <c r="N503">
        <v>62966</v>
      </c>
      <c r="O503">
        <v>66115</v>
      </c>
      <c r="P503">
        <v>72262</v>
      </c>
      <c r="Q503">
        <v>78409</v>
      </c>
      <c r="R503">
        <v>1600</v>
      </c>
      <c r="S503">
        <v>1680</v>
      </c>
      <c r="T503">
        <v>1764</v>
      </c>
      <c r="U503">
        <v>1928</v>
      </c>
      <c r="V503">
        <v>2092</v>
      </c>
      <c r="W503" t="s">
        <v>1869</v>
      </c>
      <c r="X503">
        <v>1</v>
      </c>
      <c r="Y503">
        <v>1</v>
      </c>
      <c r="Z503" t="s">
        <v>1532</v>
      </c>
    </row>
    <row r="504" spans="1:26">
      <c r="A504">
        <v>285</v>
      </c>
      <c r="B504">
        <v>16226</v>
      </c>
      <c r="C504" t="s">
        <v>1574</v>
      </c>
      <c r="D504" t="s">
        <v>1529</v>
      </c>
      <c r="E504" t="s">
        <v>1438</v>
      </c>
      <c r="F504">
        <v>82808</v>
      </c>
      <c r="G504">
        <v>97884</v>
      </c>
      <c r="H504" t="s">
        <v>1577</v>
      </c>
      <c r="I504">
        <v>322</v>
      </c>
      <c r="J504">
        <v>1</v>
      </c>
      <c r="K504">
        <v>5000</v>
      </c>
      <c r="L504">
        <v>81000</v>
      </c>
      <c r="M504">
        <v>30492</v>
      </c>
      <c r="N504">
        <v>32017</v>
      </c>
      <c r="O504">
        <v>33617</v>
      </c>
      <c r="P504">
        <v>36742</v>
      </c>
      <c r="Q504">
        <v>39867</v>
      </c>
      <c r="R504">
        <v>5000</v>
      </c>
      <c r="S504">
        <v>5250</v>
      </c>
      <c r="T504">
        <v>5512</v>
      </c>
      <c r="U504">
        <v>6025</v>
      </c>
      <c r="V504">
        <v>6537</v>
      </c>
      <c r="W504" t="s">
        <v>1853</v>
      </c>
      <c r="X504">
        <v>1</v>
      </c>
      <c r="Y504">
        <v>1</v>
      </c>
      <c r="Z504" t="s">
        <v>1532</v>
      </c>
    </row>
    <row r="505" spans="1:26">
      <c r="A505">
        <v>285</v>
      </c>
      <c r="B505">
        <v>16226</v>
      </c>
      <c r="C505" t="s">
        <v>1574</v>
      </c>
      <c r="D505" t="s">
        <v>1529</v>
      </c>
      <c r="E505" t="s">
        <v>1438</v>
      </c>
      <c r="F505">
        <v>80693</v>
      </c>
      <c r="G505">
        <v>95334</v>
      </c>
      <c r="H505" t="s">
        <v>1530</v>
      </c>
      <c r="I505">
        <v>289</v>
      </c>
      <c r="J505">
        <v>4</v>
      </c>
      <c r="K505">
        <v>250</v>
      </c>
      <c r="L505">
        <v>81000</v>
      </c>
      <c r="M505">
        <v>30492</v>
      </c>
      <c r="N505">
        <v>32017</v>
      </c>
      <c r="O505">
        <v>33617</v>
      </c>
      <c r="P505">
        <v>36742</v>
      </c>
      <c r="Q505">
        <v>39867</v>
      </c>
      <c r="R505">
        <v>1000</v>
      </c>
      <c r="S505">
        <v>1050</v>
      </c>
      <c r="T505">
        <v>1102</v>
      </c>
      <c r="U505">
        <v>1205</v>
      </c>
      <c r="V505">
        <v>1307</v>
      </c>
      <c r="W505" t="s">
        <v>1552</v>
      </c>
      <c r="X505">
        <v>1</v>
      </c>
      <c r="Y505">
        <v>1</v>
      </c>
      <c r="Z505" t="s">
        <v>1532</v>
      </c>
    </row>
    <row r="506" spans="1:26">
      <c r="A506">
        <v>285</v>
      </c>
      <c r="B506">
        <v>16226</v>
      </c>
      <c r="C506" t="s">
        <v>1574</v>
      </c>
      <c r="D506" t="s">
        <v>1529</v>
      </c>
      <c r="E506" t="s">
        <v>1438</v>
      </c>
      <c r="F506">
        <v>80692</v>
      </c>
      <c r="G506">
        <v>95333</v>
      </c>
      <c r="H506" t="s">
        <v>1530</v>
      </c>
      <c r="I506">
        <v>289</v>
      </c>
      <c r="J506">
        <v>4</v>
      </c>
      <c r="K506">
        <v>300</v>
      </c>
      <c r="L506">
        <v>81000</v>
      </c>
      <c r="M506">
        <v>30492</v>
      </c>
      <c r="N506">
        <v>32017</v>
      </c>
      <c r="O506">
        <v>33617</v>
      </c>
      <c r="P506">
        <v>36742</v>
      </c>
      <c r="Q506">
        <v>39867</v>
      </c>
      <c r="R506">
        <v>1200</v>
      </c>
      <c r="S506">
        <v>1260</v>
      </c>
      <c r="T506">
        <v>1323</v>
      </c>
      <c r="U506">
        <v>1446</v>
      </c>
      <c r="V506">
        <v>1569</v>
      </c>
      <c r="W506" t="s">
        <v>1552</v>
      </c>
      <c r="X506">
        <v>1</v>
      </c>
      <c r="Y506">
        <v>1</v>
      </c>
      <c r="Z506" t="s">
        <v>1532</v>
      </c>
    </row>
    <row r="507" spans="1:26">
      <c r="A507">
        <v>285</v>
      </c>
      <c r="B507">
        <v>16226</v>
      </c>
      <c r="C507" t="s">
        <v>1574</v>
      </c>
      <c r="D507" t="s">
        <v>1529</v>
      </c>
      <c r="E507" t="s">
        <v>1438</v>
      </c>
      <c r="F507">
        <v>79190</v>
      </c>
      <c r="G507">
        <v>93538</v>
      </c>
      <c r="H507" t="s">
        <v>1577</v>
      </c>
      <c r="I507">
        <v>322</v>
      </c>
      <c r="J507">
        <v>4</v>
      </c>
      <c r="K507">
        <v>1000</v>
      </c>
      <c r="L507">
        <v>81000</v>
      </c>
      <c r="M507">
        <v>30492</v>
      </c>
      <c r="N507">
        <v>32017</v>
      </c>
      <c r="O507">
        <v>33617</v>
      </c>
      <c r="P507">
        <v>36742</v>
      </c>
      <c r="Q507">
        <v>39867</v>
      </c>
      <c r="R507">
        <v>4000</v>
      </c>
      <c r="S507">
        <v>4200</v>
      </c>
      <c r="T507">
        <v>4410</v>
      </c>
      <c r="U507">
        <v>4820</v>
      </c>
      <c r="V507">
        <v>5230</v>
      </c>
      <c r="W507" t="s">
        <v>1859</v>
      </c>
      <c r="X507">
        <v>1</v>
      </c>
      <c r="Y507">
        <v>1</v>
      </c>
      <c r="Z507" t="s">
        <v>1532</v>
      </c>
    </row>
    <row r="508" spans="1:26">
      <c r="A508">
        <v>285</v>
      </c>
      <c r="B508">
        <v>16226</v>
      </c>
      <c r="C508" t="s">
        <v>1574</v>
      </c>
      <c r="D508" t="s">
        <v>1529</v>
      </c>
      <c r="E508" t="s">
        <v>1438</v>
      </c>
      <c r="F508">
        <v>78873</v>
      </c>
      <c r="G508">
        <v>93195</v>
      </c>
      <c r="H508" t="s">
        <v>1577</v>
      </c>
      <c r="I508">
        <v>322</v>
      </c>
      <c r="J508">
        <v>1</v>
      </c>
      <c r="K508">
        <v>2500</v>
      </c>
      <c r="L508">
        <v>81000</v>
      </c>
      <c r="M508">
        <v>30492</v>
      </c>
      <c r="N508">
        <v>32017</v>
      </c>
      <c r="O508">
        <v>33617</v>
      </c>
      <c r="P508">
        <v>36742</v>
      </c>
      <c r="Q508">
        <v>39867</v>
      </c>
      <c r="R508">
        <v>2500</v>
      </c>
      <c r="S508">
        <v>2625</v>
      </c>
      <c r="T508">
        <v>2756</v>
      </c>
      <c r="U508">
        <v>3012</v>
      </c>
      <c r="V508">
        <v>3269</v>
      </c>
      <c r="W508" t="s">
        <v>1860</v>
      </c>
      <c r="X508">
        <v>1</v>
      </c>
      <c r="Y508">
        <v>1</v>
      </c>
      <c r="Z508" t="s">
        <v>1532</v>
      </c>
    </row>
    <row r="509" spans="1:26">
      <c r="A509">
        <v>285</v>
      </c>
      <c r="B509">
        <v>16226</v>
      </c>
      <c r="C509" t="s">
        <v>1574</v>
      </c>
      <c r="D509" t="s">
        <v>1529</v>
      </c>
      <c r="E509" t="s">
        <v>1438</v>
      </c>
      <c r="F509">
        <v>75170</v>
      </c>
      <c r="G509">
        <v>89209</v>
      </c>
      <c r="H509" t="s">
        <v>1577</v>
      </c>
      <c r="I509">
        <v>322</v>
      </c>
      <c r="J509">
        <v>1</v>
      </c>
      <c r="K509">
        <v>500</v>
      </c>
      <c r="L509">
        <v>81000</v>
      </c>
      <c r="M509">
        <v>30492</v>
      </c>
      <c r="N509">
        <v>32017</v>
      </c>
      <c r="O509">
        <v>33617</v>
      </c>
      <c r="P509">
        <v>36742</v>
      </c>
      <c r="Q509">
        <v>39867</v>
      </c>
      <c r="R509">
        <v>500</v>
      </c>
      <c r="S509">
        <v>525</v>
      </c>
      <c r="T509">
        <v>551</v>
      </c>
      <c r="U509">
        <v>602</v>
      </c>
      <c r="V509">
        <v>654</v>
      </c>
      <c r="W509" t="s">
        <v>1878</v>
      </c>
      <c r="X509">
        <v>1</v>
      </c>
      <c r="Y509">
        <v>1</v>
      </c>
      <c r="Z509" t="s">
        <v>1532</v>
      </c>
    </row>
    <row r="510" spans="1:26">
      <c r="A510">
        <v>285</v>
      </c>
      <c r="B510">
        <v>16226</v>
      </c>
      <c r="C510" t="s">
        <v>1574</v>
      </c>
      <c r="D510" t="s">
        <v>1529</v>
      </c>
      <c r="E510" t="s">
        <v>1438</v>
      </c>
      <c r="F510">
        <v>58484</v>
      </c>
      <c r="G510">
        <v>69414</v>
      </c>
      <c r="H510" t="s">
        <v>1530</v>
      </c>
      <c r="I510">
        <v>295</v>
      </c>
      <c r="J510">
        <v>18</v>
      </c>
      <c r="K510">
        <v>50</v>
      </c>
      <c r="L510">
        <v>81000</v>
      </c>
      <c r="M510">
        <v>30492</v>
      </c>
      <c r="N510">
        <v>32017</v>
      </c>
      <c r="O510">
        <v>33617</v>
      </c>
      <c r="P510">
        <v>36742</v>
      </c>
      <c r="Q510">
        <v>39867</v>
      </c>
      <c r="R510">
        <v>900</v>
      </c>
      <c r="S510">
        <v>945</v>
      </c>
      <c r="T510">
        <v>992</v>
      </c>
      <c r="U510">
        <v>1084</v>
      </c>
      <c r="V510">
        <v>1177</v>
      </c>
      <c r="W510" t="s">
        <v>1864</v>
      </c>
      <c r="X510">
        <v>1</v>
      </c>
      <c r="Y510">
        <v>1</v>
      </c>
      <c r="Z510" t="s">
        <v>1532</v>
      </c>
    </row>
    <row r="511" spans="1:26">
      <c r="A511">
        <v>285</v>
      </c>
      <c r="B511">
        <v>16226</v>
      </c>
      <c r="C511" t="s">
        <v>1574</v>
      </c>
      <c r="D511" t="s">
        <v>1529</v>
      </c>
      <c r="E511" t="s">
        <v>1438</v>
      </c>
      <c r="F511">
        <v>51692</v>
      </c>
      <c r="G511">
        <v>60935</v>
      </c>
      <c r="H511" t="s">
        <v>1530</v>
      </c>
      <c r="I511">
        <v>295</v>
      </c>
      <c r="J511">
        <v>2</v>
      </c>
      <c r="K511">
        <v>150</v>
      </c>
      <c r="L511">
        <v>81000</v>
      </c>
      <c r="M511">
        <v>30492</v>
      </c>
      <c r="N511">
        <v>32017</v>
      </c>
      <c r="O511">
        <v>33617</v>
      </c>
      <c r="P511">
        <v>36742</v>
      </c>
      <c r="Q511">
        <v>39867</v>
      </c>
      <c r="R511">
        <v>300</v>
      </c>
      <c r="S511">
        <v>315</v>
      </c>
      <c r="T511">
        <v>331</v>
      </c>
      <c r="U511">
        <v>361</v>
      </c>
      <c r="V511">
        <v>392</v>
      </c>
      <c r="W511" t="s">
        <v>1865</v>
      </c>
      <c r="X511">
        <v>1</v>
      </c>
      <c r="Y511">
        <v>1</v>
      </c>
      <c r="Z511" t="s">
        <v>1532</v>
      </c>
    </row>
    <row r="512" spans="1:26">
      <c r="A512">
        <v>285</v>
      </c>
      <c r="B512">
        <v>16226</v>
      </c>
      <c r="C512" t="s">
        <v>1574</v>
      </c>
      <c r="D512" t="s">
        <v>1529</v>
      </c>
      <c r="E512" t="s">
        <v>1439</v>
      </c>
      <c r="F512">
        <v>74823</v>
      </c>
      <c r="G512">
        <v>88836</v>
      </c>
      <c r="H512" t="s">
        <v>1530</v>
      </c>
      <c r="I512">
        <v>295</v>
      </c>
      <c r="J512">
        <v>3</v>
      </c>
      <c r="K512">
        <v>250</v>
      </c>
      <c r="L512">
        <v>81000</v>
      </c>
      <c r="M512">
        <v>2044</v>
      </c>
      <c r="N512">
        <v>2146</v>
      </c>
      <c r="O512">
        <v>2254</v>
      </c>
      <c r="P512">
        <v>2464</v>
      </c>
      <c r="Q512">
        <v>2674</v>
      </c>
      <c r="R512">
        <v>750</v>
      </c>
      <c r="S512">
        <v>787</v>
      </c>
      <c r="T512">
        <v>827</v>
      </c>
      <c r="U512">
        <v>904</v>
      </c>
      <c r="V512">
        <v>981</v>
      </c>
      <c r="W512" t="s">
        <v>1627</v>
      </c>
      <c r="X512">
        <v>1</v>
      </c>
      <c r="Y512">
        <v>1</v>
      </c>
      <c r="Z512" t="s">
        <v>1532</v>
      </c>
    </row>
    <row r="513" spans="1:26">
      <c r="A513">
        <v>285</v>
      </c>
      <c r="B513">
        <v>16226</v>
      </c>
      <c r="C513" t="s">
        <v>1574</v>
      </c>
      <c r="D513" t="s">
        <v>1529</v>
      </c>
      <c r="E513" t="s">
        <v>1439</v>
      </c>
      <c r="F513">
        <v>67763</v>
      </c>
      <c r="G513">
        <v>81262</v>
      </c>
      <c r="H513" t="s">
        <v>1530</v>
      </c>
      <c r="I513">
        <v>295</v>
      </c>
      <c r="J513">
        <v>2</v>
      </c>
      <c r="K513">
        <v>300</v>
      </c>
      <c r="L513">
        <v>81000</v>
      </c>
      <c r="M513">
        <v>2044</v>
      </c>
      <c r="N513">
        <v>2146</v>
      </c>
      <c r="O513">
        <v>2254</v>
      </c>
      <c r="P513">
        <v>2464</v>
      </c>
      <c r="Q513">
        <v>2674</v>
      </c>
      <c r="R513">
        <v>600</v>
      </c>
      <c r="S513">
        <v>630</v>
      </c>
      <c r="T513">
        <v>662</v>
      </c>
      <c r="U513">
        <v>723</v>
      </c>
      <c r="V513">
        <v>785</v>
      </c>
      <c r="W513" t="s">
        <v>1847</v>
      </c>
      <c r="X513">
        <v>1</v>
      </c>
      <c r="Y513">
        <v>1</v>
      </c>
      <c r="Z513" t="s">
        <v>1532</v>
      </c>
    </row>
    <row r="514" spans="1:26">
      <c r="A514">
        <v>285</v>
      </c>
      <c r="B514">
        <v>16226</v>
      </c>
      <c r="C514" t="s">
        <v>1574</v>
      </c>
      <c r="D514" t="s">
        <v>1529</v>
      </c>
      <c r="E514" t="s">
        <v>1439</v>
      </c>
      <c r="F514">
        <v>64206</v>
      </c>
      <c r="G514">
        <v>77252</v>
      </c>
      <c r="H514" t="s">
        <v>1530</v>
      </c>
      <c r="I514">
        <v>295</v>
      </c>
      <c r="J514">
        <v>2</v>
      </c>
      <c r="K514">
        <v>700</v>
      </c>
      <c r="L514">
        <v>81000</v>
      </c>
      <c r="M514">
        <v>2044</v>
      </c>
      <c r="N514">
        <v>2146</v>
      </c>
      <c r="O514">
        <v>2254</v>
      </c>
      <c r="P514">
        <v>2464</v>
      </c>
      <c r="Q514">
        <v>2674</v>
      </c>
      <c r="R514">
        <v>1400</v>
      </c>
      <c r="S514">
        <v>1470</v>
      </c>
      <c r="T514">
        <v>1544</v>
      </c>
      <c r="U514">
        <v>1688</v>
      </c>
      <c r="V514">
        <v>1832</v>
      </c>
      <c r="W514" t="s">
        <v>1884</v>
      </c>
      <c r="X514">
        <v>1</v>
      </c>
      <c r="Y514">
        <v>1</v>
      </c>
      <c r="Z514" t="s">
        <v>1532</v>
      </c>
    </row>
    <row r="515" spans="1:26">
      <c r="A515">
        <v>285</v>
      </c>
      <c r="B515">
        <v>16226</v>
      </c>
      <c r="C515" t="s">
        <v>1574</v>
      </c>
      <c r="D515" t="s">
        <v>1529</v>
      </c>
      <c r="E515" t="s">
        <v>1439</v>
      </c>
      <c r="F515">
        <v>56459</v>
      </c>
      <c r="G515">
        <v>66848</v>
      </c>
      <c r="H515" t="s">
        <v>1577</v>
      </c>
      <c r="I515">
        <v>329</v>
      </c>
      <c r="J515">
        <v>27</v>
      </c>
      <c r="K515">
        <v>3000</v>
      </c>
      <c r="L515">
        <v>81000</v>
      </c>
      <c r="M515">
        <v>2044</v>
      </c>
      <c r="N515">
        <v>2146</v>
      </c>
      <c r="O515">
        <v>2254</v>
      </c>
      <c r="P515">
        <v>2464</v>
      </c>
      <c r="Q515">
        <v>2674</v>
      </c>
      <c r="R515">
        <v>81000</v>
      </c>
      <c r="S515">
        <v>85042</v>
      </c>
      <c r="T515">
        <v>89322</v>
      </c>
      <c r="U515">
        <v>97644</v>
      </c>
      <c r="V515">
        <v>105966</v>
      </c>
      <c r="W515" t="s">
        <v>1875</v>
      </c>
      <c r="X515">
        <v>1</v>
      </c>
      <c r="Y515">
        <v>1</v>
      </c>
      <c r="Z515" t="s">
        <v>1532</v>
      </c>
    </row>
    <row r="516" spans="1:26">
      <c r="A516">
        <v>285</v>
      </c>
      <c r="B516">
        <v>16226</v>
      </c>
      <c r="C516" t="s">
        <v>1574</v>
      </c>
      <c r="D516" t="s">
        <v>1529</v>
      </c>
      <c r="E516" t="s">
        <v>1439</v>
      </c>
      <c r="F516">
        <v>53652</v>
      </c>
      <c r="G516">
        <v>63272</v>
      </c>
      <c r="H516" t="s">
        <v>1530</v>
      </c>
      <c r="I516">
        <v>295</v>
      </c>
      <c r="J516">
        <v>2</v>
      </c>
      <c r="K516">
        <v>2000</v>
      </c>
      <c r="L516">
        <v>81000</v>
      </c>
      <c r="M516">
        <v>2044</v>
      </c>
      <c r="N516">
        <v>2146</v>
      </c>
      <c r="O516">
        <v>2254</v>
      </c>
      <c r="P516">
        <v>2464</v>
      </c>
      <c r="Q516">
        <v>2674</v>
      </c>
      <c r="R516">
        <v>4000</v>
      </c>
      <c r="S516">
        <v>4200</v>
      </c>
      <c r="T516">
        <v>4411</v>
      </c>
      <c r="U516">
        <v>4822</v>
      </c>
      <c r="V516">
        <v>5233</v>
      </c>
      <c r="W516" t="s">
        <v>1845</v>
      </c>
      <c r="X516">
        <v>1</v>
      </c>
      <c r="Y516">
        <v>1</v>
      </c>
      <c r="Z516" t="s">
        <v>1532</v>
      </c>
    </row>
    <row r="517" spans="1:26">
      <c r="A517">
        <v>285</v>
      </c>
      <c r="B517">
        <v>16226</v>
      </c>
      <c r="C517" t="s">
        <v>1574</v>
      </c>
      <c r="D517" t="s">
        <v>1529</v>
      </c>
      <c r="E517" t="s">
        <v>1439</v>
      </c>
      <c r="F517">
        <v>41494</v>
      </c>
      <c r="G517">
        <v>46604</v>
      </c>
      <c r="H517" t="s">
        <v>1530</v>
      </c>
      <c r="I517">
        <v>295</v>
      </c>
      <c r="J517">
        <v>6</v>
      </c>
      <c r="K517">
        <v>150</v>
      </c>
      <c r="L517">
        <v>81000</v>
      </c>
      <c r="M517">
        <v>2044</v>
      </c>
      <c r="N517">
        <v>2146</v>
      </c>
      <c r="O517">
        <v>2254</v>
      </c>
      <c r="P517">
        <v>2464</v>
      </c>
      <c r="Q517">
        <v>2674</v>
      </c>
      <c r="R517">
        <v>900</v>
      </c>
      <c r="S517">
        <v>945</v>
      </c>
      <c r="T517">
        <v>992</v>
      </c>
      <c r="U517">
        <v>1085</v>
      </c>
      <c r="V517">
        <v>1177</v>
      </c>
      <c r="W517" t="s">
        <v>1847</v>
      </c>
      <c r="X517">
        <v>1</v>
      </c>
      <c r="Y517">
        <v>1</v>
      </c>
      <c r="Z517" t="s">
        <v>1532</v>
      </c>
    </row>
    <row r="518" spans="1:26">
      <c r="A518">
        <v>285</v>
      </c>
      <c r="B518">
        <v>16226</v>
      </c>
      <c r="C518" t="s">
        <v>1574</v>
      </c>
      <c r="D518" t="s">
        <v>1529</v>
      </c>
      <c r="E518" t="s">
        <v>1439</v>
      </c>
      <c r="F518">
        <v>2742</v>
      </c>
      <c r="G518">
        <v>3302</v>
      </c>
      <c r="H518" t="s">
        <v>1530</v>
      </c>
      <c r="I518">
        <v>295</v>
      </c>
      <c r="J518">
        <v>6</v>
      </c>
      <c r="K518">
        <v>1500</v>
      </c>
      <c r="L518">
        <v>81000</v>
      </c>
      <c r="M518">
        <v>2044</v>
      </c>
      <c r="N518">
        <v>2146</v>
      </c>
      <c r="O518">
        <v>2254</v>
      </c>
      <c r="P518">
        <v>2464</v>
      </c>
      <c r="Q518">
        <v>2674</v>
      </c>
      <c r="R518">
        <v>9000</v>
      </c>
      <c r="S518">
        <v>9449</v>
      </c>
      <c r="T518">
        <v>9925</v>
      </c>
      <c r="U518">
        <v>10849</v>
      </c>
      <c r="V518">
        <v>11774</v>
      </c>
      <c r="W518" t="s">
        <v>1846</v>
      </c>
      <c r="X518">
        <v>1</v>
      </c>
      <c r="Y518">
        <v>1</v>
      </c>
      <c r="Z518" t="s">
        <v>1532</v>
      </c>
    </row>
    <row r="519" spans="1:26">
      <c r="A519">
        <v>285</v>
      </c>
      <c r="B519">
        <v>16226</v>
      </c>
      <c r="C519" t="s">
        <v>1574</v>
      </c>
      <c r="D519" t="s">
        <v>1529</v>
      </c>
      <c r="E519" t="s">
        <v>1439</v>
      </c>
      <c r="F519">
        <v>2626</v>
      </c>
      <c r="G519">
        <v>3186</v>
      </c>
      <c r="H519" t="s">
        <v>1530</v>
      </c>
      <c r="I519">
        <v>295</v>
      </c>
      <c r="J519">
        <v>44</v>
      </c>
      <c r="K519">
        <v>1500</v>
      </c>
      <c r="L519">
        <v>81000</v>
      </c>
      <c r="M519">
        <v>2044</v>
      </c>
      <c r="N519">
        <v>2146</v>
      </c>
      <c r="O519">
        <v>2254</v>
      </c>
      <c r="P519">
        <v>2464</v>
      </c>
      <c r="Q519">
        <v>2674</v>
      </c>
      <c r="R519">
        <v>66000</v>
      </c>
      <c r="S519">
        <v>69294</v>
      </c>
      <c r="T519">
        <v>72781</v>
      </c>
      <c r="U519">
        <v>79562</v>
      </c>
      <c r="V519">
        <v>86342</v>
      </c>
      <c r="W519" t="s">
        <v>1849</v>
      </c>
      <c r="X519">
        <v>1</v>
      </c>
      <c r="Y519">
        <v>1</v>
      </c>
      <c r="Z519" t="s">
        <v>1532</v>
      </c>
    </row>
    <row r="520" spans="1:26">
      <c r="A520">
        <v>285</v>
      </c>
      <c r="B520">
        <v>16226</v>
      </c>
      <c r="C520" t="s">
        <v>1574</v>
      </c>
      <c r="D520" t="s">
        <v>1529</v>
      </c>
      <c r="E520" t="s">
        <v>1439</v>
      </c>
      <c r="F520">
        <v>83886</v>
      </c>
      <c r="G520">
        <v>99198</v>
      </c>
      <c r="H520" t="s">
        <v>1577</v>
      </c>
      <c r="I520">
        <v>322</v>
      </c>
      <c r="J520">
        <v>1</v>
      </c>
      <c r="K520">
        <v>8000</v>
      </c>
      <c r="L520">
        <v>81000</v>
      </c>
      <c r="M520">
        <v>2044</v>
      </c>
      <c r="N520">
        <v>2146</v>
      </c>
      <c r="O520">
        <v>2254</v>
      </c>
      <c r="P520">
        <v>2464</v>
      </c>
      <c r="Q520">
        <v>2674</v>
      </c>
      <c r="R520">
        <v>8000</v>
      </c>
      <c r="S520">
        <v>8399</v>
      </c>
      <c r="T520">
        <v>8822</v>
      </c>
      <c r="U520">
        <v>9644</v>
      </c>
      <c r="V520">
        <v>10466</v>
      </c>
      <c r="W520" t="s">
        <v>1885</v>
      </c>
      <c r="X520">
        <v>1</v>
      </c>
      <c r="Y520">
        <v>1</v>
      </c>
      <c r="Z520" t="s">
        <v>1532</v>
      </c>
    </row>
    <row r="521" spans="1:26">
      <c r="A521">
        <v>285</v>
      </c>
      <c r="B521">
        <v>16226</v>
      </c>
      <c r="C521" t="s">
        <v>1574</v>
      </c>
      <c r="D521" t="s">
        <v>1529</v>
      </c>
      <c r="E521" t="s">
        <v>1439</v>
      </c>
      <c r="F521">
        <v>83820</v>
      </c>
      <c r="G521">
        <v>99116</v>
      </c>
      <c r="H521" t="s">
        <v>1577</v>
      </c>
      <c r="I521">
        <v>322</v>
      </c>
      <c r="J521">
        <v>5</v>
      </c>
      <c r="K521">
        <v>2500</v>
      </c>
      <c r="L521">
        <v>81000</v>
      </c>
      <c r="M521">
        <v>2044</v>
      </c>
      <c r="N521">
        <v>2146</v>
      </c>
      <c r="O521">
        <v>2254</v>
      </c>
      <c r="P521">
        <v>2464</v>
      </c>
      <c r="Q521">
        <v>2674</v>
      </c>
      <c r="R521">
        <v>12500</v>
      </c>
      <c r="S521">
        <v>13124</v>
      </c>
      <c r="T521">
        <v>13784</v>
      </c>
      <c r="U521">
        <v>15068</v>
      </c>
      <c r="V521">
        <v>16353</v>
      </c>
      <c r="W521" t="s">
        <v>1850</v>
      </c>
      <c r="X521">
        <v>1</v>
      </c>
      <c r="Y521">
        <v>1</v>
      </c>
      <c r="Z521" t="s">
        <v>1532</v>
      </c>
    </row>
    <row r="522" spans="1:26">
      <c r="A522">
        <v>285</v>
      </c>
      <c r="B522">
        <v>16226</v>
      </c>
      <c r="C522" t="s">
        <v>1574</v>
      </c>
      <c r="D522" t="s">
        <v>1529</v>
      </c>
      <c r="E522" t="s">
        <v>1439</v>
      </c>
      <c r="F522">
        <v>83491</v>
      </c>
      <c r="G522">
        <v>98744</v>
      </c>
      <c r="H522" t="s">
        <v>1577</v>
      </c>
      <c r="I522">
        <v>329</v>
      </c>
      <c r="J522">
        <v>1</v>
      </c>
      <c r="K522">
        <v>5000</v>
      </c>
      <c r="L522">
        <v>81000</v>
      </c>
      <c r="M522">
        <v>2044</v>
      </c>
      <c r="N522">
        <v>2146</v>
      </c>
      <c r="O522">
        <v>2254</v>
      </c>
      <c r="P522">
        <v>2464</v>
      </c>
      <c r="Q522">
        <v>2674</v>
      </c>
      <c r="R522">
        <v>5000</v>
      </c>
      <c r="S522">
        <v>5250</v>
      </c>
      <c r="T522">
        <v>5514</v>
      </c>
      <c r="U522">
        <v>6027</v>
      </c>
      <c r="V522">
        <v>6541</v>
      </c>
      <c r="W522" t="s">
        <v>1851</v>
      </c>
      <c r="X522">
        <v>1</v>
      </c>
      <c r="Y522">
        <v>1</v>
      </c>
      <c r="Z522" t="s">
        <v>1532</v>
      </c>
    </row>
    <row r="523" spans="1:26">
      <c r="A523">
        <v>285</v>
      </c>
      <c r="B523">
        <v>16226</v>
      </c>
      <c r="C523" t="s">
        <v>1574</v>
      </c>
      <c r="D523" t="s">
        <v>1529</v>
      </c>
      <c r="E523" t="s">
        <v>1439</v>
      </c>
      <c r="F523">
        <v>82808</v>
      </c>
      <c r="G523">
        <v>97884</v>
      </c>
      <c r="H523" t="s">
        <v>1577</v>
      </c>
      <c r="I523">
        <v>322</v>
      </c>
      <c r="J523">
        <v>2</v>
      </c>
      <c r="K523">
        <v>5000</v>
      </c>
      <c r="L523">
        <v>81000</v>
      </c>
      <c r="M523">
        <v>2044</v>
      </c>
      <c r="N523">
        <v>2146</v>
      </c>
      <c r="O523">
        <v>2254</v>
      </c>
      <c r="P523">
        <v>2464</v>
      </c>
      <c r="Q523">
        <v>2674</v>
      </c>
      <c r="R523">
        <v>10000</v>
      </c>
      <c r="S523">
        <v>10499</v>
      </c>
      <c r="T523">
        <v>11027</v>
      </c>
      <c r="U523">
        <v>12055</v>
      </c>
      <c r="V523">
        <v>13082</v>
      </c>
      <c r="W523" t="s">
        <v>1853</v>
      </c>
      <c r="X523">
        <v>1</v>
      </c>
      <c r="Y523">
        <v>1</v>
      </c>
      <c r="Z523" t="s">
        <v>1532</v>
      </c>
    </row>
    <row r="524" spans="1:26">
      <c r="A524">
        <v>285</v>
      </c>
      <c r="B524">
        <v>16226</v>
      </c>
      <c r="C524" t="s">
        <v>1574</v>
      </c>
      <c r="D524" t="s">
        <v>1529</v>
      </c>
      <c r="E524" t="s">
        <v>1439</v>
      </c>
      <c r="F524">
        <v>82734</v>
      </c>
      <c r="G524">
        <v>97796</v>
      </c>
      <c r="H524" t="s">
        <v>1577</v>
      </c>
      <c r="I524">
        <v>322</v>
      </c>
      <c r="J524">
        <v>1</v>
      </c>
      <c r="K524">
        <v>3000</v>
      </c>
      <c r="L524">
        <v>81000</v>
      </c>
      <c r="M524">
        <v>2044</v>
      </c>
      <c r="N524">
        <v>2146</v>
      </c>
      <c r="O524">
        <v>2254</v>
      </c>
      <c r="P524">
        <v>2464</v>
      </c>
      <c r="Q524">
        <v>2674</v>
      </c>
      <c r="R524">
        <v>3000</v>
      </c>
      <c r="S524">
        <v>3150</v>
      </c>
      <c r="T524">
        <v>3308</v>
      </c>
      <c r="U524">
        <v>3616</v>
      </c>
      <c r="V524">
        <v>3925</v>
      </c>
      <c r="W524" t="s">
        <v>1886</v>
      </c>
      <c r="X524">
        <v>1</v>
      </c>
      <c r="Y524">
        <v>1</v>
      </c>
      <c r="Z524" t="s">
        <v>1532</v>
      </c>
    </row>
    <row r="525" spans="1:26">
      <c r="A525">
        <v>285</v>
      </c>
      <c r="B525">
        <v>16226</v>
      </c>
      <c r="C525" t="s">
        <v>1574</v>
      </c>
      <c r="D525" t="s">
        <v>1529</v>
      </c>
      <c r="E525" t="s">
        <v>1439</v>
      </c>
      <c r="F525">
        <v>80693</v>
      </c>
      <c r="G525">
        <v>95334</v>
      </c>
      <c r="H525" t="s">
        <v>1530</v>
      </c>
      <c r="I525">
        <v>289</v>
      </c>
      <c r="J525">
        <v>2</v>
      </c>
      <c r="K525">
        <v>250</v>
      </c>
      <c r="L525">
        <v>81000</v>
      </c>
      <c r="M525">
        <v>2044</v>
      </c>
      <c r="N525">
        <v>2146</v>
      </c>
      <c r="O525">
        <v>2254</v>
      </c>
      <c r="P525">
        <v>2464</v>
      </c>
      <c r="Q525">
        <v>2674</v>
      </c>
      <c r="R525">
        <v>500</v>
      </c>
      <c r="S525">
        <v>525</v>
      </c>
      <c r="T525">
        <v>551</v>
      </c>
      <c r="U525">
        <v>603</v>
      </c>
      <c r="V525">
        <v>654</v>
      </c>
      <c r="W525" t="s">
        <v>1552</v>
      </c>
      <c r="X525">
        <v>1</v>
      </c>
      <c r="Y525">
        <v>1</v>
      </c>
      <c r="Z525" t="s">
        <v>1532</v>
      </c>
    </row>
    <row r="526" spans="1:26">
      <c r="A526">
        <v>285</v>
      </c>
      <c r="B526">
        <v>16226</v>
      </c>
      <c r="C526" t="s">
        <v>1574</v>
      </c>
      <c r="D526" t="s">
        <v>1529</v>
      </c>
      <c r="E526" t="s">
        <v>1439</v>
      </c>
      <c r="F526">
        <v>80692</v>
      </c>
      <c r="G526">
        <v>95333</v>
      </c>
      <c r="H526" t="s">
        <v>1530</v>
      </c>
      <c r="I526">
        <v>289</v>
      </c>
      <c r="J526">
        <v>2</v>
      </c>
      <c r="K526">
        <v>300</v>
      </c>
      <c r="L526">
        <v>81000</v>
      </c>
      <c r="M526">
        <v>2044</v>
      </c>
      <c r="N526">
        <v>2146</v>
      </c>
      <c r="O526">
        <v>2254</v>
      </c>
      <c r="P526">
        <v>2464</v>
      </c>
      <c r="Q526">
        <v>2674</v>
      </c>
      <c r="R526">
        <v>600</v>
      </c>
      <c r="S526">
        <v>630</v>
      </c>
      <c r="T526">
        <v>662</v>
      </c>
      <c r="U526">
        <v>723</v>
      </c>
      <c r="V526">
        <v>785</v>
      </c>
      <c r="W526" t="s">
        <v>1552</v>
      </c>
      <c r="X526">
        <v>1</v>
      </c>
      <c r="Y526">
        <v>1</v>
      </c>
      <c r="Z526" t="s">
        <v>1532</v>
      </c>
    </row>
    <row r="527" spans="1:26">
      <c r="A527">
        <v>285</v>
      </c>
      <c r="B527">
        <v>16226</v>
      </c>
      <c r="C527" t="s">
        <v>1574</v>
      </c>
      <c r="D527" t="s">
        <v>1529</v>
      </c>
      <c r="E527" t="s">
        <v>1439</v>
      </c>
      <c r="F527">
        <v>79737</v>
      </c>
      <c r="G527">
        <v>94194</v>
      </c>
      <c r="H527" t="s">
        <v>1577</v>
      </c>
      <c r="I527">
        <v>322</v>
      </c>
      <c r="J527">
        <v>2</v>
      </c>
      <c r="K527">
        <v>3000</v>
      </c>
      <c r="L527">
        <v>81000</v>
      </c>
      <c r="M527">
        <v>2044</v>
      </c>
      <c r="N527">
        <v>2146</v>
      </c>
      <c r="O527">
        <v>2254</v>
      </c>
      <c r="P527">
        <v>2464</v>
      </c>
      <c r="Q527">
        <v>2674</v>
      </c>
      <c r="R527">
        <v>6000</v>
      </c>
      <c r="S527">
        <v>6299</v>
      </c>
      <c r="T527">
        <v>6616</v>
      </c>
      <c r="U527">
        <v>7233</v>
      </c>
      <c r="V527">
        <v>7849</v>
      </c>
      <c r="W527" t="s">
        <v>1858</v>
      </c>
      <c r="X527">
        <v>1</v>
      </c>
      <c r="Y527">
        <v>1</v>
      </c>
      <c r="Z527" t="s">
        <v>1532</v>
      </c>
    </row>
    <row r="528" spans="1:26">
      <c r="A528">
        <v>285</v>
      </c>
      <c r="B528">
        <v>16226</v>
      </c>
      <c r="C528" t="s">
        <v>1574</v>
      </c>
      <c r="D528" t="s">
        <v>1529</v>
      </c>
      <c r="E528" t="s">
        <v>1439</v>
      </c>
      <c r="F528">
        <v>79579</v>
      </c>
      <c r="G528">
        <v>94010</v>
      </c>
      <c r="H528" t="s">
        <v>1577</v>
      </c>
      <c r="I528">
        <v>322</v>
      </c>
      <c r="J528">
        <v>2</v>
      </c>
      <c r="K528">
        <v>8000</v>
      </c>
      <c r="L528">
        <v>81000</v>
      </c>
      <c r="M528">
        <v>2044</v>
      </c>
      <c r="N528">
        <v>2146</v>
      </c>
      <c r="O528">
        <v>2254</v>
      </c>
      <c r="P528">
        <v>2464</v>
      </c>
      <c r="Q528">
        <v>2674</v>
      </c>
      <c r="R528">
        <v>16000</v>
      </c>
      <c r="S528">
        <v>16798</v>
      </c>
      <c r="T528">
        <v>17644</v>
      </c>
      <c r="U528">
        <v>19288</v>
      </c>
      <c r="V528">
        <v>20932</v>
      </c>
      <c r="W528" t="s">
        <v>1887</v>
      </c>
      <c r="X528">
        <v>1</v>
      </c>
      <c r="Y528">
        <v>1</v>
      </c>
      <c r="Z528" t="s">
        <v>1532</v>
      </c>
    </row>
    <row r="529" spans="1:26">
      <c r="A529">
        <v>285</v>
      </c>
      <c r="B529">
        <v>16226</v>
      </c>
      <c r="C529" t="s">
        <v>1574</v>
      </c>
      <c r="D529" t="s">
        <v>1529</v>
      </c>
      <c r="E529" t="s">
        <v>1439</v>
      </c>
      <c r="F529">
        <v>79190</v>
      </c>
      <c r="G529">
        <v>93538</v>
      </c>
      <c r="H529" t="s">
        <v>1577</v>
      </c>
      <c r="I529">
        <v>322</v>
      </c>
      <c r="J529">
        <v>15</v>
      </c>
      <c r="K529">
        <v>1000</v>
      </c>
      <c r="L529">
        <v>81000</v>
      </c>
      <c r="M529">
        <v>2044</v>
      </c>
      <c r="N529">
        <v>2146</v>
      </c>
      <c r="O529">
        <v>2254</v>
      </c>
      <c r="P529">
        <v>2464</v>
      </c>
      <c r="Q529">
        <v>2674</v>
      </c>
      <c r="R529">
        <v>15000</v>
      </c>
      <c r="S529">
        <v>15749</v>
      </c>
      <c r="T529">
        <v>16541</v>
      </c>
      <c r="U529">
        <v>18082</v>
      </c>
      <c r="V529">
        <v>19623</v>
      </c>
      <c r="W529" t="s">
        <v>1859</v>
      </c>
      <c r="X529">
        <v>1</v>
      </c>
      <c r="Y529">
        <v>1</v>
      </c>
      <c r="Z529" t="s">
        <v>1532</v>
      </c>
    </row>
    <row r="530" spans="1:26">
      <c r="A530">
        <v>285</v>
      </c>
      <c r="B530">
        <v>16226</v>
      </c>
      <c r="C530" t="s">
        <v>1574</v>
      </c>
      <c r="D530" t="s">
        <v>1529</v>
      </c>
      <c r="E530" t="s">
        <v>1439</v>
      </c>
      <c r="F530">
        <v>78873</v>
      </c>
      <c r="G530">
        <v>93195</v>
      </c>
      <c r="H530" t="s">
        <v>1577</v>
      </c>
      <c r="I530">
        <v>322</v>
      </c>
      <c r="J530">
        <v>2</v>
      </c>
      <c r="K530">
        <v>2500</v>
      </c>
      <c r="L530">
        <v>81000</v>
      </c>
      <c r="M530">
        <v>2044</v>
      </c>
      <c r="N530">
        <v>2146</v>
      </c>
      <c r="O530">
        <v>2254</v>
      </c>
      <c r="P530">
        <v>2464</v>
      </c>
      <c r="Q530">
        <v>2674</v>
      </c>
      <c r="R530">
        <v>5000</v>
      </c>
      <c r="S530">
        <v>5250</v>
      </c>
      <c r="T530">
        <v>5514</v>
      </c>
      <c r="U530">
        <v>6027</v>
      </c>
      <c r="V530">
        <v>6541</v>
      </c>
      <c r="W530" t="s">
        <v>1860</v>
      </c>
      <c r="X530">
        <v>1</v>
      </c>
      <c r="Y530">
        <v>1</v>
      </c>
      <c r="Z530" t="s">
        <v>1532</v>
      </c>
    </row>
    <row r="531" spans="1:26">
      <c r="A531">
        <v>285</v>
      </c>
      <c r="B531">
        <v>16226</v>
      </c>
      <c r="C531" t="s">
        <v>1574</v>
      </c>
      <c r="D531" t="s">
        <v>1529</v>
      </c>
      <c r="E531" t="s">
        <v>1439</v>
      </c>
      <c r="F531">
        <v>75170</v>
      </c>
      <c r="G531">
        <v>89209</v>
      </c>
      <c r="H531" t="s">
        <v>1577</v>
      </c>
      <c r="I531">
        <v>322</v>
      </c>
      <c r="J531">
        <v>2</v>
      </c>
      <c r="K531">
        <v>500</v>
      </c>
      <c r="L531">
        <v>81000</v>
      </c>
      <c r="M531">
        <v>2044</v>
      </c>
      <c r="N531">
        <v>2146</v>
      </c>
      <c r="O531">
        <v>2254</v>
      </c>
      <c r="P531">
        <v>2464</v>
      </c>
      <c r="Q531">
        <v>2674</v>
      </c>
      <c r="R531">
        <v>1000</v>
      </c>
      <c r="S531">
        <v>1050</v>
      </c>
      <c r="T531">
        <v>1103</v>
      </c>
      <c r="U531">
        <v>1205</v>
      </c>
      <c r="V531">
        <v>1308</v>
      </c>
      <c r="W531" t="s">
        <v>1878</v>
      </c>
      <c r="X531">
        <v>1</v>
      </c>
      <c r="Y531">
        <v>1</v>
      </c>
      <c r="Z531" t="s">
        <v>1532</v>
      </c>
    </row>
    <row r="532" spans="1:26">
      <c r="A532">
        <v>285</v>
      </c>
      <c r="B532">
        <v>16226</v>
      </c>
      <c r="C532" t="s">
        <v>1574</v>
      </c>
      <c r="D532" t="s">
        <v>1529</v>
      </c>
      <c r="E532" t="s">
        <v>1439</v>
      </c>
      <c r="F532">
        <v>61017</v>
      </c>
      <c r="G532">
        <v>73149</v>
      </c>
      <c r="H532" t="s">
        <v>1577</v>
      </c>
      <c r="I532">
        <v>329</v>
      </c>
      <c r="J532">
        <v>3</v>
      </c>
      <c r="K532">
        <v>12000</v>
      </c>
      <c r="L532">
        <v>81000</v>
      </c>
      <c r="M532">
        <v>2044</v>
      </c>
      <c r="N532">
        <v>2146</v>
      </c>
      <c r="O532">
        <v>2254</v>
      </c>
      <c r="P532">
        <v>2464</v>
      </c>
      <c r="Q532">
        <v>2674</v>
      </c>
      <c r="R532">
        <v>36000</v>
      </c>
      <c r="S532">
        <v>37796</v>
      </c>
      <c r="T532">
        <v>39699</v>
      </c>
      <c r="U532">
        <v>43397</v>
      </c>
      <c r="V532">
        <v>47096</v>
      </c>
      <c r="W532" t="s">
        <v>1862</v>
      </c>
      <c r="X532">
        <v>1</v>
      </c>
      <c r="Y532">
        <v>1</v>
      </c>
      <c r="Z532" t="s">
        <v>1532</v>
      </c>
    </row>
    <row r="533" spans="1:26">
      <c r="A533">
        <v>285</v>
      </c>
      <c r="B533">
        <v>16226</v>
      </c>
      <c r="C533" t="s">
        <v>1574</v>
      </c>
      <c r="D533" t="s">
        <v>1529</v>
      </c>
      <c r="E533" t="s">
        <v>1439</v>
      </c>
      <c r="F533">
        <v>59518</v>
      </c>
      <c r="G533">
        <v>70657</v>
      </c>
      <c r="H533" t="s">
        <v>1530</v>
      </c>
      <c r="I533">
        <v>268</v>
      </c>
      <c r="J533">
        <v>24</v>
      </c>
      <c r="K533">
        <v>70</v>
      </c>
      <c r="L533">
        <v>81000</v>
      </c>
      <c r="M533">
        <v>2044</v>
      </c>
      <c r="N533">
        <v>2146</v>
      </c>
      <c r="O533">
        <v>2254</v>
      </c>
      <c r="P533">
        <v>2464</v>
      </c>
      <c r="Q533">
        <v>2674</v>
      </c>
      <c r="R533">
        <v>1680</v>
      </c>
      <c r="S533">
        <v>1764</v>
      </c>
      <c r="T533">
        <v>1853</v>
      </c>
      <c r="U533">
        <v>2025</v>
      </c>
      <c r="V533">
        <v>2198</v>
      </c>
      <c r="W533" t="s">
        <v>1863</v>
      </c>
      <c r="X533">
        <v>1</v>
      </c>
      <c r="Y533">
        <v>1</v>
      </c>
      <c r="Z533" t="s">
        <v>1532</v>
      </c>
    </row>
    <row r="534" spans="1:26">
      <c r="A534">
        <v>285</v>
      </c>
      <c r="B534">
        <v>16226</v>
      </c>
      <c r="C534" t="s">
        <v>1574</v>
      </c>
      <c r="D534" t="s">
        <v>1529</v>
      </c>
      <c r="E534" t="s">
        <v>1439</v>
      </c>
      <c r="F534">
        <v>58484</v>
      </c>
      <c r="G534">
        <v>69414</v>
      </c>
      <c r="H534" t="s">
        <v>1530</v>
      </c>
      <c r="I534">
        <v>295</v>
      </c>
      <c r="J534">
        <v>15</v>
      </c>
      <c r="K534">
        <v>50</v>
      </c>
      <c r="L534">
        <v>81000</v>
      </c>
      <c r="M534">
        <v>2044</v>
      </c>
      <c r="N534">
        <v>2146</v>
      </c>
      <c r="O534">
        <v>2254</v>
      </c>
      <c r="P534">
        <v>2464</v>
      </c>
      <c r="Q534">
        <v>2674</v>
      </c>
      <c r="R534">
        <v>750</v>
      </c>
      <c r="S534">
        <v>787</v>
      </c>
      <c r="T534">
        <v>827</v>
      </c>
      <c r="U534">
        <v>904</v>
      </c>
      <c r="V534">
        <v>981</v>
      </c>
      <c r="W534" t="s">
        <v>1864</v>
      </c>
      <c r="X534">
        <v>1</v>
      </c>
      <c r="Y534">
        <v>1</v>
      </c>
      <c r="Z534" t="s">
        <v>1532</v>
      </c>
    </row>
    <row r="535" spans="1:26">
      <c r="A535">
        <v>285</v>
      </c>
      <c r="B535">
        <v>16226</v>
      </c>
      <c r="C535" t="s">
        <v>1574</v>
      </c>
      <c r="D535" t="s">
        <v>1529</v>
      </c>
      <c r="E535" t="s">
        <v>1439</v>
      </c>
      <c r="F535">
        <v>51692</v>
      </c>
      <c r="G535">
        <v>60935</v>
      </c>
      <c r="H535" t="s">
        <v>1530</v>
      </c>
      <c r="I535">
        <v>295</v>
      </c>
      <c r="J535">
        <v>2</v>
      </c>
      <c r="K535">
        <v>150</v>
      </c>
      <c r="L535">
        <v>81000</v>
      </c>
      <c r="M535">
        <v>2044</v>
      </c>
      <c r="N535">
        <v>2146</v>
      </c>
      <c r="O535">
        <v>2254</v>
      </c>
      <c r="P535">
        <v>2464</v>
      </c>
      <c r="Q535">
        <v>2674</v>
      </c>
      <c r="R535">
        <v>300</v>
      </c>
      <c r="S535">
        <v>315</v>
      </c>
      <c r="T535">
        <v>331</v>
      </c>
      <c r="U535">
        <v>362</v>
      </c>
      <c r="V535">
        <v>392</v>
      </c>
      <c r="W535" t="s">
        <v>1865</v>
      </c>
      <c r="X535">
        <v>1</v>
      </c>
      <c r="Y535">
        <v>1</v>
      </c>
      <c r="Z535" t="s">
        <v>1532</v>
      </c>
    </row>
    <row r="536" spans="1:26">
      <c r="A536">
        <v>285</v>
      </c>
      <c r="B536">
        <v>16226</v>
      </c>
      <c r="C536" t="s">
        <v>1574</v>
      </c>
      <c r="D536" t="s">
        <v>1529</v>
      </c>
      <c r="E536" t="s">
        <v>1439</v>
      </c>
      <c r="F536">
        <v>51639</v>
      </c>
      <c r="G536">
        <v>60806</v>
      </c>
      <c r="H536" t="s">
        <v>1577</v>
      </c>
      <c r="I536">
        <v>329</v>
      </c>
      <c r="J536">
        <v>4</v>
      </c>
      <c r="K536">
        <v>1000</v>
      </c>
      <c r="L536">
        <v>81000</v>
      </c>
      <c r="M536">
        <v>2044</v>
      </c>
      <c r="N536">
        <v>2146</v>
      </c>
      <c r="O536">
        <v>2254</v>
      </c>
      <c r="P536">
        <v>2464</v>
      </c>
      <c r="Q536">
        <v>2674</v>
      </c>
      <c r="R536">
        <v>4000</v>
      </c>
      <c r="S536">
        <v>4200</v>
      </c>
      <c r="T536">
        <v>4411</v>
      </c>
      <c r="U536">
        <v>4822</v>
      </c>
      <c r="V536">
        <v>5233</v>
      </c>
      <c r="W536" t="s">
        <v>1866</v>
      </c>
      <c r="X536">
        <v>1</v>
      </c>
      <c r="Y536">
        <v>1</v>
      </c>
      <c r="Z536" t="s">
        <v>1532</v>
      </c>
    </row>
    <row r="537" spans="1:26">
      <c r="A537">
        <v>285</v>
      </c>
      <c r="B537">
        <v>16226</v>
      </c>
      <c r="C537" t="s">
        <v>1574</v>
      </c>
      <c r="D537" t="s">
        <v>1529</v>
      </c>
      <c r="E537" t="s">
        <v>1439</v>
      </c>
      <c r="F537">
        <v>39024</v>
      </c>
      <c r="G537">
        <v>52664</v>
      </c>
      <c r="H537" t="s">
        <v>1530</v>
      </c>
      <c r="I537">
        <v>295</v>
      </c>
      <c r="J537">
        <v>23</v>
      </c>
      <c r="K537">
        <v>600</v>
      </c>
      <c r="L537">
        <v>81000</v>
      </c>
      <c r="M537">
        <v>2044</v>
      </c>
      <c r="N537">
        <v>2146</v>
      </c>
      <c r="O537">
        <v>2254</v>
      </c>
      <c r="P537">
        <v>2464</v>
      </c>
      <c r="Q537">
        <v>2674</v>
      </c>
      <c r="R537">
        <v>13800</v>
      </c>
      <c r="S537">
        <v>14489</v>
      </c>
      <c r="T537">
        <v>15218</v>
      </c>
      <c r="U537">
        <v>16636</v>
      </c>
      <c r="V537">
        <v>18053</v>
      </c>
      <c r="W537" t="s">
        <v>1868</v>
      </c>
      <c r="X537">
        <v>1</v>
      </c>
      <c r="Y537">
        <v>1</v>
      </c>
      <c r="Z537" t="s">
        <v>1532</v>
      </c>
    </row>
    <row r="538" spans="1:26">
      <c r="A538">
        <v>285</v>
      </c>
      <c r="B538">
        <v>16226</v>
      </c>
      <c r="C538" t="s">
        <v>1574</v>
      </c>
      <c r="D538" t="s">
        <v>1529</v>
      </c>
      <c r="E538" t="s">
        <v>1439</v>
      </c>
      <c r="F538">
        <v>41293</v>
      </c>
      <c r="G538">
        <v>46365</v>
      </c>
      <c r="H538" t="s">
        <v>1577</v>
      </c>
      <c r="I538">
        <v>329</v>
      </c>
      <c r="J538">
        <v>1</v>
      </c>
      <c r="K538">
        <v>1000</v>
      </c>
      <c r="L538">
        <v>81000</v>
      </c>
      <c r="M538">
        <v>2044</v>
      </c>
      <c r="N538">
        <v>2146</v>
      </c>
      <c r="O538">
        <v>2254</v>
      </c>
      <c r="P538">
        <v>2464</v>
      </c>
      <c r="Q538">
        <v>2674</v>
      </c>
      <c r="R538">
        <v>1000</v>
      </c>
      <c r="S538">
        <v>1050</v>
      </c>
      <c r="T538">
        <v>1103</v>
      </c>
      <c r="U538">
        <v>1205</v>
      </c>
      <c r="V538">
        <v>1308</v>
      </c>
      <c r="W538" t="s">
        <v>1871</v>
      </c>
      <c r="X538">
        <v>1</v>
      </c>
      <c r="Y538">
        <v>1</v>
      </c>
      <c r="Z538" t="s">
        <v>1532</v>
      </c>
    </row>
    <row r="539" spans="1:26">
      <c r="A539">
        <v>285</v>
      </c>
      <c r="B539">
        <v>16226</v>
      </c>
      <c r="C539" t="s">
        <v>1574</v>
      </c>
      <c r="D539" t="s">
        <v>1529</v>
      </c>
      <c r="E539" t="s">
        <v>1440</v>
      </c>
      <c r="F539">
        <v>33035</v>
      </c>
      <c r="G539">
        <v>58689</v>
      </c>
      <c r="H539" t="s">
        <v>1530</v>
      </c>
      <c r="I539">
        <v>295</v>
      </c>
      <c r="J539">
        <v>4</v>
      </c>
      <c r="K539">
        <v>5000</v>
      </c>
      <c r="L539">
        <v>81000</v>
      </c>
      <c r="M539">
        <v>9493</v>
      </c>
      <c r="N539">
        <v>9968</v>
      </c>
      <c r="O539">
        <v>10466</v>
      </c>
      <c r="P539">
        <v>11439</v>
      </c>
      <c r="Q539">
        <v>12412</v>
      </c>
      <c r="R539">
        <v>20000</v>
      </c>
      <c r="S539">
        <v>21001</v>
      </c>
      <c r="T539">
        <v>22050</v>
      </c>
      <c r="U539">
        <v>24100</v>
      </c>
      <c r="V539">
        <v>26150</v>
      </c>
      <c r="W539" t="s">
        <v>1619</v>
      </c>
      <c r="X539">
        <v>1</v>
      </c>
      <c r="Y539">
        <v>1</v>
      </c>
      <c r="Z539" t="s">
        <v>1532</v>
      </c>
    </row>
    <row r="540" spans="1:26">
      <c r="A540">
        <v>285</v>
      </c>
      <c r="B540">
        <v>16226</v>
      </c>
      <c r="C540" t="s">
        <v>1574</v>
      </c>
      <c r="D540" t="s">
        <v>1529</v>
      </c>
      <c r="E540" t="s">
        <v>1441</v>
      </c>
      <c r="F540">
        <v>78764</v>
      </c>
      <c r="G540">
        <v>93076</v>
      </c>
      <c r="H540" t="s">
        <v>1577</v>
      </c>
      <c r="I540">
        <v>329</v>
      </c>
      <c r="J540">
        <v>1</v>
      </c>
      <c r="K540">
        <v>50000</v>
      </c>
      <c r="L540">
        <v>81000</v>
      </c>
      <c r="M540">
        <v>741</v>
      </c>
      <c r="N540">
        <v>778</v>
      </c>
      <c r="O540">
        <v>817</v>
      </c>
      <c r="P540">
        <v>893</v>
      </c>
      <c r="Q540">
        <v>969</v>
      </c>
      <c r="R540">
        <v>50000</v>
      </c>
      <c r="S540">
        <v>52497</v>
      </c>
      <c r="T540">
        <v>55128</v>
      </c>
      <c r="U540">
        <v>60256</v>
      </c>
      <c r="V540">
        <v>65385</v>
      </c>
      <c r="W540" t="s">
        <v>1888</v>
      </c>
      <c r="X540">
        <v>1</v>
      </c>
      <c r="Y540">
        <v>1</v>
      </c>
      <c r="Z540" t="s">
        <v>1532</v>
      </c>
    </row>
    <row r="541" spans="1:26">
      <c r="A541">
        <v>285</v>
      </c>
      <c r="B541">
        <v>16226</v>
      </c>
      <c r="C541" t="s">
        <v>1574</v>
      </c>
      <c r="D541" t="s">
        <v>1529</v>
      </c>
      <c r="E541" t="s">
        <v>1441</v>
      </c>
      <c r="F541">
        <v>69683</v>
      </c>
      <c r="G541">
        <v>83218</v>
      </c>
      <c r="H541" t="s">
        <v>1577</v>
      </c>
      <c r="I541">
        <v>329</v>
      </c>
      <c r="J541">
        <v>2</v>
      </c>
      <c r="K541">
        <v>4000</v>
      </c>
      <c r="L541">
        <v>81000</v>
      </c>
      <c r="M541">
        <v>741</v>
      </c>
      <c r="N541">
        <v>778</v>
      </c>
      <c r="O541">
        <v>817</v>
      </c>
      <c r="P541">
        <v>893</v>
      </c>
      <c r="Q541">
        <v>969</v>
      </c>
      <c r="R541">
        <v>8000</v>
      </c>
      <c r="S541">
        <v>8399</v>
      </c>
      <c r="T541">
        <v>8821</v>
      </c>
      <c r="U541">
        <v>9641</v>
      </c>
      <c r="V541">
        <v>10462</v>
      </c>
      <c r="W541" t="s">
        <v>1889</v>
      </c>
      <c r="X541">
        <v>1</v>
      </c>
      <c r="Y541">
        <v>1</v>
      </c>
      <c r="Z541" t="s">
        <v>1532</v>
      </c>
    </row>
    <row r="542" spans="1:26">
      <c r="A542">
        <v>285</v>
      </c>
      <c r="B542">
        <v>16226</v>
      </c>
      <c r="C542" t="s">
        <v>1574</v>
      </c>
      <c r="D542" t="s">
        <v>1529</v>
      </c>
      <c r="E542" t="s">
        <v>1441</v>
      </c>
      <c r="F542">
        <v>66599</v>
      </c>
      <c r="G542">
        <v>80025</v>
      </c>
      <c r="H542" t="s">
        <v>1530</v>
      </c>
      <c r="I542">
        <v>239</v>
      </c>
      <c r="J542">
        <v>8</v>
      </c>
      <c r="K542">
        <v>2000</v>
      </c>
      <c r="L542">
        <v>81000</v>
      </c>
      <c r="M542">
        <v>741</v>
      </c>
      <c r="N542">
        <v>778</v>
      </c>
      <c r="O542">
        <v>817</v>
      </c>
      <c r="P542">
        <v>893</v>
      </c>
      <c r="Q542">
        <v>969</v>
      </c>
      <c r="R542">
        <v>16000</v>
      </c>
      <c r="S542">
        <v>16799</v>
      </c>
      <c r="T542">
        <v>17641</v>
      </c>
      <c r="U542">
        <v>19282</v>
      </c>
      <c r="V542">
        <v>20923</v>
      </c>
      <c r="W542" t="s">
        <v>1890</v>
      </c>
      <c r="X542">
        <v>1</v>
      </c>
      <c r="Y542">
        <v>1</v>
      </c>
      <c r="Z542" t="s">
        <v>1532</v>
      </c>
    </row>
    <row r="543" spans="1:26">
      <c r="A543">
        <v>285</v>
      </c>
      <c r="B543">
        <v>16226</v>
      </c>
      <c r="C543" t="s">
        <v>1574</v>
      </c>
      <c r="D543" t="s">
        <v>1529</v>
      </c>
      <c r="E543" t="s">
        <v>1441</v>
      </c>
      <c r="F543">
        <v>66283</v>
      </c>
      <c r="G543">
        <v>79653</v>
      </c>
      <c r="H543" t="s">
        <v>1577</v>
      </c>
      <c r="I543">
        <v>329</v>
      </c>
      <c r="J543">
        <v>2</v>
      </c>
      <c r="K543">
        <v>3000</v>
      </c>
      <c r="L543">
        <v>81000</v>
      </c>
      <c r="M543">
        <v>741</v>
      </c>
      <c r="N543">
        <v>778</v>
      </c>
      <c r="O543">
        <v>817</v>
      </c>
      <c r="P543">
        <v>893</v>
      </c>
      <c r="Q543">
        <v>969</v>
      </c>
      <c r="R543">
        <v>6000</v>
      </c>
      <c r="S543">
        <v>6300</v>
      </c>
      <c r="T543">
        <v>6615</v>
      </c>
      <c r="U543">
        <v>7231</v>
      </c>
      <c r="V543">
        <v>7846</v>
      </c>
      <c r="W543" t="s">
        <v>1854</v>
      </c>
      <c r="X543">
        <v>1</v>
      </c>
      <c r="Y543">
        <v>1</v>
      </c>
      <c r="Z543" t="s">
        <v>1532</v>
      </c>
    </row>
    <row r="544" spans="1:26">
      <c r="A544">
        <v>285</v>
      </c>
      <c r="B544">
        <v>16226</v>
      </c>
      <c r="C544" t="s">
        <v>1574</v>
      </c>
      <c r="D544" t="s">
        <v>1529</v>
      </c>
      <c r="E544" t="s">
        <v>1441</v>
      </c>
      <c r="F544">
        <v>64206</v>
      </c>
      <c r="G544">
        <v>77252</v>
      </c>
      <c r="H544" t="s">
        <v>1530</v>
      </c>
      <c r="I544">
        <v>295</v>
      </c>
      <c r="J544">
        <v>10</v>
      </c>
      <c r="K544">
        <v>700</v>
      </c>
      <c r="L544">
        <v>81000</v>
      </c>
      <c r="M544">
        <v>741</v>
      </c>
      <c r="N544">
        <v>778</v>
      </c>
      <c r="O544">
        <v>817</v>
      </c>
      <c r="P544">
        <v>893</v>
      </c>
      <c r="Q544">
        <v>969</v>
      </c>
      <c r="R544">
        <v>7000</v>
      </c>
      <c r="S544">
        <v>7350</v>
      </c>
      <c r="T544">
        <v>7718</v>
      </c>
      <c r="U544">
        <v>8436</v>
      </c>
      <c r="V544">
        <v>9154</v>
      </c>
      <c r="W544" t="s">
        <v>1884</v>
      </c>
      <c r="X544">
        <v>1</v>
      </c>
      <c r="Y544">
        <v>1</v>
      </c>
      <c r="Z544" t="s">
        <v>1532</v>
      </c>
    </row>
    <row r="545" spans="1:26">
      <c r="A545">
        <v>285</v>
      </c>
      <c r="B545">
        <v>16226</v>
      </c>
      <c r="C545" t="s">
        <v>1574</v>
      </c>
      <c r="D545" t="s">
        <v>1529</v>
      </c>
      <c r="E545" t="s">
        <v>1441</v>
      </c>
      <c r="F545">
        <v>56491</v>
      </c>
      <c r="G545">
        <v>66892</v>
      </c>
      <c r="H545" t="s">
        <v>1530</v>
      </c>
      <c r="I545">
        <v>295</v>
      </c>
      <c r="J545">
        <v>4</v>
      </c>
      <c r="K545">
        <v>100</v>
      </c>
      <c r="L545">
        <v>81000</v>
      </c>
      <c r="M545">
        <v>741</v>
      </c>
      <c r="N545">
        <v>778</v>
      </c>
      <c r="O545">
        <v>817</v>
      </c>
      <c r="P545">
        <v>893</v>
      </c>
      <c r="Q545">
        <v>969</v>
      </c>
      <c r="R545">
        <v>400</v>
      </c>
      <c r="S545">
        <v>420</v>
      </c>
      <c r="T545">
        <v>441</v>
      </c>
      <c r="U545">
        <v>482</v>
      </c>
      <c r="V545">
        <v>523</v>
      </c>
      <c r="W545" t="s">
        <v>1874</v>
      </c>
      <c r="X545">
        <v>1</v>
      </c>
      <c r="Y545">
        <v>1</v>
      </c>
      <c r="Z545" t="s">
        <v>1532</v>
      </c>
    </row>
    <row r="546" spans="1:26">
      <c r="A546">
        <v>285</v>
      </c>
      <c r="B546">
        <v>16226</v>
      </c>
      <c r="C546" t="s">
        <v>1574</v>
      </c>
      <c r="D546" t="s">
        <v>1529</v>
      </c>
      <c r="E546" t="s">
        <v>1441</v>
      </c>
      <c r="F546">
        <v>56459</v>
      </c>
      <c r="G546">
        <v>66848</v>
      </c>
      <c r="H546" t="s">
        <v>1577</v>
      </c>
      <c r="I546">
        <v>329</v>
      </c>
      <c r="J546">
        <v>12</v>
      </c>
      <c r="K546">
        <v>3000</v>
      </c>
      <c r="L546">
        <v>81000</v>
      </c>
      <c r="M546">
        <v>741</v>
      </c>
      <c r="N546">
        <v>778</v>
      </c>
      <c r="O546">
        <v>817</v>
      </c>
      <c r="P546">
        <v>893</v>
      </c>
      <c r="Q546">
        <v>969</v>
      </c>
      <c r="R546">
        <v>36000</v>
      </c>
      <c r="S546">
        <v>37798</v>
      </c>
      <c r="T546">
        <v>39692</v>
      </c>
      <c r="U546">
        <v>43385</v>
      </c>
      <c r="V546">
        <v>47077</v>
      </c>
      <c r="W546" t="s">
        <v>1875</v>
      </c>
      <c r="X546">
        <v>1</v>
      </c>
      <c r="Y546">
        <v>1</v>
      </c>
      <c r="Z546" t="s">
        <v>1532</v>
      </c>
    </row>
    <row r="547" spans="1:26">
      <c r="A547">
        <v>285</v>
      </c>
      <c r="B547">
        <v>16226</v>
      </c>
      <c r="C547" t="s">
        <v>1574</v>
      </c>
      <c r="D547" t="s">
        <v>1529</v>
      </c>
      <c r="E547" t="s">
        <v>1441</v>
      </c>
      <c r="F547">
        <v>55040</v>
      </c>
      <c r="G547">
        <v>64875</v>
      </c>
      <c r="H547" t="s">
        <v>1577</v>
      </c>
      <c r="I547">
        <v>329</v>
      </c>
      <c r="J547">
        <v>2</v>
      </c>
      <c r="K547">
        <v>250000</v>
      </c>
      <c r="L547">
        <v>81000</v>
      </c>
      <c r="M547">
        <v>741</v>
      </c>
      <c r="N547">
        <v>778</v>
      </c>
      <c r="O547">
        <v>817</v>
      </c>
      <c r="P547">
        <v>893</v>
      </c>
      <c r="Q547">
        <v>969</v>
      </c>
      <c r="R547">
        <v>500000</v>
      </c>
      <c r="S547">
        <v>524966</v>
      </c>
      <c r="T547">
        <v>551282</v>
      </c>
      <c r="U547">
        <v>602564</v>
      </c>
      <c r="V547">
        <v>653846</v>
      </c>
      <c r="W547" t="s">
        <v>1891</v>
      </c>
      <c r="X547">
        <v>1</v>
      </c>
      <c r="Y547">
        <v>1</v>
      </c>
      <c r="Z547" t="s">
        <v>1532</v>
      </c>
    </row>
    <row r="548" spans="1:26">
      <c r="A548">
        <v>285</v>
      </c>
      <c r="B548">
        <v>16226</v>
      </c>
      <c r="C548" t="s">
        <v>1574</v>
      </c>
      <c r="D548" t="s">
        <v>1529</v>
      </c>
      <c r="E548" t="s">
        <v>1441</v>
      </c>
      <c r="F548">
        <v>48081</v>
      </c>
      <c r="G548">
        <v>56170</v>
      </c>
      <c r="H548" t="s">
        <v>1577</v>
      </c>
      <c r="I548">
        <v>329</v>
      </c>
      <c r="J548">
        <v>2</v>
      </c>
      <c r="K548">
        <v>25000</v>
      </c>
      <c r="L548">
        <v>81000</v>
      </c>
      <c r="M548">
        <v>741</v>
      </c>
      <c r="N548">
        <v>778</v>
      </c>
      <c r="O548">
        <v>817</v>
      </c>
      <c r="P548">
        <v>893</v>
      </c>
      <c r="Q548">
        <v>969</v>
      </c>
      <c r="R548">
        <v>50000</v>
      </c>
      <c r="S548">
        <v>52497</v>
      </c>
      <c r="T548">
        <v>55128</v>
      </c>
      <c r="U548">
        <v>60256</v>
      </c>
      <c r="V548">
        <v>65385</v>
      </c>
      <c r="W548" t="s">
        <v>1892</v>
      </c>
      <c r="X548">
        <v>1</v>
      </c>
      <c r="Y548">
        <v>1</v>
      </c>
      <c r="Z548" t="s">
        <v>1532</v>
      </c>
    </row>
    <row r="549" spans="1:26">
      <c r="A549">
        <v>285</v>
      </c>
      <c r="B549">
        <v>16226</v>
      </c>
      <c r="C549" t="s">
        <v>1574</v>
      </c>
      <c r="D549" t="s">
        <v>1529</v>
      </c>
      <c r="E549" t="s">
        <v>1441</v>
      </c>
      <c r="F549">
        <v>45014</v>
      </c>
      <c r="G549">
        <v>51925</v>
      </c>
      <c r="H549" t="s">
        <v>1530</v>
      </c>
      <c r="I549">
        <v>295</v>
      </c>
      <c r="J549">
        <v>4</v>
      </c>
      <c r="K549">
        <v>2000</v>
      </c>
      <c r="L549">
        <v>81000</v>
      </c>
      <c r="M549">
        <v>741</v>
      </c>
      <c r="N549">
        <v>778</v>
      </c>
      <c r="O549">
        <v>817</v>
      </c>
      <c r="P549">
        <v>893</v>
      </c>
      <c r="Q549">
        <v>969</v>
      </c>
      <c r="R549">
        <v>8000</v>
      </c>
      <c r="S549">
        <v>8399</v>
      </c>
      <c r="T549">
        <v>8821</v>
      </c>
      <c r="U549">
        <v>9641</v>
      </c>
      <c r="V549">
        <v>10462</v>
      </c>
      <c r="W549" t="s">
        <v>1846</v>
      </c>
      <c r="X549">
        <v>1</v>
      </c>
      <c r="Y549">
        <v>1</v>
      </c>
      <c r="Z549" t="s">
        <v>1532</v>
      </c>
    </row>
    <row r="550" spans="1:26">
      <c r="A550">
        <v>285</v>
      </c>
      <c r="B550">
        <v>16226</v>
      </c>
      <c r="C550" t="s">
        <v>1574</v>
      </c>
      <c r="D550" t="s">
        <v>1529</v>
      </c>
      <c r="E550" t="s">
        <v>1441</v>
      </c>
      <c r="F550">
        <v>33579</v>
      </c>
      <c r="G550">
        <v>36790</v>
      </c>
      <c r="H550" t="s">
        <v>1530</v>
      </c>
      <c r="I550">
        <v>239</v>
      </c>
      <c r="J550">
        <v>6</v>
      </c>
      <c r="K550">
        <v>3000</v>
      </c>
      <c r="L550">
        <v>81000</v>
      </c>
      <c r="M550">
        <v>741</v>
      </c>
      <c r="N550">
        <v>778</v>
      </c>
      <c r="O550">
        <v>817</v>
      </c>
      <c r="P550">
        <v>893</v>
      </c>
      <c r="Q550">
        <v>969</v>
      </c>
      <c r="R550">
        <v>18000</v>
      </c>
      <c r="S550">
        <v>18899</v>
      </c>
      <c r="T550">
        <v>19846</v>
      </c>
      <c r="U550">
        <v>21692</v>
      </c>
      <c r="V550">
        <v>23538</v>
      </c>
      <c r="W550" t="s">
        <v>1848</v>
      </c>
      <c r="X550">
        <v>1</v>
      </c>
      <c r="Y550">
        <v>1</v>
      </c>
      <c r="Z550" t="s">
        <v>1532</v>
      </c>
    </row>
    <row r="551" spans="1:26">
      <c r="A551">
        <v>285</v>
      </c>
      <c r="B551">
        <v>16226</v>
      </c>
      <c r="C551" t="s">
        <v>1574</v>
      </c>
      <c r="D551" t="s">
        <v>1529</v>
      </c>
      <c r="E551" t="s">
        <v>1441</v>
      </c>
      <c r="F551">
        <v>2742</v>
      </c>
      <c r="G551">
        <v>3302</v>
      </c>
      <c r="H551" t="s">
        <v>1530</v>
      </c>
      <c r="I551">
        <v>295</v>
      </c>
      <c r="J551">
        <v>3</v>
      </c>
      <c r="K551">
        <v>1500</v>
      </c>
      <c r="L551">
        <v>81000</v>
      </c>
      <c r="M551">
        <v>741</v>
      </c>
      <c r="N551">
        <v>778</v>
      </c>
      <c r="O551">
        <v>817</v>
      </c>
      <c r="P551">
        <v>893</v>
      </c>
      <c r="Q551">
        <v>969</v>
      </c>
      <c r="R551">
        <v>4500</v>
      </c>
      <c r="S551">
        <v>4725</v>
      </c>
      <c r="T551">
        <v>4962</v>
      </c>
      <c r="U551">
        <v>5423</v>
      </c>
      <c r="V551">
        <v>5885</v>
      </c>
      <c r="W551" t="s">
        <v>1846</v>
      </c>
      <c r="X551">
        <v>1</v>
      </c>
      <c r="Y551">
        <v>1</v>
      </c>
      <c r="Z551" t="s">
        <v>1532</v>
      </c>
    </row>
    <row r="552" spans="1:26">
      <c r="A552">
        <v>285</v>
      </c>
      <c r="B552">
        <v>16226</v>
      </c>
      <c r="C552" t="s">
        <v>1574</v>
      </c>
      <c r="D552" t="s">
        <v>1529</v>
      </c>
      <c r="E552" t="s">
        <v>1441</v>
      </c>
      <c r="F552">
        <v>2627</v>
      </c>
      <c r="G552">
        <v>3187</v>
      </c>
      <c r="H552" t="s">
        <v>1530</v>
      </c>
      <c r="I552">
        <v>295</v>
      </c>
      <c r="J552">
        <v>8</v>
      </c>
      <c r="K552">
        <v>1200</v>
      </c>
      <c r="L552">
        <v>81000</v>
      </c>
      <c r="M552">
        <v>741</v>
      </c>
      <c r="N552">
        <v>778</v>
      </c>
      <c r="O552">
        <v>817</v>
      </c>
      <c r="P552">
        <v>893</v>
      </c>
      <c r="Q552">
        <v>969</v>
      </c>
      <c r="R552">
        <v>9600</v>
      </c>
      <c r="S552">
        <v>10079</v>
      </c>
      <c r="T552">
        <v>10585</v>
      </c>
      <c r="U552">
        <v>11569</v>
      </c>
      <c r="V552">
        <v>12554</v>
      </c>
      <c r="W552" t="s">
        <v>1849</v>
      </c>
      <c r="X552">
        <v>1</v>
      </c>
      <c r="Y552">
        <v>1</v>
      </c>
      <c r="Z552" t="s">
        <v>1532</v>
      </c>
    </row>
    <row r="553" spans="1:26">
      <c r="A553">
        <v>285</v>
      </c>
      <c r="B553">
        <v>16226</v>
      </c>
      <c r="C553" t="s">
        <v>1574</v>
      </c>
      <c r="D553" t="s">
        <v>1529</v>
      </c>
      <c r="E553" t="s">
        <v>1441</v>
      </c>
      <c r="F553">
        <v>83820</v>
      </c>
      <c r="G553">
        <v>99116</v>
      </c>
      <c r="H553" t="s">
        <v>1577</v>
      </c>
      <c r="I553">
        <v>322</v>
      </c>
      <c r="J553">
        <v>12</v>
      </c>
      <c r="K553">
        <v>2500</v>
      </c>
      <c r="L553">
        <v>81000</v>
      </c>
      <c r="M553">
        <v>741</v>
      </c>
      <c r="N553">
        <v>778</v>
      </c>
      <c r="O553">
        <v>817</v>
      </c>
      <c r="P553">
        <v>893</v>
      </c>
      <c r="Q553">
        <v>969</v>
      </c>
      <c r="R553">
        <v>30000</v>
      </c>
      <c r="S553">
        <v>31498</v>
      </c>
      <c r="T553">
        <v>33077</v>
      </c>
      <c r="U553">
        <v>36154</v>
      </c>
      <c r="V553">
        <v>39231</v>
      </c>
      <c r="W553" t="s">
        <v>1850</v>
      </c>
      <c r="X553">
        <v>1</v>
      </c>
      <c r="Y553">
        <v>1</v>
      </c>
      <c r="Z553" t="s">
        <v>1532</v>
      </c>
    </row>
    <row r="554" spans="1:26">
      <c r="A554">
        <v>285</v>
      </c>
      <c r="B554">
        <v>16226</v>
      </c>
      <c r="C554" t="s">
        <v>1574</v>
      </c>
      <c r="D554" t="s">
        <v>1529</v>
      </c>
      <c r="E554" t="s">
        <v>1441</v>
      </c>
      <c r="F554">
        <v>83491</v>
      </c>
      <c r="G554">
        <v>98744</v>
      </c>
      <c r="H554" t="s">
        <v>1577</v>
      </c>
      <c r="I554">
        <v>329</v>
      </c>
      <c r="J554">
        <v>3</v>
      </c>
      <c r="K554">
        <v>5000</v>
      </c>
      <c r="L554">
        <v>81000</v>
      </c>
      <c r="M554">
        <v>741</v>
      </c>
      <c r="N554">
        <v>778</v>
      </c>
      <c r="O554">
        <v>817</v>
      </c>
      <c r="P554">
        <v>893</v>
      </c>
      <c r="Q554">
        <v>969</v>
      </c>
      <c r="R554">
        <v>15000</v>
      </c>
      <c r="S554">
        <v>15749</v>
      </c>
      <c r="T554">
        <v>16538</v>
      </c>
      <c r="U554">
        <v>18077</v>
      </c>
      <c r="V554">
        <v>19615</v>
      </c>
      <c r="W554" t="s">
        <v>1851</v>
      </c>
      <c r="X554">
        <v>1</v>
      </c>
      <c r="Y554">
        <v>1</v>
      </c>
      <c r="Z554" t="s">
        <v>1532</v>
      </c>
    </row>
    <row r="555" spans="1:26">
      <c r="A555">
        <v>285</v>
      </c>
      <c r="B555">
        <v>16226</v>
      </c>
      <c r="C555" t="s">
        <v>1574</v>
      </c>
      <c r="D555" t="s">
        <v>1529</v>
      </c>
      <c r="E555" t="s">
        <v>1441</v>
      </c>
      <c r="F555">
        <v>83171</v>
      </c>
      <c r="G555">
        <v>98375</v>
      </c>
      <c r="H555" t="s">
        <v>1530</v>
      </c>
      <c r="I555">
        <v>295</v>
      </c>
      <c r="J555">
        <v>26</v>
      </c>
      <c r="K555">
        <v>250</v>
      </c>
      <c r="L555">
        <v>81000</v>
      </c>
      <c r="M555">
        <v>741</v>
      </c>
      <c r="N555">
        <v>778</v>
      </c>
      <c r="O555">
        <v>817</v>
      </c>
      <c r="P555">
        <v>893</v>
      </c>
      <c r="Q555">
        <v>969</v>
      </c>
      <c r="R555">
        <v>6500</v>
      </c>
      <c r="S555">
        <v>6825</v>
      </c>
      <c r="T555">
        <v>7167</v>
      </c>
      <c r="U555">
        <v>7833</v>
      </c>
      <c r="V555">
        <v>8500</v>
      </c>
      <c r="W555" t="s">
        <v>1852</v>
      </c>
      <c r="X555">
        <v>1</v>
      </c>
      <c r="Y555">
        <v>1</v>
      </c>
      <c r="Z555" t="s">
        <v>1532</v>
      </c>
    </row>
    <row r="556" spans="1:26">
      <c r="A556">
        <v>285</v>
      </c>
      <c r="B556">
        <v>16226</v>
      </c>
      <c r="C556" t="s">
        <v>1574</v>
      </c>
      <c r="D556" t="s">
        <v>1529</v>
      </c>
      <c r="E556" t="s">
        <v>1441</v>
      </c>
      <c r="F556">
        <v>82472</v>
      </c>
      <c r="G556">
        <v>97502</v>
      </c>
      <c r="H556" t="s">
        <v>1577</v>
      </c>
      <c r="I556">
        <v>322</v>
      </c>
      <c r="J556">
        <v>12</v>
      </c>
      <c r="K556">
        <v>9000</v>
      </c>
      <c r="L556">
        <v>81000</v>
      </c>
      <c r="M556">
        <v>741</v>
      </c>
      <c r="N556">
        <v>778</v>
      </c>
      <c r="O556">
        <v>817</v>
      </c>
      <c r="P556">
        <v>893</v>
      </c>
      <c r="Q556">
        <v>969</v>
      </c>
      <c r="R556">
        <v>108000</v>
      </c>
      <c r="S556">
        <v>113393</v>
      </c>
      <c r="T556">
        <v>119077</v>
      </c>
      <c r="U556">
        <v>130154</v>
      </c>
      <c r="V556">
        <v>141231</v>
      </c>
      <c r="W556" t="s">
        <v>1857</v>
      </c>
      <c r="X556">
        <v>1</v>
      </c>
      <c r="Y556">
        <v>1</v>
      </c>
      <c r="Z556" t="s">
        <v>1532</v>
      </c>
    </row>
    <row r="557" spans="1:26">
      <c r="A557">
        <v>285</v>
      </c>
      <c r="B557">
        <v>16226</v>
      </c>
      <c r="C557" t="s">
        <v>1574</v>
      </c>
      <c r="D557" t="s">
        <v>1529</v>
      </c>
      <c r="E557" t="s">
        <v>1441</v>
      </c>
      <c r="F557">
        <v>82066</v>
      </c>
      <c r="G557">
        <v>97017</v>
      </c>
      <c r="H557" t="s">
        <v>1577</v>
      </c>
      <c r="I557">
        <v>329</v>
      </c>
      <c r="J557">
        <v>2</v>
      </c>
      <c r="K557">
        <v>5000</v>
      </c>
      <c r="L557">
        <v>81000</v>
      </c>
      <c r="M557">
        <v>741</v>
      </c>
      <c r="N557">
        <v>778</v>
      </c>
      <c r="O557">
        <v>817</v>
      </c>
      <c r="P557">
        <v>893</v>
      </c>
      <c r="Q557">
        <v>969</v>
      </c>
      <c r="R557">
        <v>10000</v>
      </c>
      <c r="S557">
        <v>10499</v>
      </c>
      <c r="T557">
        <v>11026</v>
      </c>
      <c r="U557">
        <v>12051</v>
      </c>
      <c r="V557">
        <v>13077</v>
      </c>
      <c r="W557" t="s">
        <v>1854</v>
      </c>
      <c r="X557">
        <v>1</v>
      </c>
      <c r="Y557">
        <v>1</v>
      </c>
      <c r="Z557" t="s">
        <v>1532</v>
      </c>
    </row>
    <row r="558" spans="1:26">
      <c r="A558">
        <v>285</v>
      </c>
      <c r="B558">
        <v>16226</v>
      </c>
      <c r="C558" t="s">
        <v>1551</v>
      </c>
      <c r="D558" t="s">
        <v>1529</v>
      </c>
      <c r="E558" t="s">
        <v>1459</v>
      </c>
      <c r="F558">
        <v>1438</v>
      </c>
      <c r="G558">
        <v>1594</v>
      </c>
      <c r="H558" t="s">
        <v>1530</v>
      </c>
      <c r="I558">
        <v>266</v>
      </c>
      <c r="J558">
        <v>2000</v>
      </c>
      <c r="K558">
        <v>20</v>
      </c>
      <c r="L558">
        <v>22249</v>
      </c>
      <c r="M558">
        <v>105</v>
      </c>
      <c r="N558">
        <v>110</v>
      </c>
      <c r="O558">
        <v>116</v>
      </c>
      <c r="P558">
        <v>127</v>
      </c>
      <c r="Q558">
        <v>138</v>
      </c>
      <c r="R558">
        <v>40000</v>
      </c>
      <c r="S558">
        <v>41905</v>
      </c>
      <c r="T558">
        <v>44190</v>
      </c>
      <c r="U558">
        <v>48381</v>
      </c>
      <c r="V558">
        <v>52571</v>
      </c>
      <c r="W558" t="s">
        <v>1893</v>
      </c>
      <c r="X558">
        <v>1</v>
      </c>
      <c r="Y558">
        <v>1</v>
      </c>
      <c r="Z558" t="s">
        <v>1532</v>
      </c>
    </row>
    <row r="559" spans="1:26">
      <c r="A559">
        <v>285</v>
      </c>
      <c r="B559">
        <v>16226</v>
      </c>
      <c r="C559" t="s">
        <v>1551</v>
      </c>
      <c r="D559" t="s">
        <v>1529</v>
      </c>
      <c r="E559" t="s">
        <v>1459</v>
      </c>
      <c r="F559">
        <v>7170</v>
      </c>
      <c r="G559">
        <v>7537</v>
      </c>
      <c r="H559" t="s">
        <v>1530</v>
      </c>
      <c r="I559">
        <v>266</v>
      </c>
      <c r="J559">
        <v>2000</v>
      </c>
      <c r="K559">
        <v>0.5</v>
      </c>
      <c r="L559">
        <v>22249</v>
      </c>
      <c r="M559">
        <v>105</v>
      </c>
      <c r="N559">
        <v>110</v>
      </c>
      <c r="O559">
        <v>116</v>
      </c>
      <c r="P559">
        <v>127</v>
      </c>
      <c r="Q559">
        <v>138</v>
      </c>
      <c r="R559">
        <v>1000</v>
      </c>
      <c r="S559">
        <v>1048</v>
      </c>
      <c r="T559">
        <v>1105</v>
      </c>
      <c r="U559">
        <v>1210</v>
      </c>
      <c r="V559">
        <v>1314</v>
      </c>
      <c r="W559" t="s">
        <v>1894</v>
      </c>
      <c r="X559">
        <v>1</v>
      </c>
      <c r="Y559">
        <v>1</v>
      </c>
      <c r="Z559" t="s">
        <v>1532</v>
      </c>
    </row>
    <row r="560" spans="1:26">
      <c r="A560">
        <v>285</v>
      </c>
      <c r="B560">
        <v>16226</v>
      </c>
      <c r="C560" t="s">
        <v>1551</v>
      </c>
      <c r="D560" t="s">
        <v>1529</v>
      </c>
      <c r="E560" t="s">
        <v>1459</v>
      </c>
      <c r="F560">
        <v>28655</v>
      </c>
      <c r="G560">
        <v>31218</v>
      </c>
      <c r="H560" t="s">
        <v>1530</v>
      </c>
      <c r="I560">
        <v>266</v>
      </c>
      <c r="J560">
        <v>1500</v>
      </c>
      <c r="K560">
        <v>12</v>
      </c>
      <c r="L560">
        <v>22249</v>
      </c>
      <c r="M560">
        <v>105</v>
      </c>
      <c r="N560">
        <v>110</v>
      </c>
      <c r="O560">
        <v>116</v>
      </c>
      <c r="P560">
        <v>127</v>
      </c>
      <c r="Q560">
        <v>138</v>
      </c>
      <c r="R560">
        <v>18000</v>
      </c>
      <c r="S560">
        <v>18857</v>
      </c>
      <c r="T560">
        <v>19886</v>
      </c>
      <c r="U560">
        <v>21771</v>
      </c>
      <c r="V560">
        <v>23657</v>
      </c>
      <c r="W560" t="s">
        <v>1895</v>
      </c>
      <c r="X560">
        <v>1</v>
      </c>
      <c r="Y560">
        <v>1</v>
      </c>
      <c r="Z560" t="s">
        <v>1532</v>
      </c>
    </row>
    <row r="561" spans="1:26">
      <c r="A561">
        <v>285</v>
      </c>
      <c r="B561">
        <v>16226</v>
      </c>
      <c r="C561" t="s">
        <v>1551</v>
      </c>
      <c r="D561" t="s">
        <v>1529</v>
      </c>
      <c r="E561" t="s">
        <v>1459</v>
      </c>
      <c r="F561">
        <v>1043</v>
      </c>
      <c r="G561">
        <v>1189</v>
      </c>
      <c r="H561" t="s">
        <v>1530</v>
      </c>
      <c r="I561">
        <v>266</v>
      </c>
      <c r="J561">
        <v>1500</v>
      </c>
      <c r="K561">
        <v>5</v>
      </c>
      <c r="L561">
        <v>22249</v>
      </c>
      <c r="M561">
        <v>105</v>
      </c>
      <c r="N561">
        <v>110</v>
      </c>
      <c r="O561">
        <v>116</v>
      </c>
      <c r="P561">
        <v>127</v>
      </c>
      <c r="Q561">
        <v>138</v>
      </c>
      <c r="R561">
        <v>7500</v>
      </c>
      <c r="S561">
        <v>7857</v>
      </c>
      <c r="T561">
        <v>8286</v>
      </c>
      <c r="U561">
        <v>9071</v>
      </c>
      <c r="V561">
        <v>9857</v>
      </c>
      <c r="W561" t="s">
        <v>1896</v>
      </c>
      <c r="X561">
        <v>1</v>
      </c>
      <c r="Y561">
        <v>1</v>
      </c>
      <c r="Z561" t="s">
        <v>1532</v>
      </c>
    </row>
    <row r="562" spans="1:26">
      <c r="A562">
        <v>285</v>
      </c>
      <c r="B562">
        <v>16226</v>
      </c>
      <c r="C562" t="s">
        <v>1551</v>
      </c>
      <c r="D562" t="s">
        <v>1529</v>
      </c>
      <c r="E562" t="s">
        <v>1459</v>
      </c>
      <c r="F562">
        <v>1047</v>
      </c>
      <c r="G562">
        <v>1193</v>
      </c>
      <c r="H562" t="s">
        <v>1530</v>
      </c>
      <c r="I562">
        <v>266</v>
      </c>
      <c r="J562">
        <v>1500</v>
      </c>
      <c r="K562">
        <v>5</v>
      </c>
      <c r="L562">
        <v>22249</v>
      </c>
      <c r="M562">
        <v>105</v>
      </c>
      <c r="N562">
        <v>110</v>
      </c>
      <c r="O562">
        <v>116</v>
      </c>
      <c r="P562">
        <v>127</v>
      </c>
      <c r="Q562">
        <v>138</v>
      </c>
      <c r="R562">
        <v>7500</v>
      </c>
      <c r="S562">
        <v>7857</v>
      </c>
      <c r="T562">
        <v>8286</v>
      </c>
      <c r="U562">
        <v>9071</v>
      </c>
      <c r="V562">
        <v>9857</v>
      </c>
      <c r="W562" t="s">
        <v>1896</v>
      </c>
      <c r="X562">
        <v>1</v>
      </c>
      <c r="Y562">
        <v>1</v>
      </c>
      <c r="Z562" t="s">
        <v>1532</v>
      </c>
    </row>
    <row r="563" spans="1:26">
      <c r="A563">
        <v>285</v>
      </c>
      <c r="B563">
        <v>16226</v>
      </c>
      <c r="C563" t="s">
        <v>1574</v>
      </c>
      <c r="D563" t="s">
        <v>1529</v>
      </c>
      <c r="E563" t="s">
        <v>1441</v>
      </c>
      <c r="F563">
        <v>81653</v>
      </c>
      <c r="G563">
        <v>96512</v>
      </c>
      <c r="H563" t="s">
        <v>1530</v>
      </c>
      <c r="I563">
        <v>268</v>
      </c>
      <c r="J563">
        <v>7</v>
      </c>
      <c r="K563">
        <v>8000</v>
      </c>
      <c r="L563">
        <v>81000</v>
      </c>
      <c r="M563">
        <v>741</v>
      </c>
      <c r="N563">
        <v>778</v>
      </c>
      <c r="O563">
        <v>817</v>
      </c>
      <c r="P563">
        <v>893</v>
      </c>
      <c r="Q563">
        <v>969</v>
      </c>
      <c r="R563">
        <v>56000</v>
      </c>
      <c r="S563">
        <v>58796</v>
      </c>
      <c r="T563">
        <v>61744</v>
      </c>
      <c r="U563">
        <v>67487</v>
      </c>
      <c r="V563">
        <v>73231</v>
      </c>
      <c r="W563" t="s">
        <v>1855</v>
      </c>
      <c r="X563">
        <v>1</v>
      </c>
      <c r="Y563">
        <v>1</v>
      </c>
      <c r="Z563" t="s">
        <v>1532</v>
      </c>
    </row>
    <row r="564" spans="1:26">
      <c r="A564">
        <v>285</v>
      </c>
      <c r="B564">
        <v>16226</v>
      </c>
      <c r="C564" t="s">
        <v>1551</v>
      </c>
      <c r="D564" t="s">
        <v>1529</v>
      </c>
      <c r="E564" t="s">
        <v>1459</v>
      </c>
      <c r="F564">
        <v>1031</v>
      </c>
      <c r="G564">
        <v>1176</v>
      </c>
      <c r="H564" t="s">
        <v>1530</v>
      </c>
      <c r="I564">
        <v>266</v>
      </c>
      <c r="J564">
        <v>1500</v>
      </c>
      <c r="K564">
        <v>3</v>
      </c>
      <c r="L564">
        <v>22249</v>
      </c>
      <c r="M564">
        <v>105</v>
      </c>
      <c r="N564">
        <v>110</v>
      </c>
      <c r="O564">
        <v>116</v>
      </c>
      <c r="P564">
        <v>127</v>
      </c>
      <c r="Q564">
        <v>138</v>
      </c>
      <c r="R564">
        <v>4500</v>
      </c>
      <c r="S564">
        <v>4714</v>
      </c>
      <c r="T564">
        <v>4971</v>
      </c>
      <c r="U564">
        <v>5443</v>
      </c>
      <c r="V564">
        <v>5914</v>
      </c>
      <c r="W564" t="s">
        <v>1897</v>
      </c>
      <c r="X564">
        <v>1</v>
      </c>
      <c r="Y564">
        <v>1</v>
      </c>
      <c r="Z564" t="s">
        <v>1532</v>
      </c>
    </row>
    <row r="565" spans="1:26">
      <c r="A565">
        <v>285</v>
      </c>
      <c r="B565">
        <v>16226</v>
      </c>
      <c r="C565" t="s">
        <v>1551</v>
      </c>
      <c r="D565" t="s">
        <v>1529</v>
      </c>
      <c r="E565" t="s">
        <v>1459</v>
      </c>
      <c r="F565">
        <v>7163</v>
      </c>
      <c r="G565">
        <v>7527</v>
      </c>
      <c r="H565" t="s">
        <v>1530</v>
      </c>
      <c r="I565">
        <v>266</v>
      </c>
      <c r="J565">
        <v>1500</v>
      </c>
      <c r="K565">
        <v>9</v>
      </c>
      <c r="L565">
        <v>22249</v>
      </c>
      <c r="M565">
        <v>105</v>
      </c>
      <c r="N565">
        <v>110</v>
      </c>
      <c r="O565">
        <v>116</v>
      </c>
      <c r="P565">
        <v>127</v>
      </c>
      <c r="Q565">
        <v>138</v>
      </c>
      <c r="R565">
        <v>13500</v>
      </c>
      <c r="S565">
        <v>14143</v>
      </c>
      <c r="T565">
        <v>14914</v>
      </c>
      <c r="U565">
        <v>16329</v>
      </c>
      <c r="V565">
        <v>17743</v>
      </c>
      <c r="W565" t="s">
        <v>1898</v>
      </c>
      <c r="X565">
        <v>1</v>
      </c>
      <c r="Y565">
        <v>1</v>
      </c>
      <c r="Z565" t="s">
        <v>1532</v>
      </c>
    </row>
    <row r="566" spans="1:26">
      <c r="A566">
        <v>285</v>
      </c>
      <c r="B566">
        <v>16226</v>
      </c>
      <c r="C566" t="s">
        <v>1551</v>
      </c>
      <c r="D566" t="s">
        <v>1529</v>
      </c>
      <c r="E566" t="s">
        <v>1459</v>
      </c>
      <c r="F566">
        <v>7156</v>
      </c>
      <c r="G566">
        <v>7499</v>
      </c>
      <c r="H566" t="s">
        <v>1530</v>
      </c>
      <c r="I566">
        <v>266</v>
      </c>
      <c r="J566">
        <v>3000</v>
      </c>
      <c r="K566">
        <v>7</v>
      </c>
      <c r="L566">
        <v>22249</v>
      </c>
      <c r="M566">
        <v>105</v>
      </c>
      <c r="N566">
        <v>110</v>
      </c>
      <c r="O566">
        <v>116</v>
      </c>
      <c r="P566">
        <v>127</v>
      </c>
      <c r="Q566">
        <v>138</v>
      </c>
      <c r="R566">
        <v>21000</v>
      </c>
      <c r="S566">
        <v>22000</v>
      </c>
      <c r="T566">
        <v>23200</v>
      </c>
      <c r="U566">
        <v>25400</v>
      </c>
      <c r="V566">
        <v>27600</v>
      </c>
      <c r="W566" t="s">
        <v>1899</v>
      </c>
      <c r="X566">
        <v>1</v>
      </c>
      <c r="Y566">
        <v>1</v>
      </c>
      <c r="Z566" t="s">
        <v>1532</v>
      </c>
    </row>
    <row r="567" spans="1:26">
      <c r="A567">
        <v>285</v>
      </c>
      <c r="B567">
        <v>16226</v>
      </c>
      <c r="C567" t="s">
        <v>1551</v>
      </c>
      <c r="D567" t="s">
        <v>1529</v>
      </c>
      <c r="E567" t="s">
        <v>1459</v>
      </c>
      <c r="F567">
        <v>37883</v>
      </c>
      <c r="G567">
        <v>41819</v>
      </c>
      <c r="H567" t="s">
        <v>1530</v>
      </c>
      <c r="I567">
        <v>266</v>
      </c>
      <c r="J567">
        <v>1500</v>
      </c>
      <c r="K567">
        <v>8</v>
      </c>
      <c r="L567">
        <v>22249</v>
      </c>
      <c r="M567">
        <v>105</v>
      </c>
      <c r="N567">
        <v>110</v>
      </c>
      <c r="O567">
        <v>116</v>
      </c>
      <c r="P567">
        <v>127</v>
      </c>
      <c r="Q567">
        <v>138</v>
      </c>
      <c r="R567">
        <v>12000</v>
      </c>
      <c r="S567">
        <v>12571</v>
      </c>
      <c r="T567">
        <v>13257</v>
      </c>
      <c r="U567">
        <v>14514</v>
      </c>
      <c r="V567">
        <v>15771</v>
      </c>
      <c r="W567" t="s">
        <v>1900</v>
      </c>
      <c r="X567">
        <v>1</v>
      </c>
      <c r="Y567">
        <v>1</v>
      </c>
      <c r="Z567" t="s">
        <v>1532</v>
      </c>
    </row>
    <row r="568" spans="1:26">
      <c r="A568">
        <v>285</v>
      </c>
      <c r="B568">
        <v>16226</v>
      </c>
      <c r="C568" t="s">
        <v>1551</v>
      </c>
      <c r="D568" t="s">
        <v>1529</v>
      </c>
      <c r="E568" t="s">
        <v>1459</v>
      </c>
      <c r="F568">
        <v>410</v>
      </c>
      <c r="G568">
        <v>512</v>
      </c>
      <c r="H568" t="s">
        <v>1530</v>
      </c>
      <c r="I568">
        <v>266</v>
      </c>
      <c r="J568">
        <v>1500</v>
      </c>
      <c r="K568">
        <v>5</v>
      </c>
      <c r="L568">
        <v>22249</v>
      </c>
      <c r="M568">
        <v>105</v>
      </c>
      <c r="N568">
        <v>110</v>
      </c>
      <c r="O568">
        <v>116</v>
      </c>
      <c r="P568">
        <v>127</v>
      </c>
      <c r="Q568">
        <v>138</v>
      </c>
      <c r="R568">
        <v>7500</v>
      </c>
      <c r="S568">
        <v>7857</v>
      </c>
      <c r="T568">
        <v>8286</v>
      </c>
      <c r="U568">
        <v>9071</v>
      </c>
      <c r="V568">
        <v>9857</v>
      </c>
      <c r="W568" t="s">
        <v>1901</v>
      </c>
      <c r="X568">
        <v>1</v>
      </c>
      <c r="Y568">
        <v>1</v>
      </c>
      <c r="Z568" t="s">
        <v>1532</v>
      </c>
    </row>
    <row r="569" spans="1:26">
      <c r="A569">
        <v>285</v>
      </c>
      <c r="B569">
        <v>16226</v>
      </c>
      <c r="C569" t="s">
        <v>1574</v>
      </c>
      <c r="D569" t="s">
        <v>1529</v>
      </c>
      <c r="E569" t="s">
        <v>1441</v>
      </c>
      <c r="F569">
        <v>81136</v>
      </c>
      <c r="G569">
        <v>95854</v>
      </c>
      <c r="H569" t="s">
        <v>1577</v>
      </c>
      <c r="I569">
        <v>329</v>
      </c>
      <c r="J569">
        <v>12</v>
      </c>
      <c r="K569">
        <v>4000</v>
      </c>
      <c r="L569">
        <v>81000</v>
      </c>
      <c r="M569">
        <v>741</v>
      </c>
      <c r="N569">
        <v>778</v>
      </c>
      <c r="O569">
        <v>817</v>
      </c>
      <c r="P569">
        <v>893</v>
      </c>
      <c r="Q569">
        <v>969</v>
      </c>
      <c r="R569">
        <v>48000</v>
      </c>
      <c r="S569">
        <v>50397</v>
      </c>
      <c r="T569">
        <v>52923</v>
      </c>
      <c r="U569">
        <v>57846</v>
      </c>
      <c r="V569">
        <v>62769</v>
      </c>
      <c r="W569" t="s">
        <v>1856</v>
      </c>
      <c r="X569">
        <v>1</v>
      </c>
      <c r="Y569">
        <v>1</v>
      </c>
      <c r="Z569" t="s">
        <v>1532</v>
      </c>
    </row>
    <row r="570" spans="1:26">
      <c r="A570">
        <v>285</v>
      </c>
      <c r="B570">
        <v>16226</v>
      </c>
      <c r="C570" t="s">
        <v>1574</v>
      </c>
      <c r="D570" t="s">
        <v>1529</v>
      </c>
      <c r="E570" t="s">
        <v>1438</v>
      </c>
      <c r="F570">
        <v>2618</v>
      </c>
      <c r="G570">
        <v>3178</v>
      </c>
      <c r="H570" t="s">
        <v>1530</v>
      </c>
      <c r="I570">
        <v>295</v>
      </c>
      <c r="J570">
        <v>500</v>
      </c>
      <c r="K570">
        <v>1.5</v>
      </c>
      <c r="L570">
        <v>81000</v>
      </c>
      <c r="M570">
        <v>30492</v>
      </c>
      <c r="N570">
        <v>32017</v>
      </c>
      <c r="O570">
        <v>33617</v>
      </c>
      <c r="P570">
        <v>36742</v>
      </c>
      <c r="Q570">
        <v>39867</v>
      </c>
      <c r="R570">
        <v>750</v>
      </c>
      <c r="S570">
        <v>788</v>
      </c>
      <c r="T570">
        <v>827</v>
      </c>
      <c r="U570">
        <v>904</v>
      </c>
      <c r="V570">
        <v>981</v>
      </c>
      <c r="W570" t="s">
        <v>1902</v>
      </c>
      <c r="X570">
        <v>1</v>
      </c>
      <c r="Y570">
        <v>1</v>
      </c>
      <c r="Z570" t="s">
        <v>1532</v>
      </c>
    </row>
    <row r="571" spans="1:26">
      <c r="A571">
        <v>285</v>
      </c>
      <c r="B571">
        <v>16226</v>
      </c>
      <c r="C571" t="s">
        <v>1551</v>
      </c>
      <c r="D571" t="s">
        <v>1529</v>
      </c>
      <c r="E571" t="s">
        <v>1459</v>
      </c>
      <c r="F571">
        <v>389</v>
      </c>
      <c r="G571">
        <v>56259</v>
      </c>
      <c r="H571" t="s">
        <v>1530</v>
      </c>
      <c r="I571">
        <v>266</v>
      </c>
      <c r="J571">
        <v>2000</v>
      </c>
      <c r="K571">
        <v>65</v>
      </c>
      <c r="L571">
        <v>22249</v>
      </c>
      <c r="M571">
        <v>105</v>
      </c>
      <c r="N571">
        <v>110</v>
      </c>
      <c r="O571">
        <v>116</v>
      </c>
      <c r="P571">
        <v>127</v>
      </c>
      <c r="Q571">
        <v>138</v>
      </c>
      <c r="R571">
        <v>130000</v>
      </c>
      <c r="S571">
        <v>136190</v>
      </c>
      <c r="T571">
        <v>143619</v>
      </c>
      <c r="U571">
        <v>157238</v>
      </c>
      <c r="V571">
        <v>170857</v>
      </c>
      <c r="W571" t="s">
        <v>1903</v>
      </c>
      <c r="X571">
        <v>1</v>
      </c>
      <c r="Y571">
        <v>1</v>
      </c>
      <c r="Z571" t="s">
        <v>1532</v>
      </c>
    </row>
    <row r="572" spans="1:26">
      <c r="A572">
        <v>285</v>
      </c>
      <c r="B572">
        <v>16226</v>
      </c>
      <c r="C572" t="s">
        <v>1551</v>
      </c>
      <c r="D572" t="s">
        <v>1529</v>
      </c>
      <c r="E572" t="s">
        <v>1459</v>
      </c>
      <c r="F572">
        <v>332</v>
      </c>
      <c r="G572">
        <v>1750</v>
      </c>
      <c r="H572" t="s">
        <v>1530</v>
      </c>
      <c r="I572">
        <v>266</v>
      </c>
      <c r="J572">
        <v>1500</v>
      </c>
      <c r="K572">
        <v>9.3000000000000007</v>
      </c>
      <c r="L572">
        <v>22249</v>
      </c>
      <c r="M572">
        <v>105</v>
      </c>
      <c r="N572">
        <v>110</v>
      </c>
      <c r="O572">
        <v>116</v>
      </c>
      <c r="P572">
        <v>127</v>
      </c>
      <c r="Q572">
        <v>138</v>
      </c>
      <c r="R572">
        <v>13950</v>
      </c>
      <c r="S572">
        <v>14614</v>
      </c>
      <c r="T572">
        <v>15411</v>
      </c>
      <c r="U572">
        <v>16873</v>
      </c>
      <c r="V572">
        <v>18334</v>
      </c>
      <c r="W572" t="s">
        <v>1904</v>
      </c>
      <c r="X572">
        <v>1</v>
      </c>
      <c r="Y572">
        <v>1</v>
      </c>
      <c r="Z572" t="s">
        <v>1532</v>
      </c>
    </row>
    <row r="573" spans="1:26">
      <c r="A573">
        <v>285</v>
      </c>
      <c r="B573">
        <v>16226</v>
      </c>
      <c r="C573" t="s">
        <v>1574</v>
      </c>
      <c r="D573" t="s">
        <v>1529</v>
      </c>
      <c r="E573" t="s">
        <v>1438</v>
      </c>
      <c r="F573">
        <v>34990</v>
      </c>
      <c r="G573">
        <v>38373</v>
      </c>
      <c r="H573" t="s">
        <v>1530</v>
      </c>
      <c r="I573">
        <v>295</v>
      </c>
      <c r="J573">
        <v>500</v>
      </c>
      <c r="K573">
        <v>1.5</v>
      </c>
      <c r="L573">
        <v>81000</v>
      </c>
      <c r="M573">
        <v>30492</v>
      </c>
      <c r="N573">
        <v>32017</v>
      </c>
      <c r="O573">
        <v>33617</v>
      </c>
      <c r="P573">
        <v>36742</v>
      </c>
      <c r="Q573">
        <v>39867</v>
      </c>
      <c r="R573">
        <v>750</v>
      </c>
      <c r="S573">
        <v>788</v>
      </c>
      <c r="T573">
        <v>827</v>
      </c>
      <c r="U573">
        <v>904</v>
      </c>
      <c r="V573">
        <v>981</v>
      </c>
      <c r="W573" t="s">
        <v>1902</v>
      </c>
      <c r="X573">
        <v>1</v>
      </c>
      <c r="Y573">
        <v>1</v>
      </c>
      <c r="Z573" t="s">
        <v>1532</v>
      </c>
    </row>
    <row r="574" spans="1:26">
      <c r="A574">
        <v>285</v>
      </c>
      <c r="B574">
        <v>16226</v>
      </c>
      <c r="C574" t="s">
        <v>1551</v>
      </c>
      <c r="D574" t="s">
        <v>1529</v>
      </c>
      <c r="E574" t="s">
        <v>1459</v>
      </c>
      <c r="F574">
        <v>302</v>
      </c>
      <c r="G574">
        <v>62354</v>
      </c>
      <c r="H574" t="s">
        <v>1530</v>
      </c>
      <c r="I574">
        <v>266</v>
      </c>
      <c r="J574">
        <v>1500</v>
      </c>
      <c r="K574">
        <v>5</v>
      </c>
      <c r="L574">
        <v>22249</v>
      </c>
      <c r="M574">
        <v>105</v>
      </c>
      <c r="N574">
        <v>110</v>
      </c>
      <c r="O574">
        <v>116</v>
      </c>
      <c r="P574">
        <v>127</v>
      </c>
      <c r="Q574">
        <v>138</v>
      </c>
      <c r="R574">
        <v>7500</v>
      </c>
      <c r="S574">
        <v>7857</v>
      </c>
      <c r="T574">
        <v>8286</v>
      </c>
      <c r="U574">
        <v>9071</v>
      </c>
      <c r="V574">
        <v>9857</v>
      </c>
      <c r="W574" t="s">
        <v>1905</v>
      </c>
      <c r="X574">
        <v>1</v>
      </c>
      <c r="Y574">
        <v>1</v>
      </c>
      <c r="Z574" t="s">
        <v>1532</v>
      </c>
    </row>
    <row r="575" spans="1:26">
      <c r="A575">
        <v>285</v>
      </c>
      <c r="B575">
        <v>16226</v>
      </c>
      <c r="C575" t="s">
        <v>1574</v>
      </c>
      <c r="D575" t="s">
        <v>1529</v>
      </c>
      <c r="E575" t="s">
        <v>1441</v>
      </c>
      <c r="F575">
        <v>80975</v>
      </c>
      <c r="G575">
        <v>95675</v>
      </c>
      <c r="H575" t="s">
        <v>1577</v>
      </c>
      <c r="I575">
        <v>322</v>
      </c>
      <c r="J575">
        <v>2</v>
      </c>
      <c r="K575">
        <v>2000</v>
      </c>
      <c r="L575">
        <v>81000</v>
      </c>
      <c r="M575">
        <v>741</v>
      </c>
      <c r="N575">
        <v>778</v>
      </c>
      <c r="O575">
        <v>817</v>
      </c>
      <c r="P575">
        <v>893</v>
      </c>
      <c r="Q575">
        <v>969</v>
      </c>
      <c r="R575">
        <v>4000</v>
      </c>
      <c r="S575">
        <v>4200</v>
      </c>
      <c r="T575">
        <v>4410</v>
      </c>
      <c r="U575">
        <v>4821</v>
      </c>
      <c r="V575">
        <v>5231</v>
      </c>
      <c r="W575" t="s">
        <v>1857</v>
      </c>
      <c r="X575">
        <v>1</v>
      </c>
      <c r="Y575">
        <v>1</v>
      </c>
      <c r="Z575" t="s">
        <v>1532</v>
      </c>
    </row>
    <row r="576" spans="1:26">
      <c r="A576">
        <v>285</v>
      </c>
      <c r="B576">
        <v>16226</v>
      </c>
      <c r="C576" t="s">
        <v>1551</v>
      </c>
      <c r="D576" t="s">
        <v>1529</v>
      </c>
      <c r="E576" t="s">
        <v>1459</v>
      </c>
      <c r="F576">
        <v>237</v>
      </c>
      <c r="G576">
        <v>40807</v>
      </c>
      <c r="H576" t="s">
        <v>1530</v>
      </c>
      <c r="I576">
        <v>266</v>
      </c>
      <c r="J576">
        <v>2000</v>
      </c>
      <c r="K576">
        <v>5</v>
      </c>
      <c r="L576">
        <v>22249</v>
      </c>
      <c r="M576">
        <v>105</v>
      </c>
      <c r="N576">
        <v>110</v>
      </c>
      <c r="O576">
        <v>116</v>
      </c>
      <c r="P576">
        <v>127</v>
      </c>
      <c r="Q576">
        <v>138</v>
      </c>
      <c r="R576">
        <v>10000</v>
      </c>
      <c r="S576">
        <v>10476</v>
      </c>
      <c r="T576">
        <v>11048</v>
      </c>
      <c r="U576">
        <v>12095</v>
      </c>
      <c r="V576">
        <v>13143</v>
      </c>
      <c r="W576" t="s">
        <v>1906</v>
      </c>
      <c r="X576">
        <v>1</v>
      </c>
      <c r="Y576">
        <v>1</v>
      </c>
      <c r="Z576" t="s">
        <v>1532</v>
      </c>
    </row>
    <row r="577" spans="1:26">
      <c r="A577">
        <v>285</v>
      </c>
      <c r="B577">
        <v>16226</v>
      </c>
      <c r="C577" t="s">
        <v>1574</v>
      </c>
      <c r="D577" t="s">
        <v>1529</v>
      </c>
      <c r="E577" t="s">
        <v>1438</v>
      </c>
      <c r="F577">
        <v>52720</v>
      </c>
      <c r="G577">
        <v>62089</v>
      </c>
      <c r="H577" t="s">
        <v>1530</v>
      </c>
      <c r="I577">
        <v>295</v>
      </c>
      <c r="J577">
        <v>500</v>
      </c>
      <c r="K577">
        <v>1.5</v>
      </c>
      <c r="L577">
        <v>81000</v>
      </c>
      <c r="M577">
        <v>30492</v>
      </c>
      <c r="N577">
        <v>32017</v>
      </c>
      <c r="O577">
        <v>33617</v>
      </c>
      <c r="P577">
        <v>36742</v>
      </c>
      <c r="Q577">
        <v>39867</v>
      </c>
      <c r="R577">
        <v>750</v>
      </c>
      <c r="S577">
        <v>788</v>
      </c>
      <c r="T577">
        <v>827</v>
      </c>
      <c r="U577">
        <v>904</v>
      </c>
      <c r="V577">
        <v>981</v>
      </c>
      <c r="W577" t="s">
        <v>1902</v>
      </c>
      <c r="X577">
        <v>1</v>
      </c>
      <c r="Y577">
        <v>1</v>
      </c>
      <c r="Z577" t="s">
        <v>1532</v>
      </c>
    </row>
    <row r="578" spans="1:26">
      <c r="A578">
        <v>285</v>
      </c>
      <c r="B578">
        <v>16226</v>
      </c>
      <c r="C578" t="s">
        <v>1551</v>
      </c>
      <c r="D578" t="s">
        <v>1529</v>
      </c>
      <c r="E578" t="s">
        <v>1459</v>
      </c>
      <c r="F578">
        <v>62</v>
      </c>
      <c r="G578">
        <v>154</v>
      </c>
      <c r="H578" t="s">
        <v>1530</v>
      </c>
      <c r="I578">
        <v>266</v>
      </c>
      <c r="J578">
        <v>3000</v>
      </c>
      <c r="K578">
        <v>1</v>
      </c>
      <c r="L578">
        <v>22249</v>
      </c>
      <c r="M578">
        <v>105</v>
      </c>
      <c r="N578">
        <v>110</v>
      </c>
      <c r="O578">
        <v>116</v>
      </c>
      <c r="P578">
        <v>127</v>
      </c>
      <c r="Q578">
        <v>138</v>
      </c>
      <c r="R578">
        <v>3000</v>
      </c>
      <c r="S578">
        <v>3143</v>
      </c>
      <c r="T578">
        <v>3314</v>
      </c>
      <c r="U578">
        <v>3629</v>
      </c>
      <c r="V578">
        <v>3943</v>
      </c>
      <c r="W578" t="s">
        <v>1557</v>
      </c>
      <c r="X578">
        <v>1</v>
      </c>
      <c r="Y578">
        <v>1</v>
      </c>
      <c r="Z578" t="s">
        <v>1532</v>
      </c>
    </row>
    <row r="579" spans="1:26">
      <c r="A579">
        <v>285</v>
      </c>
      <c r="B579">
        <v>16226</v>
      </c>
      <c r="C579" t="s">
        <v>1551</v>
      </c>
      <c r="D579" t="s">
        <v>1529</v>
      </c>
      <c r="E579" t="s">
        <v>1459</v>
      </c>
      <c r="F579">
        <v>59</v>
      </c>
      <c r="G579">
        <v>151</v>
      </c>
      <c r="H579" t="s">
        <v>1530</v>
      </c>
      <c r="I579">
        <v>266</v>
      </c>
      <c r="J579">
        <v>2000</v>
      </c>
      <c r="K579">
        <v>7.73</v>
      </c>
      <c r="L579">
        <v>22249</v>
      </c>
      <c r="M579">
        <v>105</v>
      </c>
      <c r="N579">
        <v>110</v>
      </c>
      <c r="O579">
        <v>116</v>
      </c>
      <c r="P579">
        <v>127</v>
      </c>
      <c r="Q579">
        <v>138</v>
      </c>
      <c r="R579">
        <v>15460</v>
      </c>
      <c r="S579">
        <v>16196</v>
      </c>
      <c r="T579">
        <v>17080</v>
      </c>
      <c r="U579">
        <v>18699</v>
      </c>
      <c r="V579">
        <v>20319</v>
      </c>
      <c r="W579" t="s">
        <v>1565</v>
      </c>
      <c r="X579">
        <v>1</v>
      </c>
      <c r="Y579">
        <v>1</v>
      </c>
      <c r="Z579" t="s">
        <v>1532</v>
      </c>
    </row>
    <row r="580" spans="1:26">
      <c r="A580">
        <v>285</v>
      </c>
      <c r="B580">
        <v>16226</v>
      </c>
      <c r="C580" t="s">
        <v>1551</v>
      </c>
      <c r="D580" t="s">
        <v>1529</v>
      </c>
      <c r="E580" t="s">
        <v>1459</v>
      </c>
      <c r="F580">
        <v>9</v>
      </c>
      <c r="G580">
        <v>28959</v>
      </c>
      <c r="H580" t="s">
        <v>1530</v>
      </c>
      <c r="I580">
        <v>266</v>
      </c>
      <c r="J580">
        <v>3000</v>
      </c>
      <c r="K580">
        <v>6</v>
      </c>
      <c r="L580">
        <v>22249</v>
      </c>
      <c r="M580">
        <v>105</v>
      </c>
      <c r="N580">
        <v>110</v>
      </c>
      <c r="O580">
        <v>116</v>
      </c>
      <c r="P580">
        <v>127</v>
      </c>
      <c r="Q580">
        <v>138</v>
      </c>
      <c r="R580">
        <v>18000</v>
      </c>
      <c r="S580">
        <v>18857</v>
      </c>
      <c r="T580">
        <v>19886</v>
      </c>
      <c r="U580">
        <v>21771</v>
      </c>
      <c r="V580">
        <v>23657</v>
      </c>
      <c r="W580" t="s">
        <v>1907</v>
      </c>
      <c r="X580">
        <v>1</v>
      </c>
      <c r="Y580">
        <v>1</v>
      </c>
      <c r="Z580" t="s">
        <v>1532</v>
      </c>
    </row>
    <row r="581" spans="1:26">
      <c r="A581">
        <v>285</v>
      </c>
      <c r="B581">
        <v>16226</v>
      </c>
      <c r="C581" t="s">
        <v>1574</v>
      </c>
      <c r="D581" t="s">
        <v>1529</v>
      </c>
      <c r="E581" t="s">
        <v>1438</v>
      </c>
      <c r="F581">
        <v>55508</v>
      </c>
      <c r="G581">
        <v>65512</v>
      </c>
      <c r="H581" t="s">
        <v>1530</v>
      </c>
      <c r="I581">
        <v>295</v>
      </c>
      <c r="J581">
        <v>500</v>
      </c>
      <c r="K581">
        <v>1.5</v>
      </c>
      <c r="L581">
        <v>81000</v>
      </c>
      <c r="M581">
        <v>30492</v>
      </c>
      <c r="N581">
        <v>32017</v>
      </c>
      <c r="O581">
        <v>33617</v>
      </c>
      <c r="P581">
        <v>36742</v>
      </c>
      <c r="Q581">
        <v>39867</v>
      </c>
      <c r="R581">
        <v>750</v>
      </c>
      <c r="S581">
        <v>788</v>
      </c>
      <c r="T581">
        <v>827</v>
      </c>
      <c r="U581">
        <v>904</v>
      </c>
      <c r="V581">
        <v>981</v>
      </c>
      <c r="W581" t="s">
        <v>1902</v>
      </c>
      <c r="X581">
        <v>1</v>
      </c>
      <c r="Y581">
        <v>1</v>
      </c>
      <c r="Z581" t="s">
        <v>1532</v>
      </c>
    </row>
    <row r="582" spans="1:26">
      <c r="A582">
        <v>285</v>
      </c>
      <c r="B582">
        <v>16226</v>
      </c>
      <c r="C582" t="s">
        <v>1574</v>
      </c>
      <c r="D582" t="s">
        <v>1529</v>
      </c>
      <c r="E582" t="s">
        <v>1438</v>
      </c>
      <c r="F582">
        <v>50958</v>
      </c>
      <c r="G582">
        <v>59911</v>
      </c>
      <c r="H582" t="s">
        <v>1530</v>
      </c>
      <c r="I582">
        <v>295</v>
      </c>
      <c r="J582">
        <v>500</v>
      </c>
      <c r="K582">
        <v>1.5</v>
      </c>
      <c r="L582">
        <v>81000</v>
      </c>
      <c r="M582">
        <v>30492</v>
      </c>
      <c r="N582">
        <v>32017</v>
      </c>
      <c r="O582">
        <v>33617</v>
      </c>
      <c r="P582">
        <v>36742</v>
      </c>
      <c r="Q582">
        <v>39867</v>
      </c>
      <c r="R582">
        <v>750</v>
      </c>
      <c r="S582">
        <v>788</v>
      </c>
      <c r="T582">
        <v>827</v>
      </c>
      <c r="U582">
        <v>904</v>
      </c>
      <c r="V582">
        <v>981</v>
      </c>
      <c r="W582" t="s">
        <v>1908</v>
      </c>
      <c r="X582">
        <v>1</v>
      </c>
      <c r="Y582">
        <v>1</v>
      </c>
      <c r="Z582" t="s">
        <v>1532</v>
      </c>
    </row>
    <row r="583" spans="1:26">
      <c r="A583">
        <v>285</v>
      </c>
      <c r="B583">
        <v>16226</v>
      </c>
      <c r="C583" t="s">
        <v>1574</v>
      </c>
      <c r="D583" t="s">
        <v>1529</v>
      </c>
      <c r="E583" t="s">
        <v>1441</v>
      </c>
      <c r="F583">
        <v>80693</v>
      </c>
      <c r="G583">
        <v>95334</v>
      </c>
      <c r="H583" t="s">
        <v>1530</v>
      </c>
      <c r="I583">
        <v>289</v>
      </c>
      <c r="J583">
        <v>12</v>
      </c>
      <c r="K583">
        <v>250</v>
      </c>
      <c r="L583">
        <v>81000</v>
      </c>
      <c r="M583">
        <v>741</v>
      </c>
      <c r="N583">
        <v>778</v>
      </c>
      <c r="O583">
        <v>817</v>
      </c>
      <c r="P583">
        <v>893</v>
      </c>
      <c r="Q583">
        <v>969</v>
      </c>
      <c r="R583">
        <v>3000</v>
      </c>
      <c r="S583">
        <v>3150</v>
      </c>
      <c r="T583">
        <v>3308</v>
      </c>
      <c r="U583">
        <v>3615</v>
      </c>
      <c r="V583">
        <v>3923</v>
      </c>
      <c r="W583" t="s">
        <v>1552</v>
      </c>
      <c r="X583">
        <v>1</v>
      </c>
      <c r="Y583">
        <v>1</v>
      </c>
      <c r="Z583" t="s">
        <v>1532</v>
      </c>
    </row>
    <row r="584" spans="1:26">
      <c r="A584">
        <v>285</v>
      </c>
      <c r="B584">
        <v>16226</v>
      </c>
      <c r="C584" t="s">
        <v>1574</v>
      </c>
      <c r="D584" t="s">
        <v>1529</v>
      </c>
      <c r="E584" t="s">
        <v>1438</v>
      </c>
      <c r="F584">
        <v>50955</v>
      </c>
      <c r="G584">
        <v>59908</v>
      </c>
      <c r="H584" t="s">
        <v>1530</v>
      </c>
      <c r="I584">
        <v>295</v>
      </c>
      <c r="J584">
        <v>500</v>
      </c>
      <c r="K584">
        <v>1.5</v>
      </c>
      <c r="L584">
        <v>81000</v>
      </c>
      <c r="M584">
        <v>30492</v>
      </c>
      <c r="N584">
        <v>32017</v>
      </c>
      <c r="O584">
        <v>33617</v>
      </c>
      <c r="P584">
        <v>36742</v>
      </c>
      <c r="Q584">
        <v>39867</v>
      </c>
      <c r="R584">
        <v>750</v>
      </c>
      <c r="S584">
        <v>788</v>
      </c>
      <c r="T584">
        <v>827</v>
      </c>
      <c r="U584">
        <v>904</v>
      </c>
      <c r="V584">
        <v>981</v>
      </c>
      <c r="W584" t="s">
        <v>1908</v>
      </c>
      <c r="X584">
        <v>1</v>
      </c>
      <c r="Y584">
        <v>1</v>
      </c>
      <c r="Z584" t="s">
        <v>1532</v>
      </c>
    </row>
    <row r="585" spans="1:26">
      <c r="A585">
        <v>285</v>
      </c>
      <c r="B585">
        <v>16226</v>
      </c>
      <c r="C585" t="s">
        <v>1551</v>
      </c>
      <c r="D585" t="s">
        <v>1529</v>
      </c>
      <c r="E585" t="s">
        <v>1458</v>
      </c>
      <c r="F585">
        <v>1442</v>
      </c>
      <c r="G585">
        <v>1597</v>
      </c>
      <c r="H585" t="s">
        <v>1530</v>
      </c>
      <c r="I585">
        <v>266</v>
      </c>
      <c r="J585">
        <v>2000</v>
      </c>
      <c r="K585">
        <v>15</v>
      </c>
      <c r="L585">
        <v>22249</v>
      </c>
      <c r="M585">
        <v>176</v>
      </c>
      <c r="N585">
        <v>185</v>
      </c>
      <c r="O585">
        <v>194</v>
      </c>
      <c r="P585">
        <v>212</v>
      </c>
      <c r="Q585">
        <v>230</v>
      </c>
      <c r="R585">
        <v>30000</v>
      </c>
      <c r="S585">
        <v>31534</v>
      </c>
      <c r="T585">
        <v>33068</v>
      </c>
      <c r="U585">
        <v>36136</v>
      </c>
      <c r="V585">
        <v>39205</v>
      </c>
      <c r="W585" t="s">
        <v>1909</v>
      </c>
      <c r="X585">
        <v>1</v>
      </c>
      <c r="Y585">
        <v>1</v>
      </c>
      <c r="Z585" t="s">
        <v>1532</v>
      </c>
    </row>
    <row r="586" spans="1:26">
      <c r="A586">
        <v>285</v>
      </c>
      <c r="B586">
        <v>16226</v>
      </c>
      <c r="C586" t="s">
        <v>1574</v>
      </c>
      <c r="D586" t="s">
        <v>1529</v>
      </c>
      <c r="E586" t="s">
        <v>1441</v>
      </c>
      <c r="F586">
        <v>80347</v>
      </c>
      <c r="G586">
        <v>94951</v>
      </c>
      <c r="H586" t="s">
        <v>1577</v>
      </c>
      <c r="I586">
        <v>329</v>
      </c>
      <c r="J586">
        <v>5</v>
      </c>
      <c r="K586">
        <v>1200</v>
      </c>
      <c r="L586">
        <v>81000</v>
      </c>
      <c r="M586">
        <v>741</v>
      </c>
      <c r="N586">
        <v>778</v>
      </c>
      <c r="O586">
        <v>817</v>
      </c>
      <c r="P586">
        <v>893</v>
      </c>
      <c r="Q586">
        <v>969</v>
      </c>
      <c r="R586">
        <v>6000</v>
      </c>
      <c r="S586">
        <v>6300</v>
      </c>
      <c r="T586">
        <v>6615</v>
      </c>
      <c r="U586">
        <v>7231</v>
      </c>
      <c r="V586">
        <v>7846</v>
      </c>
      <c r="W586" t="s">
        <v>1910</v>
      </c>
      <c r="X586">
        <v>1</v>
      </c>
      <c r="Y586">
        <v>1</v>
      </c>
      <c r="Z586" t="s">
        <v>1532</v>
      </c>
    </row>
    <row r="587" spans="1:26">
      <c r="A587">
        <v>285</v>
      </c>
      <c r="B587">
        <v>16226</v>
      </c>
      <c r="C587" t="s">
        <v>1574</v>
      </c>
      <c r="D587" t="s">
        <v>1529</v>
      </c>
      <c r="E587" t="s">
        <v>1438</v>
      </c>
      <c r="F587">
        <v>54406</v>
      </c>
      <c r="G587">
        <v>64138</v>
      </c>
      <c r="H587" t="s">
        <v>1530</v>
      </c>
      <c r="I587">
        <v>295</v>
      </c>
      <c r="J587">
        <v>500</v>
      </c>
      <c r="K587">
        <v>1.5</v>
      </c>
      <c r="L587">
        <v>81000</v>
      </c>
      <c r="M587">
        <v>30492</v>
      </c>
      <c r="N587">
        <v>32017</v>
      </c>
      <c r="O587">
        <v>33617</v>
      </c>
      <c r="P587">
        <v>36742</v>
      </c>
      <c r="Q587">
        <v>39867</v>
      </c>
      <c r="R587">
        <v>750</v>
      </c>
      <c r="S587">
        <v>788</v>
      </c>
      <c r="T587">
        <v>827</v>
      </c>
      <c r="U587">
        <v>904</v>
      </c>
      <c r="V587">
        <v>981</v>
      </c>
      <c r="W587" t="s">
        <v>1908</v>
      </c>
      <c r="X587">
        <v>1</v>
      </c>
      <c r="Y587">
        <v>1</v>
      </c>
      <c r="Z587" t="s">
        <v>1532</v>
      </c>
    </row>
    <row r="588" spans="1:26">
      <c r="A588">
        <v>285</v>
      </c>
      <c r="B588">
        <v>16226</v>
      </c>
      <c r="C588" t="s">
        <v>1551</v>
      </c>
      <c r="D588" t="s">
        <v>1529</v>
      </c>
      <c r="E588" t="s">
        <v>1458</v>
      </c>
      <c r="F588">
        <v>7170</v>
      </c>
      <c r="G588">
        <v>7537</v>
      </c>
      <c r="H588" t="s">
        <v>1530</v>
      </c>
      <c r="I588">
        <v>266</v>
      </c>
      <c r="J588">
        <v>2000</v>
      </c>
      <c r="K588">
        <v>0.5</v>
      </c>
      <c r="L588">
        <v>22249</v>
      </c>
      <c r="M588">
        <v>176</v>
      </c>
      <c r="N588">
        <v>185</v>
      </c>
      <c r="O588">
        <v>194</v>
      </c>
      <c r="P588">
        <v>212</v>
      </c>
      <c r="Q588">
        <v>230</v>
      </c>
      <c r="R588">
        <v>1000</v>
      </c>
      <c r="S588">
        <v>1051</v>
      </c>
      <c r="T588">
        <v>1102</v>
      </c>
      <c r="U588">
        <v>1205</v>
      </c>
      <c r="V588">
        <v>1307</v>
      </c>
      <c r="W588" t="s">
        <v>1894</v>
      </c>
      <c r="X588">
        <v>1</v>
      </c>
      <c r="Y588">
        <v>1</v>
      </c>
      <c r="Z588" t="s">
        <v>1532</v>
      </c>
    </row>
    <row r="589" spans="1:26">
      <c r="A589">
        <v>285</v>
      </c>
      <c r="B589">
        <v>16226</v>
      </c>
      <c r="C589" t="s">
        <v>1551</v>
      </c>
      <c r="D589" t="s">
        <v>1529</v>
      </c>
      <c r="E589" t="s">
        <v>1458</v>
      </c>
      <c r="F589">
        <v>998</v>
      </c>
      <c r="G589">
        <v>1142</v>
      </c>
      <c r="H589" t="s">
        <v>1530</v>
      </c>
      <c r="I589">
        <v>266</v>
      </c>
      <c r="J589">
        <v>3000</v>
      </c>
      <c r="K589">
        <v>44.67</v>
      </c>
      <c r="L589">
        <v>22249</v>
      </c>
      <c r="M589">
        <v>176</v>
      </c>
      <c r="N589">
        <v>185</v>
      </c>
      <c r="O589">
        <v>194</v>
      </c>
      <c r="P589">
        <v>212</v>
      </c>
      <c r="Q589">
        <v>230</v>
      </c>
      <c r="R589">
        <v>134010</v>
      </c>
      <c r="S589">
        <v>140863</v>
      </c>
      <c r="T589">
        <v>147716</v>
      </c>
      <c r="U589">
        <v>161421</v>
      </c>
      <c r="V589">
        <v>175127</v>
      </c>
      <c r="W589" t="s">
        <v>1911</v>
      </c>
      <c r="X589">
        <v>1</v>
      </c>
      <c r="Y589">
        <v>1</v>
      </c>
      <c r="Z589" t="s">
        <v>1532</v>
      </c>
    </row>
    <row r="590" spans="1:26">
      <c r="A590">
        <v>285</v>
      </c>
      <c r="B590">
        <v>16226</v>
      </c>
      <c r="C590" t="s">
        <v>1574</v>
      </c>
      <c r="D590" t="s">
        <v>1529</v>
      </c>
      <c r="E590" t="s">
        <v>1441</v>
      </c>
      <c r="F590">
        <v>79047</v>
      </c>
      <c r="G590">
        <v>93382</v>
      </c>
      <c r="H590" t="s">
        <v>1577</v>
      </c>
      <c r="I590">
        <v>329</v>
      </c>
      <c r="J590">
        <v>2</v>
      </c>
      <c r="K590">
        <v>250000</v>
      </c>
      <c r="L590">
        <v>81000</v>
      </c>
      <c r="M590">
        <v>741</v>
      </c>
      <c r="N590">
        <v>778</v>
      </c>
      <c r="O590">
        <v>817</v>
      </c>
      <c r="P590">
        <v>893</v>
      </c>
      <c r="Q590">
        <v>969</v>
      </c>
      <c r="R590">
        <v>500000</v>
      </c>
      <c r="S590">
        <v>524966</v>
      </c>
      <c r="T590">
        <v>551282</v>
      </c>
      <c r="U590">
        <v>602564</v>
      </c>
      <c r="V590">
        <v>653846</v>
      </c>
      <c r="W590" t="s">
        <v>1912</v>
      </c>
      <c r="X590">
        <v>1</v>
      </c>
      <c r="Y590">
        <v>1</v>
      </c>
      <c r="Z590" t="s">
        <v>1532</v>
      </c>
    </row>
    <row r="591" spans="1:26">
      <c r="A591">
        <v>285</v>
      </c>
      <c r="B591">
        <v>16226</v>
      </c>
      <c r="C591" t="s">
        <v>1551</v>
      </c>
      <c r="D591" t="s">
        <v>1529</v>
      </c>
      <c r="E591" t="s">
        <v>1458</v>
      </c>
      <c r="F591">
        <v>39687</v>
      </c>
      <c r="G591">
        <v>44081</v>
      </c>
      <c r="H591" t="s">
        <v>1530</v>
      </c>
      <c r="I591">
        <v>266</v>
      </c>
      <c r="J591">
        <v>2000</v>
      </c>
      <c r="K591">
        <v>15</v>
      </c>
      <c r="L591">
        <v>22249</v>
      </c>
      <c r="M591">
        <v>176</v>
      </c>
      <c r="N591">
        <v>185</v>
      </c>
      <c r="O591">
        <v>194</v>
      </c>
      <c r="P591">
        <v>212</v>
      </c>
      <c r="Q591">
        <v>230</v>
      </c>
      <c r="R591">
        <v>30000</v>
      </c>
      <c r="S591">
        <v>31534</v>
      </c>
      <c r="T591">
        <v>33068</v>
      </c>
      <c r="U591">
        <v>36136</v>
      </c>
      <c r="V591">
        <v>39205</v>
      </c>
      <c r="W591" t="s">
        <v>1913</v>
      </c>
      <c r="X591">
        <v>1</v>
      </c>
      <c r="Y591">
        <v>1</v>
      </c>
      <c r="Z591" t="s">
        <v>1532</v>
      </c>
    </row>
    <row r="592" spans="1:26">
      <c r="A592">
        <v>285</v>
      </c>
      <c r="B592">
        <v>16226</v>
      </c>
      <c r="C592" t="s">
        <v>1574</v>
      </c>
      <c r="D592" t="s">
        <v>1529</v>
      </c>
      <c r="E592" t="s">
        <v>1438</v>
      </c>
      <c r="F592">
        <v>76038</v>
      </c>
      <c r="G592">
        <v>90137</v>
      </c>
      <c r="H592" t="s">
        <v>1530</v>
      </c>
      <c r="I592">
        <v>295</v>
      </c>
      <c r="J592">
        <v>500</v>
      </c>
      <c r="K592">
        <v>1.5</v>
      </c>
      <c r="L592">
        <v>81000</v>
      </c>
      <c r="M592">
        <v>30492</v>
      </c>
      <c r="N592">
        <v>32017</v>
      </c>
      <c r="O592">
        <v>33617</v>
      </c>
      <c r="P592">
        <v>36742</v>
      </c>
      <c r="Q592">
        <v>39867</v>
      </c>
      <c r="R592">
        <v>750</v>
      </c>
      <c r="S592">
        <v>788</v>
      </c>
      <c r="T592">
        <v>827</v>
      </c>
      <c r="U592">
        <v>904</v>
      </c>
      <c r="V592">
        <v>981</v>
      </c>
      <c r="W592" t="s">
        <v>1908</v>
      </c>
      <c r="X592">
        <v>1</v>
      </c>
      <c r="Y592">
        <v>1</v>
      </c>
      <c r="Z592" t="s">
        <v>1532</v>
      </c>
    </row>
    <row r="593" spans="1:26">
      <c r="A593">
        <v>285</v>
      </c>
      <c r="B593">
        <v>16226</v>
      </c>
      <c r="C593" t="s">
        <v>1574</v>
      </c>
      <c r="D593" t="s">
        <v>1529</v>
      </c>
      <c r="E593" t="s">
        <v>1438</v>
      </c>
      <c r="F593">
        <v>73194</v>
      </c>
      <c r="G593">
        <v>86981</v>
      </c>
      <c r="H593" t="s">
        <v>1530</v>
      </c>
      <c r="I593">
        <v>295</v>
      </c>
      <c r="J593">
        <v>500</v>
      </c>
      <c r="K593">
        <v>1.5</v>
      </c>
      <c r="L593">
        <v>81000</v>
      </c>
      <c r="M593">
        <v>30492</v>
      </c>
      <c r="N593">
        <v>32017</v>
      </c>
      <c r="O593">
        <v>33617</v>
      </c>
      <c r="P593">
        <v>36742</v>
      </c>
      <c r="Q593">
        <v>39867</v>
      </c>
      <c r="R593">
        <v>750</v>
      </c>
      <c r="S593">
        <v>788</v>
      </c>
      <c r="T593">
        <v>827</v>
      </c>
      <c r="U593">
        <v>904</v>
      </c>
      <c r="V593">
        <v>981</v>
      </c>
      <c r="W593" t="s">
        <v>1908</v>
      </c>
      <c r="X593">
        <v>1</v>
      </c>
      <c r="Y593">
        <v>1</v>
      </c>
      <c r="Z593" t="s">
        <v>1532</v>
      </c>
    </row>
    <row r="594" spans="1:26">
      <c r="A594">
        <v>285</v>
      </c>
      <c r="B594">
        <v>16226</v>
      </c>
      <c r="C594" t="s">
        <v>1574</v>
      </c>
      <c r="D594" t="s">
        <v>1529</v>
      </c>
      <c r="E594" t="s">
        <v>1441</v>
      </c>
      <c r="F594">
        <v>78469</v>
      </c>
      <c r="G594">
        <v>92758</v>
      </c>
      <c r="H594" t="s">
        <v>1577</v>
      </c>
      <c r="I594">
        <v>329</v>
      </c>
      <c r="J594">
        <v>2</v>
      </c>
      <c r="K594">
        <v>5000</v>
      </c>
      <c r="L594">
        <v>81000</v>
      </c>
      <c r="M594">
        <v>741</v>
      </c>
      <c r="N594">
        <v>778</v>
      </c>
      <c r="O594">
        <v>817</v>
      </c>
      <c r="P594">
        <v>893</v>
      </c>
      <c r="Q594">
        <v>969</v>
      </c>
      <c r="R594">
        <v>10000</v>
      </c>
      <c r="S594">
        <v>10499</v>
      </c>
      <c r="T594">
        <v>11026</v>
      </c>
      <c r="U594">
        <v>12051</v>
      </c>
      <c r="V594">
        <v>13077</v>
      </c>
      <c r="W594" t="s">
        <v>1914</v>
      </c>
      <c r="X594">
        <v>1</v>
      </c>
      <c r="Y594">
        <v>1</v>
      </c>
      <c r="Z594" t="s">
        <v>1532</v>
      </c>
    </row>
    <row r="595" spans="1:26">
      <c r="A595">
        <v>285</v>
      </c>
      <c r="B595">
        <v>16226</v>
      </c>
      <c r="C595" t="s">
        <v>1574</v>
      </c>
      <c r="D595" t="s">
        <v>1529</v>
      </c>
      <c r="E595" t="s">
        <v>1438</v>
      </c>
      <c r="F595">
        <v>53375</v>
      </c>
      <c r="G595">
        <v>62900</v>
      </c>
      <c r="H595" t="s">
        <v>1530</v>
      </c>
      <c r="I595">
        <v>295</v>
      </c>
      <c r="J595">
        <v>5</v>
      </c>
      <c r="K595">
        <v>100</v>
      </c>
      <c r="L595">
        <v>81000</v>
      </c>
      <c r="M595">
        <v>30492</v>
      </c>
      <c r="N595">
        <v>32017</v>
      </c>
      <c r="O595">
        <v>33617</v>
      </c>
      <c r="P595">
        <v>36742</v>
      </c>
      <c r="Q595">
        <v>39867</v>
      </c>
      <c r="R595">
        <v>500</v>
      </c>
      <c r="S595">
        <v>525</v>
      </c>
      <c r="T595">
        <v>551</v>
      </c>
      <c r="U595">
        <v>602</v>
      </c>
      <c r="V595">
        <v>654</v>
      </c>
      <c r="W595" t="s">
        <v>1915</v>
      </c>
      <c r="X595">
        <v>1</v>
      </c>
      <c r="Y595">
        <v>1</v>
      </c>
      <c r="Z595" t="s">
        <v>1532</v>
      </c>
    </row>
    <row r="596" spans="1:26">
      <c r="A596">
        <v>285</v>
      </c>
      <c r="B596">
        <v>16226</v>
      </c>
      <c r="C596" t="s">
        <v>1574</v>
      </c>
      <c r="D596" t="s">
        <v>1529</v>
      </c>
      <c r="E596" t="s">
        <v>1441</v>
      </c>
      <c r="F596">
        <v>75954</v>
      </c>
      <c r="G596">
        <v>90047</v>
      </c>
      <c r="H596" t="s">
        <v>1577</v>
      </c>
      <c r="I596">
        <v>329</v>
      </c>
      <c r="J596">
        <v>4</v>
      </c>
      <c r="K596">
        <v>1700</v>
      </c>
      <c r="L596">
        <v>81000</v>
      </c>
      <c r="M596">
        <v>741</v>
      </c>
      <c r="N596">
        <v>778</v>
      </c>
      <c r="O596">
        <v>817</v>
      </c>
      <c r="P596">
        <v>893</v>
      </c>
      <c r="Q596">
        <v>969</v>
      </c>
      <c r="R596">
        <v>6800</v>
      </c>
      <c r="S596">
        <v>7140</v>
      </c>
      <c r="T596">
        <v>7497</v>
      </c>
      <c r="U596">
        <v>8195</v>
      </c>
      <c r="V596">
        <v>8892</v>
      </c>
      <c r="W596" t="s">
        <v>1861</v>
      </c>
      <c r="X596">
        <v>1</v>
      </c>
      <c r="Y596">
        <v>1</v>
      </c>
      <c r="Z596" t="s">
        <v>1532</v>
      </c>
    </row>
    <row r="597" spans="1:26">
      <c r="A597">
        <v>285</v>
      </c>
      <c r="B597">
        <v>16226</v>
      </c>
      <c r="C597" t="s">
        <v>1551</v>
      </c>
      <c r="D597" t="s">
        <v>1529</v>
      </c>
      <c r="E597" t="s">
        <v>1458</v>
      </c>
      <c r="F597">
        <v>48192</v>
      </c>
      <c r="G597">
        <v>56330</v>
      </c>
      <c r="H597" t="s">
        <v>1530</v>
      </c>
      <c r="I597">
        <v>266</v>
      </c>
      <c r="J597">
        <v>1500</v>
      </c>
      <c r="K597">
        <v>45</v>
      </c>
      <c r="L597">
        <v>22249</v>
      </c>
      <c r="M597">
        <v>176</v>
      </c>
      <c r="N597">
        <v>185</v>
      </c>
      <c r="O597">
        <v>194</v>
      </c>
      <c r="P597">
        <v>212</v>
      </c>
      <c r="Q597">
        <v>230</v>
      </c>
      <c r="R597">
        <v>67500</v>
      </c>
      <c r="S597">
        <v>70952</v>
      </c>
      <c r="T597">
        <v>74403</v>
      </c>
      <c r="U597">
        <v>81307</v>
      </c>
      <c r="V597">
        <v>88210</v>
      </c>
      <c r="W597" t="s">
        <v>1916</v>
      </c>
      <c r="X597">
        <v>1</v>
      </c>
      <c r="Y597">
        <v>1</v>
      </c>
      <c r="Z597" t="s">
        <v>1532</v>
      </c>
    </row>
    <row r="598" spans="1:26">
      <c r="A598">
        <v>285</v>
      </c>
      <c r="B598">
        <v>16226</v>
      </c>
      <c r="C598" t="s">
        <v>1574</v>
      </c>
      <c r="D598" t="s">
        <v>1529</v>
      </c>
      <c r="E598" t="s">
        <v>1438</v>
      </c>
      <c r="F598">
        <v>45570</v>
      </c>
      <c r="G598">
        <v>52709</v>
      </c>
      <c r="H598" t="s">
        <v>1530</v>
      </c>
      <c r="I598">
        <v>295</v>
      </c>
      <c r="J598">
        <v>2</v>
      </c>
      <c r="K598">
        <v>75</v>
      </c>
      <c r="L598">
        <v>81000</v>
      </c>
      <c r="M598">
        <v>30492</v>
      </c>
      <c r="N598">
        <v>32017</v>
      </c>
      <c r="O598">
        <v>33617</v>
      </c>
      <c r="P598">
        <v>36742</v>
      </c>
      <c r="Q598">
        <v>39867</v>
      </c>
      <c r="R598">
        <v>150</v>
      </c>
      <c r="S598">
        <v>158</v>
      </c>
      <c r="T598">
        <v>165</v>
      </c>
      <c r="U598">
        <v>181</v>
      </c>
      <c r="V598">
        <v>196</v>
      </c>
      <c r="W598" t="s">
        <v>1917</v>
      </c>
      <c r="X598">
        <v>1</v>
      </c>
      <c r="Y598">
        <v>1</v>
      </c>
      <c r="Z598" t="s">
        <v>1532</v>
      </c>
    </row>
    <row r="599" spans="1:26">
      <c r="A599">
        <v>285</v>
      </c>
      <c r="B599">
        <v>16226</v>
      </c>
      <c r="C599" t="s">
        <v>1551</v>
      </c>
      <c r="D599" t="s">
        <v>1529</v>
      </c>
      <c r="E599" t="s">
        <v>1458</v>
      </c>
      <c r="F599">
        <v>581</v>
      </c>
      <c r="G599">
        <v>694</v>
      </c>
      <c r="H599" t="s">
        <v>1530</v>
      </c>
      <c r="I599">
        <v>266</v>
      </c>
      <c r="J599">
        <v>1500</v>
      </c>
      <c r="K599">
        <v>6</v>
      </c>
      <c r="L599">
        <v>22249</v>
      </c>
      <c r="M599">
        <v>176</v>
      </c>
      <c r="N599">
        <v>185</v>
      </c>
      <c r="O599">
        <v>194</v>
      </c>
      <c r="P599">
        <v>212</v>
      </c>
      <c r="Q599">
        <v>230</v>
      </c>
      <c r="R599">
        <v>9000</v>
      </c>
      <c r="S599">
        <v>9460</v>
      </c>
      <c r="T599">
        <v>9920</v>
      </c>
      <c r="U599">
        <v>10841</v>
      </c>
      <c r="V599">
        <v>11761</v>
      </c>
      <c r="W599" t="s">
        <v>1918</v>
      </c>
      <c r="X599">
        <v>1</v>
      </c>
      <c r="Y599">
        <v>1</v>
      </c>
      <c r="Z599" t="s">
        <v>1532</v>
      </c>
    </row>
    <row r="600" spans="1:26">
      <c r="A600">
        <v>285</v>
      </c>
      <c r="B600">
        <v>16226</v>
      </c>
      <c r="C600" t="s">
        <v>1574</v>
      </c>
      <c r="D600" t="s">
        <v>1529</v>
      </c>
      <c r="E600" t="s">
        <v>1441</v>
      </c>
      <c r="F600">
        <v>72215</v>
      </c>
      <c r="G600">
        <v>85892</v>
      </c>
      <c r="H600" t="s">
        <v>1530</v>
      </c>
      <c r="I600">
        <v>297</v>
      </c>
      <c r="J600">
        <v>6</v>
      </c>
      <c r="K600">
        <v>400</v>
      </c>
      <c r="L600">
        <v>81000</v>
      </c>
      <c r="M600">
        <v>741</v>
      </c>
      <c r="N600">
        <v>778</v>
      </c>
      <c r="O600">
        <v>817</v>
      </c>
      <c r="P600">
        <v>893</v>
      </c>
      <c r="Q600">
        <v>969</v>
      </c>
      <c r="R600">
        <v>2400</v>
      </c>
      <c r="S600">
        <v>2520</v>
      </c>
      <c r="T600">
        <v>2646</v>
      </c>
      <c r="U600">
        <v>2892</v>
      </c>
      <c r="V600">
        <v>3138</v>
      </c>
      <c r="W600" t="s">
        <v>1749</v>
      </c>
      <c r="X600">
        <v>1</v>
      </c>
      <c r="Y600">
        <v>1</v>
      </c>
      <c r="Z600" t="s">
        <v>1532</v>
      </c>
    </row>
    <row r="601" spans="1:26">
      <c r="A601">
        <v>285</v>
      </c>
      <c r="B601">
        <v>16226</v>
      </c>
      <c r="C601" t="s">
        <v>1574</v>
      </c>
      <c r="D601" t="s">
        <v>1529</v>
      </c>
      <c r="E601" t="s">
        <v>1438</v>
      </c>
      <c r="F601">
        <v>45571</v>
      </c>
      <c r="G601">
        <v>52710</v>
      </c>
      <c r="H601" t="s">
        <v>1530</v>
      </c>
      <c r="I601">
        <v>295</v>
      </c>
      <c r="J601">
        <v>3</v>
      </c>
      <c r="K601">
        <v>75</v>
      </c>
      <c r="L601">
        <v>81000</v>
      </c>
      <c r="M601">
        <v>30492</v>
      </c>
      <c r="N601">
        <v>32017</v>
      </c>
      <c r="O601">
        <v>33617</v>
      </c>
      <c r="P601">
        <v>36742</v>
      </c>
      <c r="Q601">
        <v>39867</v>
      </c>
      <c r="R601">
        <v>225</v>
      </c>
      <c r="S601">
        <v>236</v>
      </c>
      <c r="T601">
        <v>248</v>
      </c>
      <c r="U601">
        <v>271</v>
      </c>
      <c r="V601">
        <v>294</v>
      </c>
      <c r="W601" t="s">
        <v>1917</v>
      </c>
      <c r="X601">
        <v>1</v>
      </c>
      <c r="Y601">
        <v>1</v>
      </c>
      <c r="Z601" t="s">
        <v>1532</v>
      </c>
    </row>
    <row r="602" spans="1:26">
      <c r="A602">
        <v>285</v>
      </c>
      <c r="B602">
        <v>16226</v>
      </c>
      <c r="C602" t="s">
        <v>1551</v>
      </c>
      <c r="D602" t="s">
        <v>1529</v>
      </c>
      <c r="E602" t="s">
        <v>1458</v>
      </c>
      <c r="F602">
        <v>389</v>
      </c>
      <c r="G602">
        <v>56259</v>
      </c>
      <c r="H602" t="s">
        <v>1530</v>
      </c>
      <c r="I602">
        <v>266</v>
      </c>
      <c r="J602">
        <v>2000</v>
      </c>
      <c r="K602">
        <v>65</v>
      </c>
      <c r="L602">
        <v>22249</v>
      </c>
      <c r="M602">
        <v>176</v>
      </c>
      <c r="N602">
        <v>185</v>
      </c>
      <c r="O602">
        <v>194</v>
      </c>
      <c r="P602">
        <v>212</v>
      </c>
      <c r="Q602">
        <v>230</v>
      </c>
      <c r="R602">
        <v>130000</v>
      </c>
      <c r="S602">
        <v>136648</v>
      </c>
      <c r="T602">
        <v>143295</v>
      </c>
      <c r="U602">
        <v>156591</v>
      </c>
      <c r="V602">
        <v>169886</v>
      </c>
      <c r="W602" t="s">
        <v>1903</v>
      </c>
      <c r="X602">
        <v>1</v>
      </c>
      <c r="Y602">
        <v>1</v>
      </c>
      <c r="Z602" t="s">
        <v>1532</v>
      </c>
    </row>
    <row r="603" spans="1:26">
      <c r="A603">
        <v>285</v>
      </c>
      <c r="B603">
        <v>16226</v>
      </c>
      <c r="C603" t="s">
        <v>1574</v>
      </c>
      <c r="D603" t="s">
        <v>1529</v>
      </c>
      <c r="E603" t="s">
        <v>1441</v>
      </c>
      <c r="F603">
        <v>66029</v>
      </c>
      <c r="G603">
        <v>79374</v>
      </c>
      <c r="H603" t="s">
        <v>1577</v>
      </c>
      <c r="I603">
        <v>329</v>
      </c>
      <c r="J603">
        <v>7</v>
      </c>
      <c r="K603">
        <v>2000</v>
      </c>
      <c r="L603">
        <v>81000</v>
      </c>
      <c r="M603">
        <v>741</v>
      </c>
      <c r="N603">
        <v>778</v>
      </c>
      <c r="O603">
        <v>817</v>
      </c>
      <c r="P603">
        <v>893</v>
      </c>
      <c r="Q603">
        <v>969</v>
      </c>
      <c r="R603">
        <v>14000</v>
      </c>
      <c r="S603">
        <v>14699</v>
      </c>
      <c r="T603">
        <v>15436</v>
      </c>
      <c r="U603">
        <v>16872</v>
      </c>
      <c r="V603">
        <v>18308</v>
      </c>
      <c r="W603" t="s">
        <v>1919</v>
      </c>
      <c r="X603">
        <v>1</v>
      </c>
      <c r="Y603">
        <v>1</v>
      </c>
      <c r="Z603" t="s">
        <v>1532</v>
      </c>
    </row>
    <row r="604" spans="1:26">
      <c r="A604">
        <v>285</v>
      </c>
      <c r="B604">
        <v>16226</v>
      </c>
      <c r="C604" t="s">
        <v>1551</v>
      </c>
      <c r="D604" t="s">
        <v>1529</v>
      </c>
      <c r="E604" t="s">
        <v>1458</v>
      </c>
      <c r="F604">
        <v>56492</v>
      </c>
      <c r="G604">
        <v>66893</v>
      </c>
      <c r="H604" t="s">
        <v>1530</v>
      </c>
      <c r="I604">
        <v>266</v>
      </c>
      <c r="J604">
        <v>2000</v>
      </c>
      <c r="K604">
        <v>12</v>
      </c>
      <c r="L604">
        <v>22249</v>
      </c>
      <c r="M604">
        <v>176</v>
      </c>
      <c r="N604">
        <v>185</v>
      </c>
      <c r="O604">
        <v>194</v>
      </c>
      <c r="P604">
        <v>212</v>
      </c>
      <c r="Q604">
        <v>230</v>
      </c>
      <c r="R604">
        <v>24000</v>
      </c>
      <c r="S604">
        <v>25227</v>
      </c>
      <c r="T604">
        <v>26455</v>
      </c>
      <c r="U604">
        <v>28909</v>
      </c>
      <c r="V604">
        <v>31364</v>
      </c>
      <c r="W604" t="s">
        <v>1920</v>
      </c>
      <c r="X604">
        <v>1</v>
      </c>
      <c r="Y604">
        <v>1</v>
      </c>
      <c r="Z604" t="s">
        <v>1532</v>
      </c>
    </row>
    <row r="605" spans="1:26">
      <c r="A605">
        <v>285</v>
      </c>
      <c r="B605">
        <v>16226</v>
      </c>
      <c r="C605" t="s">
        <v>1551</v>
      </c>
      <c r="D605" t="s">
        <v>1529</v>
      </c>
      <c r="E605" t="s">
        <v>1458</v>
      </c>
      <c r="F605">
        <v>28887</v>
      </c>
      <c r="G605">
        <v>39941</v>
      </c>
      <c r="H605" t="s">
        <v>1530</v>
      </c>
      <c r="I605">
        <v>266</v>
      </c>
      <c r="J605">
        <v>2000</v>
      </c>
      <c r="K605">
        <v>7</v>
      </c>
      <c r="L605">
        <v>22249</v>
      </c>
      <c r="M605">
        <v>176</v>
      </c>
      <c r="N605">
        <v>185</v>
      </c>
      <c r="O605">
        <v>194</v>
      </c>
      <c r="P605">
        <v>212</v>
      </c>
      <c r="Q605">
        <v>230</v>
      </c>
      <c r="R605">
        <v>14000</v>
      </c>
      <c r="S605">
        <v>14716</v>
      </c>
      <c r="T605">
        <v>15432</v>
      </c>
      <c r="U605">
        <v>16864</v>
      </c>
      <c r="V605">
        <v>18295</v>
      </c>
      <c r="W605" t="s">
        <v>1921</v>
      </c>
      <c r="X605">
        <v>1</v>
      </c>
      <c r="Y605">
        <v>1</v>
      </c>
      <c r="Z605" t="s">
        <v>1532</v>
      </c>
    </row>
    <row r="606" spans="1:26">
      <c r="A606">
        <v>285</v>
      </c>
      <c r="B606">
        <v>16226</v>
      </c>
      <c r="C606" t="s">
        <v>1574</v>
      </c>
      <c r="D606" t="s">
        <v>1529</v>
      </c>
      <c r="E606" t="s">
        <v>1441</v>
      </c>
      <c r="F606">
        <v>62379</v>
      </c>
      <c r="G606">
        <v>75027</v>
      </c>
      <c r="H606" t="s">
        <v>1530</v>
      </c>
      <c r="I606">
        <v>289</v>
      </c>
      <c r="J606">
        <v>12</v>
      </c>
      <c r="K606">
        <v>400</v>
      </c>
      <c r="L606">
        <v>81000</v>
      </c>
      <c r="M606">
        <v>741</v>
      </c>
      <c r="N606">
        <v>778</v>
      </c>
      <c r="O606">
        <v>817</v>
      </c>
      <c r="P606">
        <v>893</v>
      </c>
      <c r="Q606">
        <v>969</v>
      </c>
      <c r="R606">
        <v>4800</v>
      </c>
      <c r="S606">
        <v>5040</v>
      </c>
      <c r="T606">
        <v>5292</v>
      </c>
      <c r="U606">
        <v>5785</v>
      </c>
      <c r="V606">
        <v>6277</v>
      </c>
      <c r="W606" t="s">
        <v>1552</v>
      </c>
      <c r="X606">
        <v>1</v>
      </c>
      <c r="Y606">
        <v>1</v>
      </c>
      <c r="Z606" t="s">
        <v>1532</v>
      </c>
    </row>
    <row r="607" spans="1:26">
      <c r="A607">
        <v>285</v>
      </c>
      <c r="B607">
        <v>16226</v>
      </c>
      <c r="C607" t="s">
        <v>1574</v>
      </c>
      <c r="D607" t="s">
        <v>1529</v>
      </c>
      <c r="E607" t="s">
        <v>1441</v>
      </c>
      <c r="F607">
        <v>62011</v>
      </c>
      <c r="G607">
        <v>74546</v>
      </c>
      <c r="H607" t="s">
        <v>1577</v>
      </c>
      <c r="I607">
        <v>322</v>
      </c>
      <c r="J607">
        <v>4</v>
      </c>
      <c r="K607">
        <v>5000</v>
      </c>
      <c r="L607">
        <v>81000</v>
      </c>
      <c r="M607">
        <v>741</v>
      </c>
      <c r="N607">
        <v>778</v>
      </c>
      <c r="O607">
        <v>817</v>
      </c>
      <c r="P607">
        <v>893</v>
      </c>
      <c r="Q607">
        <v>969</v>
      </c>
      <c r="R607">
        <v>20000</v>
      </c>
      <c r="S607">
        <v>20999</v>
      </c>
      <c r="T607">
        <v>22051</v>
      </c>
      <c r="U607">
        <v>24103</v>
      </c>
      <c r="V607">
        <v>26154</v>
      </c>
      <c r="W607" t="s">
        <v>1922</v>
      </c>
      <c r="X607">
        <v>1</v>
      </c>
      <c r="Y607">
        <v>1</v>
      </c>
      <c r="Z607" t="s">
        <v>1532</v>
      </c>
    </row>
    <row r="608" spans="1:26">
      <c r="A608">
        <v>285</v>
      </c>
      <c r="B608">
        <v>16226</v>
      </c>
      <c r="C608" t="s">
        <v>1551</v>
      </c>
      <c r="D608" t="s">
        <v>1529</v>
      </c>
      <c r="E608" t="s">
        <v>1458</v>
      </c>
      <c r="F608">
        <v>37841</v>
      </c>
      <c r="G608">
        <v>41743</v>
      </c>
      <c r="H608" t="s">
        <v>1530</v>
      </c>
      <c r="I608">
        <v>266</v>
      </c>
      <c r="J608">
        <v>2000</v>
      </c>
      <c r="K608">
        <v>16.75</v>
      </c>
      <c r="L608">
        <v>22249</v>
      </c>
      <c r="M608">
        <v>176</v>
      </c>
      <c r="N608">
        <v>185</v>
      </c>
      <c r="O608">
        <v>194</v>
      </c>
      <c r="P608">
        <v>212</v>
      </c>
      <c r="Q608">
        <v>230</v>
      </c>
      <c r="R608">
        <v>33500</v>
      </c>
      <c r="S608">
        <v>35213</v>
      </c>
      <c r="T608">
        <v>36926</v>
      </c>
      <c r="U608">
        <v>40352</v>
      </c>
      <c r="V608">
        <v>43778</v>
      </c>
      <c r="W608" t="s">
        <v>1923</v>
      </c>
      <c r="X608">
        <v>1</v>
      </c>
      <c r="Y608">
        <v>1</v>
      </c>
      <c r="Z608" t="s">
        <v>1532</v>
      </c>
    </row>
    <row r="609" spans="1:26">
      <c r="A609">
        <v>285</v>
      </c>
      <c r="B609">
        <v>16226</v>
      </c>
      <c r="C609" t="s">
        <v>1574</v>
      </c>
      <c r="D609" t="s">
        <v>1529</v>
      </c>
      <c r="E609" t="s">
        <v>1438</v>
      </c>
      <c r="F609">
        <v>45572</v>
      </c>
      <c r="G609">
        <v>52711</v>
      </c>
      <c r="H609" t="s">
        <v>1530</v>
      </c>
      <c r="I609">
        <v>295</v>
      </c>
      <c r="J609">
        <v>5</v>
      </c>
      <c r="K609">
        <v>75</v>
      </c>
      <c r="L609">
        <v>81000</v>
      </c>
      <c r="M609">
        <v>30492</v>
      </c>
      <c r="N609">
        <v>32017</v>
      </c>
      <c r="O609">
        <v>33617</v>
      </c>
      <c r="P609">
        <v>36742</v>
      </c>
      <c r="Q609">
        <v>39867</v>
      </c>
      <c r="R609">
        <v>375</v>
      </c>
      <c r="S609">
        <v>394</v>
      </c>
      <c r="T609">
        <v>413</v>
      </c>
      <c r="U609">
        <v>452</v>
      </c>
      <c r="V609">
        <v>490</v>
      </c>
      <c r="W609" t="s">
        <v>1917</v>
      </c>
      <c r="X609">
        <v>1</v>
      </c>
      <c r="Y609">
        <v>1</v>
      </c>
      <c r="Z609" t="s">
        <v>1532</v>
      </c>
    </row>
    <row r="610" spans="1:26">
      <c r="A610">
        <v>285</v>
      </c>
      <c r="B610">
        <v>16226</v>
      </c>
      <c r="C610" t="s">
        <v>1574</v>
      </c>
      <c r="D610" t="s">
        <v>1529</v>
      </c>
      <c r="E610" t="s">
        <v>1441</v>
      </c>
      <c r="F610">
        <v>59518</v>
      </c>
      <c r="G610">
        <v>70657</v>
      </c>
      <c r="H610" t="s">
        <v>1530</v>
      </c>
      <c r="I610">
        <v>268</v>
      </c>
      <c r="J610">
        <v>36</v>
      </c>
      <c r="K610">
        <v>70</v>
      </c>
      <c r="L610">
        <v>81000</v>
      </c>
      <c r="M610">
        <v>741</v>
      </c>
      <c r="N610">
        <v>778</v>
      </c>
      <c r="O610">
        <v>817</v>
      </c>
      <c r="P610">
        <v>893</v>
      </c>
      <c r="Q610">
        <v>969</v>
      </c>
      <c r="R610">
        <v>2520</v>
      </c>
      <c r="S610">
        <v>2646</v>
      </c>
      <c r="T610">
        <v>2778</v>
      </c>
      <c r="U610">
        <v>3037</v>
      </c>
      <c r="V610">
        <v>3295</v>
      </c>
      <c r="W610" t="s">
        <v>1863</v>
      </c>
      <c r="X610">
        <v>1</v>
      </c>
      <c r="Y610">
        <v>1</v>
      </c>
      <c r="Z610" t="s">
        <v>1532</v>
      </c>
    </row>
    <row r="611" spans="1:26">
      <c r="A611">
        <v>285</v>
      </c>
      <c r="B611">
        <v>16226</v>
      </c>
      <c r="C611" t="s">
        <v>1574</v>
      </c>
      <c r="D611" t="s">
        <v>1529</v>
      </c>
      <c r="E611" t="s">
        <v>1438</v>
      </c>
      <c r="F611">
        <v>72693</v>
      </c>
      <c r="G611">
        <v>86407</v>
      </c>
      <c r="H611" t="s">
        <v>1530</v>
      </c>
      <c r="I611">
        <v>295</v>
      </c>
      <c r="J611">
        <v>5</v>
      </c>
      <c r="K611">
        <v>15</v>
      </c>
      <c r="L611">
        <v>81000</v>
      </c>
      <c r="M611">
        <v>30492</v>
      </c>
      <c r="N611">
        <v>32017</v>
      </c>
      <c r="O611">
        <v>33617</v>
      </c>
      <c r="P611">
        <v>36742</v>
      </c>
      <c r="Q611">
        <v>39867</v>
      </c>
      <c r="R611">
        <v>75</v>
      </c>
      <c r="S611">
        <v>79</v>
      </c>
      <c r="T611">
        <v>83</v>
      </c>
      <c r="U611">
        <v>90</v>
      </c>
      <c r="V611">
        <v>98</v>
      </c>
      <c r="W611" t="s">
        <v>1924</v>
      </c>
      <c r="X611">
        <v>1</v>
      </c>
      <c r="Y611">
        <v>1</v>
      </c>
      <c r="Z611" t="s">
        <v>1532</v>
      </c>
    </row>
    <row r="612" spans="1:26">
      <c r="A612">
        <v>285</v>
      </c>
      <c r="B612">
        <v>16226</v>
      </c>
      <c r="C612" t="s">
        <v>1574</v>
      </c>
      <c r="D612" t="s">
        <v>1529</v>
      </c>
      <c r="E612" t="s">
        <v>1441</v>
      </c>
      <c r="F612">
        <v>58484</v>
      </c>
      <c r="G612">
        <v>69414</v>
      </c>
      <c r="H612" t="s">
        <v>1530</v>
      </c>
      <c r="I612">
        <v>295</v>
      </c>
      <c r="J612">
        <v>53</v>
      </c>
      <c r="K612">
        <v>50</v>
      </c>
      <c r="L612">
        <v>81000</v>
      </c>
      <c r="M612">
        <v>741</v>
      </c>
      <c r="N612">
        <v>778</v>
      </c>
      <c r="O612">
        <v>817</v>
      </c>
      <c r="P612">
        <v>893</v>
      </c>
      <c r="Q612">
        <v>969</v>
      </c>
      <c r="R612">
        <v>2650</v>
      </c>
      <c r="S612">
        <v>2782</v>
      </c>
      <c r="T612">
        <v>2922</v>
      </c>
      <c r="U612">
        <v>3194</v>
      </c>
      <c r="V612">
        <v>3465</v>
      </c>
      <c r="W612" t="s">
        <v>1864</v>
      </c>
      <c r="X612">
        <v>1</v>
      </c>
      <c r="Y612">
        <v>1</v>
      </c>
      <c r="Z612" t="s">
        <v>1532</v>
      </c>
    </row>
    <row r="613" spans="1:26">
      <c r="A613">
        <v>285</v>
      </c>
      <c r="B613">
        <v>16226</v>
      </c>
      <c r="C613" t="s">
        <v>1574</v>
      </c>
      <c r="D613" t="s">
        <v>1529</v>
      </c>
      <c r="E613" t="s">
        <v>1438</v>
      </c>
      <c r="F613">
        <v>19580</v>
      </c>
      <c r="G613">
        <v>20562</v>
      </c>
      <c r="H613" t="s">
        <v>1530</v>
      </c>
      <c r="I613">
        <v>295</v>
      </c>
      <c r="J613">
        <v>5</v>
      </c>
      <c r="K613">
        <v>500</v>
      </c>
      <c r="L613">
        <v>81000</v>
      </c>
      <c r="M613">
        <v>30492</v>
      </c>
      <c r="N613">
        <v>32017</v>
      </c>
      <c r="O613">
        <v>33617</v>
      </c>
      <c r="P613">
        <v>36742</v>
      </c>
      <c r="Q613">
        <v>39867</v>
      </c>
      <c r="R613">
        <v>2500</v>
      </c>
      <c r="S613">
        <v>2625</v>
      </c>
      <c r="T613">
        <v>2756</v>
      </c>
      <c r="U613">
        <v>3012</v>
      </c>
      <c r="V613">
        <v>3269</v>
      </c>
      <c r="W613" t="s">
        <v>1925</v>
      </c>
      <c r="X613">
        <v>1</v>
      </c>
      <c r="Y613">
        <v>1</v>
      </c>
      <c r="Z613" t="s">
        <v>1532</v>
      </c>
    </row>
    <row r="614" spans="1:26">
      <c r="A614">
        <v>285</v>
      </c>
      <c r="B614">
        <v>16226</v>
      </c>
      <c r="C614" t="s">
        <v>1574</v>
      </c>
      <c r="D614" t="s">
        <v>1529</v>
      </c>
      <c r="E614" t="s">
        <v>1438</v>
      </c>
      <c r="F614">
        <v>78130</v>
      </c>
      <c r="G614">
        <v>92397</v>
      </c>
      <c r="H614" t="s">
        <v>1530</v>
      </c>
      <c r="I614">
        <v>295</v>
      </c>
      <c r="J614">
        <v>3</v>
      </c>
      <c r="K614">
        <v>300</v>
      </c>
      <c r="L614">
        <v>81000</v>
      </c>
      <c r="M614">
        <v>30492</v>
      </c>
      <c r="N614">
        <v>32017</v>
      </c>
      <c r="O614">
        <v>33617</v>
      </c>
      <c r="P614">
        <v>36742</v>
      </c>
      <c r="Q614">
        <v>39867</v>
      </c>
      <c r="R614">
        <v>900</v>
      </c>
      <c r="S614">
        <v>945</v>
      </c>
      <c r="T614">
        <v>992</v>
      </c>
      <c r="U614">
        <v>1084</v>
      </c>
      <c r="V614">
        <v>1177</v>
      </c>
      <c r="W614" t="s">
        <v>1926</v>
      </c>
      <c r="X614">
        <v>1</v>
      </c>
      <c r="Y614">
        <v>1</v>
      </c>
      <c r="Z614" t="s">
        <v>1532</v>
      </c>
    </row>
    <row r="615" spans="1:26">
      <c r="A615">
        <v>285</v>
      </c>
      <c r="B615">
        <v>16226</v>
      </c>
      <c r="C615" t="s">
        <v>1574</v>
      </c>
      <c r="D615" t="s">
        <v>1529</v>
      </c>
      <c r="E615" t="s">
        <v>1441</v>
      </c>
      <c r="F615">
        <v>54527</v>
      </c>
      <c r="G615">
        <v>64279</v>
      </c>
      <c r="H615" t="s">
        <v>1530</v>
      </c>
      <c r="I615">
        <v>286</v>
      </c>
      <c r="J615">
        <v>1</v>
      </c>
      <c r="K615">
        <v>1500</v>
      </c>
      <c r="L615">
        <v>81000</v>
      </c>
      <c r="M615">
        <v>741</v>
      </c>
      <c r="N615">
        <v>778</v>
      </c>
      <c r="O615">
        <v>817</v>
      </c>
      <c r="P615">
        <v>893</v>
      </c>
      <c r="Q615">
        <v>969</v>
      </c>
      <c r="R615">
        <v>1500</v>
      </c>
      <c r="S615">
        <v>1575</v>
      </c>
      <c r="T615">
        <v>1654</v>
      </c>
      <c r="U615">
        <v>1808</v>
      </c>
      <c r="V615">
        <v>1962</v>
      </c>
      <c r="W615" t="s">
        <v>1927</v>
      </c>
      <c r="X615">
        <v>1</v>
      </c>
      <c r="Y615">
        <v>1</v>
      </c>
      <c r="Z615" t="s">
        <v>1532</v>
      </c>
    </row>
    <row r="616" spans="1:26">
      <c r="A616">
        <v>285</v>
      </c>
      <c r="B616">
        <v>16226</v>
      </c>
      <c r="C616" t="s">
        <v>1574</v>
      </c>
      <c r="D616" t="s">
        <v>1529</v>
      </c>
      <c r="E616" t="s">
        <v>1438</v>
      </c>
      <c r="F616">
        <v>78149</v>
      </c>
      <c r="G616">
        <v>92418</v>
      </c>
      <c r="H616" t="s">
        <v>1530</v>
      </c>
      <c r="I616">
        <v>295</v>
      </c>
      <c r="J616">
        <v>5</v>
      </c>
      <c r="K616">
        <v>200</v>
      </c>
      <c r="L616">
        <v>81000</v>
      </c>
      <c r="M616">
        <v>30492</v>
      </c>
      <c r="N616">
        <v>32017</v>
      </c>
      <c r="O616">
        <v>33617</v>
      </c>
      <c r="P616">
        <v>36742</v>
      </c>
      <c r="Q616">
        <v>39867</v>
      </c>
      <c r="R616">
        <v>1000</v>
      </c>
      <c r="S616">
        <v>1050</v>
      </c>
      <c r="T616">
        <v>1102</v>
      </c>
      <c r="U616">
        <v>1205</v>
      </c>
      <c r="V616">
        <v>1307</v>
      </c>
      <c r="W616" t="s">
        <v>1928</v>
      </c>
      <c r="X616">
        <v>1</v>
      </c>
      <c r="Y616">
        <v>1</v>
      </c>
      <c r="Z616" t="s">
        <v>1532</v>
      </c>
    </row>
    <row r="617" spans="1:26">
      <c r="A617">
        <v>285</v>
      </c>
      <c r="B617">
        <v>16226</v>
      </c>
      <c r="C617" t="s">
        <v>1574</v>
      </c>
      <c r="D617" t="s">
        <v>1529</v>
      </c>
      <c r="E617" t="s">
        <v>1441</v>
      </c>
      <c r="F617">
        <v>51692</v>
      </c>
      <c r="G617">
        <v>60935</v>
      </c>
      <c r="H617" t="s">
        <v>1530</v>
      </c>
      <c r="I617">
        <v>295</v>
      </c>
      <c r="J617">
        <v>5</v>
      </c>
      <c r="K617">
        <v>150</v>
      </c>
      <c r="L617">
        <v>81000</v>
      </c>
      <c r="M617">
        <v>741</v>
      </c>
      <c r="N617">
        <v>778</v>
      </c>
      <c r="O617">
        <v>817</v>
      </c>
      <c r="P617">
        <v>893</v>
      </c>
      <c r="Q617">
        <v>969</v>
      </c>
      <c r="R617">
        <v>750</v>
      </c>
      <c r="S617">
        <v>787</v>
      </c>
      <c r="T617">
        <v>827</v>
      </c>
      <c r="U617">
        <v>904</v>
      </c>
      <c r="V617">
        <v>981</v>
      </c>
      <c r="W617" t="s">
        <v>1865</v>
      </c>
      <c r="X617">
        <v>1</v>
      </c>
      <c r="Y617">
        <v>1</v>
      </c>
      <c r="Z617" t="s">
        <v>1532</v>
      </c>
    </row>
    <row r="618" spans="1:26">
      <c r="A618">
        <v>285</v>
      </c>
      <c r="B618">
        <v>16226</v>
      </c>
      <c r="C618" t="s">
        <v>1574</v>
      </c>
      <c r="D618" t="s">
        <v>1529</v>
      </c>
      <c r="E618" t="s">
        <v>1438</v>
      </c>
      <c r="F618">
        <v>77490</v>
      </c>
      <c r="G618">
        <v>91706</v>
      </c>
      <c r="H618" t="s">
        <v>1530</v>
      </c>
      <c r="I618">
        <v>295</v>
      </c>
      <c r="J618">
        <v>10</v>
      </c>
      <c r="K618">
        <v>1000</v>
      </c>
      <c r="L618">
        <v>81000</v>
      </c>
      <c r="M618">
        <v>30492</v>
      </c>
      <c r="N618">
        <v>32017</v>
      </c>
      <c r="O618">
        <v>33617</v>
      </c>
      <c r="P618">
        <v>36742</v>
      </c>
      <c r="Q618">
        <v>39867</v>
      </c>
      <c r="R618">
        <v>10000</v>
      </c>
      <c r="S618">
        <v>10500</v>
      </c>
      <c r="T618">
        <v>11025</v>
      </c>
      <c r="U618">
        <v>12050</v>
      </c>
      <c r="V618">
        <v>13075</v>
      </c>
      <c r="W618" t="s">
        <v>1929</v>
      </c>
      <c r="X618">
        <v>1</v>
      </c>
      <c r="Y618">
        <v>1</v>
      </c>
      <c r="Z618" t="s">
        <v>1532</v>
      </c>
    </row>
    <row r="619" spans="1:26">
      <c r="A619">
        <v>285</v>
      </c>
      <c r="B619">
        <v>16226</v>
      </c>
      <c r="C619" t="s">
        <v>1551</v>
      </c>
      <c r="D619" t="s">
        <v>1529</v>
      </c>
      <c r="E619" t="s">
        <v>1458</v>
      </c>
      <c r="F619">
        <v>140</v>
      </c>
      <c r="G619">
        <v>233</v>
      </c>
      <c r="H619" t="s">
        <v>1530</v>
      </c>
      <c r="I619">
        <v>266</v>
      </c>
      <c r="J619">
        <v>1500</v>
      </c>
      <c r="K619">
        <v>6</v>
      </c>
      <c r="L619">
        <v>22249</v>
      </c>
      <c r="M619">
        <v>176</v>
      </c>
      <c r="N619">
        <v>185</v>
      </c>
      <c r="O619">
        <v>194</v>
      </c>
      <c r="P619">
        <v>212</v>
      </c>
      <c r="Q619">
        <v>230</v>
      </c>
      <c r="R619">
        <v>9000</v>
      </c>
      <c r="S619">
        <v>9460</v>
      </c>
      <c r="T619">
        <v>9920</v>
      </c>
      <c r="U619">
        <v>10841</v>
      </c>
      <c r="V619">
        <v>11761</v>
      </c>
      <c r="W619" t="s">
        <v>1930</v>
      </c>
      <c r="X619">
        <v>1</v>
      </c>
      <c r="Y619">
        <v>1</v>
      </c>
      <c r="Z619" t="s">
        <v>1532</v>
      </c>
    </row>
    <row r="620" spans="1:26">
      <c r="A620">
        <v>285</v>
      </c>
      <c r="B620">
        <v>16226</v>
      </c>
      <c r="C620" t="s">
        <v>1574</v>
      </c>
      <c r="D620" t="s">
        <v>1529</v>
      </c>
      <c r="E620" t="s">
        <v>1438</v>
      </c>
      <c r="F620">
        <v>78181</v>
      </c>
      <c r="G620">
        <v>92452</v>
      </c>
      <c r="H620" t="s">
        <v>1530</v>
      </c>
      <c r="I620">
        <v>295</v>
      </c>
      <c r="J620">
        <v>6</v>
      </c>
      <c r="K620">
        <v>19000</v>
      </c>
      <c r="L620">
        <v>81000</v>
      </c>
      <c r="M620">
        <v>30492</v>
      </c>
      <c r="N620">
        <v>32017</v>
      </c>
      <c r="O620">
        <v>33617</v>
      </c>
      <c r="P620">
        <v>36742</v>
      </c>
      <c r="Q620">
        <v>39867</v>
      </c>
      <c r="R620">
        <v>114000</v>
      </c>
      <c r="S620">
        <v>119701</v>
      </c>
      <c r="T620">
        <v>125683</v>
      </c>
      <c r="U620">
        <v>137367</v>
      </c>
      <c r="V620">
        <v>149050</v>
      </c>
      <c r="W620" t="s">
        <v>1931</v>
      </c>
      <c r="X620">
        <v>1</v>
      </c>
      <c r="Y620">
        <v>1</v>
      </c>
      <c r="Z620" t="s">
        <v>1532</v>
      </c>
    </row>
    <row r="621" spans="1:26">
      <c r="A621">
        <v>285</v>
      </c>
      <c r="B621">
        <v>16226</v>
      </c>
      <c r="C621" t="s">
        <v>1574</v>
      </c>
      <c r="D621" t="s">
        <v>1529</v>
      </c>
      <c r="E621" t="s">
        <v>1441</v>
      </c>
      <c r="F621">
        <v>51639</v>
      </c>
      <c r="G621">
        <v>60806</v>
      </c>
      <c r="H621" t="s">
        <v>1577</v>
      </c>
      <c r="I621">
        <v>329</v>
      </c>
      <c r="J621">
        <v>4</v>
      </c>
      <c r="K621">
        <v>1000</v>
      </c>
      <c r="L621">
        <v>81000</v>
      </c>
      <c r="M621">
        <v>741</v>
      </c>
      <c r="N621">
        <v>778</v>
      </c>
      <c r="O621">
        <v>817</v>
      </c>
      <c r="P621">
        <v>893</v>
      </c>
      <c r="Q621">
        <v>969</v>
      </c>
      <c r="R621">
        <v>4000</v>
      </c>
      <c r="S621">
        <v>4200</v>
      </c>
      <c r="T621">
        <v>4410</v>
      </c>
      <c r="U621">
        <v>4821</v>
      </c>
      <c r="V621">
        <v>5231</v>
      </c>
      <c r="W621" t="s">
        <v>1866</v>
      </c>
      <c r="X621">
        <v>1</v>
      </c>
      <c r="Y621">
        <v>1</v>
      </c>
      <c r="Z621" t="s">
        <v>1532</v>
      </c>
    </row>
    <row r="622" spans="1:26">
      <c r="A622">
        <v>285</v>
      </c>
      <c r="B622">
        <v>16226</v>
      </c>
      <c r="C622" t="s">
        <v>1551</v>
      </c>
      <c r="D622" t="s">
        <v>1529</v>
      </c>
      <c r="E622" t="s">
        <v>1458</v>
      </c>
      <c r="F622">
        <v>137</v>
      </c>
      <c r="G622">
        <v>56478</v>
      </c>
      <c r="H622" t="s">
        <v>1530</v>
      </c>
      <c r="I622">
        <v>266</v>
      </c>
      <c r="J622">
        <v>2500</v>
      </c>
      <c r="K622">
        <v>4</v>
      </c>
      <c r="L622">
        <v>22249</v>
      </c>
      <c r="M622">
        <v>176</v>
      </c>
      <c r="N622">
        <v>185</v>
      </c>
      <c r="O622">
        <v>194</v>
      </c>
      <c r="P622">
        <v>212</v>
      </c>
      <c r="Q622">
        <v>230</v>
      </c>
      <c r="R622">
        <v>10000</v>
      </c>
      <c r="S622">
        <v>10511</v>
      </c>
      <c r="T622">
        <v>11023</v>
      </c>
      <c r="U622">
        <v>12045</v>
      </c>
      <c r="V622">
        <v>13068</v>
      </c>
      <c r="W622" t="s">
        <v>1932</v>
      </c>
      <c r="X622">
        <v>1</v>
      </c>
      <c r="Y622">
        <v>1</v>
      </c>
      <c r="Z622" t="s">
        <v>1532</v>
      </c>
    </row>
    <row r="623" spans="1:26">
      <c r="A623">
        <v>285</v>
      </c>
      <c r="B623">
        <v>16226</v>
      </c>
      <c r="C623" t="s">
        <v>1574</v>
      </c>
      <c r="D623" t="s">
        <v>1529</v>
      </c>
      <c r="E623" t="s">
        <v>1438</v>
      </c>
      <c r="F623">
        <v>77276</v>
      </c>
      <c r="G623">
        <v>91467</v>
      </c>
      <c r="H623" t="s">
        <v>1577</v>
      </c>
      <c r="I623">
        <v>323</v>
      </c>
      <c r="J623">
        <v>1</v>
      </c>
      <c r="K623">
        <v>3500</v>
      </c>
      <c r="L623">
        <v>81000</v>
      </c>
      <c r="M623">
        <v>30492</v>
      </c>
      <c r="N623">
        <v>32017</v>
      </c>
      <c r="O623">
        <v>33617</v>
      </c>
      <c r="P623">
        <v>36742</v>
      </c>
      <c r="Q623">
        <v>39867</v>
      </c>
      <c r="R623">
        <v>3500</v>
      </c>
      <c r="S623">
        <v>3675</v>
      </c>
      <c r="T623">
        <v>3859</v>
      </c>
      <c r="U623">
        <v>4217</v>
      </c>
      <c r="V623">
        <v>4576</v>
      </c>
      <c r="W623" t="s">
        <v>1933</v>
      </c>
      <c r="X623">
        <v>1</v>
      </c>
      <c r="Y623">
        <v>1</v>
      </c>
      <c r="Z623" t="s">
        <v>1532</v>
      </c>
    </row>
    <row r="624" spans="1:26">
      <c r="A624">
        <v>285</v>
      </c>
      <c r="B624">
        <v>16226</v>
      </c>
      <c r="C624" t="s">
        <v>1551</v>
      </c>
      <c r="D624" t="s">
        <v>1529</v>
      </c>
      <c r="E624" t="s">
        <v>1458</v>
      </c>
      <c r="F624">
        <v>130</v>
      </c>
      <c r="G624">
        <v>223</v>
      </c>
      <c r="H624" t="s">
        <v>1530</v>
      </c>
      <c r="I624">
        <v>266</v>
      </c>
      <c r="J624">
        <v>3000</v>
      </c>
      <c r="K624">
        <v>2</v>
      </c>
      <c r="L624">
        <v>22249</v>
      </c>
      <c r="M624">
        <v>176</v>
      </c>
      <c r="N624">
        <v>185</v>
      </c>
      <c r="O624">
        <v>194</v>
      </c>
      <c r="P624">
        <v>212</v>
      </c>
      <c r="Q624">
        <v>230</v>
      </c>
      <c r="R624">
        <v>6000</v>
      </c>
      <c r="S624">
        <v>6307</v>
      </c>
      <c r="T624">
        <v>6614</v>
      </c>
      <c r="U624">
        <v>7227</v>
      </c>
      <c r="V624">
        <v>7841</v>
      </c>
      <c r="W624" t="s">
        <v>1934</v>
      </c>
      <c r="X624">
        <v>1</v>
      </c>
      <c r="Y624">
        <v>1</v>
      </c>
      <c r="Z624" t="s">
        <v>1532</v>
      </c>
    </row>
    <row r="625" spans="1:26">
      <c r="A625">
        <v>285</v>
      </c>
      <c r="B625">
        <v>16226</v>
      </c>
      <c r="C625" t="s">
        <v>1574</v>
      </c>
      <c r="D625" t="s">
        <v>1529</v>
      </c>
      <c r="E625" t="s">
        <v>1438</v>
      </c>
      <c r="F625">
        <v>77468</v>
      </c>
      <c r="G625">
        <v>91679</v>
      </c>
      <c r="H625" t="s">
        <v>1530</v>
      </c>
      <c r="I625">
        <v>295</v>
      </c>
      <c r="J625">
        <v>2</v>
      </c>
      <c r="K625">
        <v>2500</v>
      </c>
      <c r="L625">
        <v>81000</v>
      </c>
      <c r="M625">
        <v>30492</v>
      </c>
      <c r="N625">
        <v>32017</v>
      </c>
      <c r="O625">
        <v>33617</v>
      </c>
      <c r="P625">
        <v>36742</v>
      </c>
      <c r="Q625">
        <v>39867</v>
      </c>
      <c r="R625">
        <v>5000</v>
      </c>
      <c r="S625">
        <v>5250</v>
      </c>
      <c r="T625">
        <v>5512</v>
      </c>
      <c r="U625">
        <v>6025</v>
      </c>
      <c r="V625">
        <v>6537</v>
      </c>
      <c r="W625" t="s">
        <v>1935</v>
      </c>
      <c r="X625">
        <v>1</v>
      </c>
      <c r="Y625">
        <v>1</v>
      </c>
      <c r="Z625" t="s">
        <v>1532</v>
      </c>
    </row>
    <row r="626" spans="1:26">
      <c r="A626">
        <v>285</v>
      </c>
      <c r="B626">
        <v>16226</v>
      </c>
      <c r="C626" t="s">
        <v>1574</v>
      </c>
      <c r="D626" t="s">
        <v>1529</v>
      </c>
      <c r="E626" t="s">
        <v>1441</v>
      </c>
      <c r="F626">
        <v>49710</v>
      </c>
      <c r="G626">
        <v>58268</v>
      </c>
      <c r="H626" t="s">
        <v>1530</v>
      </c>
      <c r="I626">
        <v>295</v>
      </c>
      <c r="J626">
        <v>6</v>
      </c>
      <c r="K626">
        <v>1000</v>
      </c>
      <c r="L626">
        <v>81000</v>
      </c>
      <c r="M626">
        <v>741</v>
      </c>
      <c r="N626">
        <v>778</v>
      </c>
      <c r="O626">
        <v>817</v>
      </c>
      <c r="P626">
        <v>893</v>
      </c>
      <c r="Q626">
        <v>969</v>
      </c>
      <c r="R626">
        <v>6000</v>
      </c>
      <c r="S626">
        <v>6300</v>
      </c>
      <c r="T626">
        <v>6615</v>
      </c>
      <c r="U626">
        <v>7231</v>
      </c>
      <c r="V626">
        <v>7846</v>
      </c>
      <c r="W626" t="s">
        <v>1867</v>
      </c>
      <c r="X626">
        <v>1</v>
      </c>
      <c r="Y626">
        <v>1</v>
      </c>
      <c r="Z626" t="s">
        <v>1532</v>
      </c>
    </row>
    <row r="627" spans="1:26">
      <c r="A627">
        <v>285</v>
      </c>
      <c r="B627">
        <v>16226</v>
      </c>
      <c r="C627" t="s">
        <v>1574</v>
      </c>
      <c r="D627" t="s">
        <v>1529</v>
      </c>
      <c r="E627" t="s">
        <v>1438</v>
      </c>
      <c r="F627">
        <v>83171</v>
      </c>
      <c r="G627">
        <v>98375</v>
      </c>
      <c r="H627" t="s">
        <v>1530</v>
      </c>
      <c r="I627">
        <v>295</v>
      </c>
      <c r="J627">
        <v>5</v>
      </c>
      <c r="K627">
        <v>250</v>
      </c>
      <c r="L627">
        <v>81000</v>
      </c>
      <c r="M627">
        <v>30492</v>
      </c>
      <c r="N627">
        <v>32017</v>
      </c>
      <c r="O627">
        <v>33617</v>
      </c>
      <c r="P627">
        <v>36742</v>
      </c>
      <c r="Q627">
        <v>39867</v>
      </c>
      <c r="R627">
        <v>1250</v>
      </c>
      <c r="S627">
        <v>1313</v>
      </c>
      <c r="T627">
        <v>1378</v>
      </c>
      <c r="U627">
        <v>1506</v>
      </c>
      <c r="V627">
        <v>1634</v>
      </c>
      <c r="W627" t="s">
        <v>1852</v>
      </c>
      <c r="X627">
        <v>1</v>
      </c>
      <c r="Y627">
        <v>1</v>
      </c>
      <c r="Z627" t="s">
        <v>1532</v>
      </c>
    </row>
    <row r="628" spans="1:26">
      <c r="A628">
        <v>285</v>
      </c>
      <c r="B628">
        <v>16226</v>
      </c>
      <c r="C628" t="s">
        <v>1574</v>
      </c>
      <c r="D628" t="s">
        <v>1529</v>
      </c>
      <c r="E628" t="s">
        <v>1441</v>
      </c>
      <c r="F628">
        <v>39024</v>
      </c>
      <c r="G628">
        <v>52664</v>
      </c>
      <c r="H628" t="s">
        <v>1530</v>
      </c>
      <c r="I628">
        <v>295</v>
      </c>
      <c r="J628">
        <v>49</v>
      </c>
      <c r="K628">
        <v>600</v>
      </c>
      <c r="L628">
        <v>81000</v>
      </c>
      <c r="M628">
        <v>741</v>
      </c>
      <c r="N628">
        <v>778</v>
      </c>
      <c r="O628">
        <v>817</v>
      </c>
      <c r="P628">
        <v>893</v>
      </c>
      <c r="Q628">
        <v>969</v>
      </c>
      <c r="R628">
        <v>29400</v>
      </c>
      <c r="S628">
        <v>30868</v>
      </c>
      <c r="T628">
        <v>32415</v>
      </c>
      <c r="U628">
        <v>35431</v>
      </c>
      <c r="V628">
        <v>38446</v>
      </c>
      <c r="W628" t="s">
        <v>1868</v>
      </c>
      <c r="X628">
        <v>1</v>
      </c>
      <c r="Y628">
        <v>1</v>
      </c>
      <c r="Z628" t="s">
        <v>1532</v>
      </c>
    </row>
    <row r="629" spans="1:26">
      <c r="A629">
        <v>285</v>
      </c>
      <c r="B629">
        <v>16226</v>
      </c>
      <c r="C629" t="s">
        <v>1574</v>
      </c>
      <c r="D629" t="s">
        <v>1529</v>
      </c>
      <c r="E629" t="s">
        <v>1438</v>
      </c>
      <c r="F629">
        <v>29479</v>
      </c>
      <c r="G629">
        <v>32087</v>
      </c>
      <c r="H629" t="s">
        <v>1530</v>
      </c>
      <c r="I629">
        <v>295</v>
      </c>
      <c r="J629">
        <v>3</v>
      </c>
      <c r="K629">
        <v>80</v>
      </c>
      <c r="L629">
        <v>81000</v>
      </c>
      <c r="M629">
        <v>30492</v>
      </c>
      <c r="N629">
        <v>32017</v>
      </c>
      <c r="O629">
        <v>33617</v>
      </c>
      <c r="P629">
        <v>36742</v>
      </c>
      <c r="Q629">
        <v>39867</v>
      </c>
      <c r="R629">
        <v>240</v>
      </c>
      <c r="S629">
        <v>252</v>
      </c>
      <c r="T629">
        <v>265</v>
      </c>
      <c r="U629">
        <v>289</v>
      </c>
      <c r="V629">
        <v>314</v>
      </c>
      <c r="W629" t="s">
        <v>1936</v>
      </c>
      <c r="X629">
        <v>1</v>
      </c>
      <c r="Y629">
        <v>1</v>
      </c>
      <c r="Z629" t="s">
        <v>1532</v>
      </c>
    </row>
    <row r="630" spans="1:26">
      <c r="A630">
        <v>285</v>
      </c>
      <c r="B630">
        <v>16226</v>
      </c>
      <c r="C630" t="s">
        <v>1574</v>
      </c>
      <c r="D630" t="s">
        <v>1529</v>
      </c>
      <c r="E630" t="s">
        <v>1438</v>
      </c>
      <c r="F630">
        <v>51616</v>
      </c>
      <c r="G630">
        <v>60706</v>
      </c>
      <c r="H630" t="s">
        <v>1530</v>
      </c>
      <c r="I630">
        <v>295</v>
      </c>
      <c r="J630">
        <v>2</v>
      </c>
      <c r="K630">
        <v>550</v>
      </c>
      <c r="L630">
        <v>81000</v>
      </c>
      <c r="M630">
        <v>30492</v>
      </c>
      <c r="N630">
        <v>32017</v>
      </c>
      <c r="O630">
        <v>33617</v>
      </c>
      <c r="P630">
        <v>36742</v>
      </c>
      <c r="Q630">
        <v>39867</v>
      </c>
      <c r="R630">
        <v>1100</v>
      </c>
      <c r="S630">
        <v>1155</v>
      </c>
      <c r="T630">
        <v>1213</v>
      </c>
      <c r="U630">
        <v>1325</v>
      </c>
      <c r="V630">
        <v>1438</v>
      </c>
      <c r="W630" t="s">
        <v>1931</v>
      </c>
      <c r="X630">
        <v>1</v>
      </c>
      <c r="Y630">
        <v>1</v>
      </c>
      <c r="Z630" t="s">
        <v>1532</v>
      </c>
    </row>
    <row r="631" spans="1:26">
      <c r="A631">
        <v>285</v>
      </c>
      <c r="B631">
        <v>16226</v>
      </c>
      <c r="C631" t="s">
        <v>1551</v>
      </c>
      <c r="D631" t="s">
        <v>1529</v>
      </c>
      <c r="E631" t="s">
        <v>1460</v>
      </c>
      <c r="F631">
        <v>44958</v>
      </c>
      <c r="G631">
        <v>51866</v>
      </c>
      <c r="H631" t="s">
        <v>1530</v>
      </c>
      <c r="I631">
        <v>266</v>
      </c>
      <c r="J631">
        <v>1500</v>
      </c>
      <c r="K631">
        <v>8</v>
      </c>
      <c r="L631">
        <v>22249</v>
      </c>
      <c r="M631">
        <v>70</v>
      </c>
      <c r="N631">
        <v>74</v>
      </c>
      <c r="O631">
        <v>77</v>
      </c>
      <c r="P631">
        <v>84</v>
      </c>
      <c r="Q631">
        <v>91</v>
      </c>
      <c r="R631">
        <v>12000</v>
      </c>
      <c r="S631">
        <v>12686</v>
      </c>
      <c r="T631">
        <v>13200</v>
      </c>
      <c r="U631">
        <v>14400</v>
      </c>
      <c r="V631">
        <v>15600</v>
      </c>
      <c r="W631" t="s">
        <v>1937</v>
      </c>
      <c r="X631">
        <v>1</v>
      </c>
      <c r="Y631">
        <v>1</v>
      </c>
      <c r="Z631" t="s">
        <v>1532</v>
      </c>
    </row>
    <row r="632" spans="1:26">
      <c r="A632">
        <v>285</v>
      </c>
      <c r="B632">
        <v>16226</v>
      </c>
      <c r="C632" t="s">
        <v>1574</v>
      </c>
      <c r="D632" t="s">
        <v>1529</v>
      </c>
      <c r="E632" t="s">
        <v>1438</v>
      </c>
      <c r="F632">
        <v>34721</v>
      </c>
      <c r="G632">
        <v>38047</v>
      </c>
      <c r="H632" t="s">
        <v>1530</v>
      </c>
      <c r="I632">
        <v>295</v>
      </c>
      <c r="J632">
        <v>10</v>
      </c>
      <c r="K632">
        <v>200</v>
      </c>
      <c r="L632">
        <v>81000</v>
      </c>
      <c r="M632">
        <v>30492</v>
      </c>
      <c r="N632">
        <v>32017</v>
      </c>
      <c r="O632">
        <v>33617</v>
      </c>
      <c r="P632">
        <v>36742</v>
      </c>
      <c r="Q632">
        <v>39867</v>
      </c>
      <c r="R632">
        <v>2000</v>
      </c>
      <c r="S632">
        <v>2100</v>
      </c>
      <c r="T632">
        <v>2205</v>
      </c>
      <c r="U632">
        <v>2410</v>
      </c>
      <c r="V632">
        <v>2615</v>
      </c>
      <c r="W632" t="s">
        <v>1938</v>
      </c>
      <c r="X632">
        <v>1</v>
      </c>
      <c r="Y632">
        <v>1</v>
      </c>
      <c r="Z632" t="s">
        <v>1532</v>
      </c>
    </row>
    <row r="633" spans="1:26">
      <c r="A633">
        <v>285</v>
      </c>
      <c r="B633">
        <v>16226</v>
      </c>
      <c r="C633" t="s">
        <v>1551</v>
      </c>
      <c r="D633" t="s">
        <v>1529</v>
      </c>
      <c r="E633" t="s">
        <v>1460</v>
      </c>
      <c r="F633">
        <v>410</v>
      </c>
      <c r="G633">
        <v>512</v>
      </c>
      <c r="H633" t="s">
        <v>1530</v>
      </c>
      <c r="I633">
        <v>266</v>
      </c>
      <c r="J633">
        <v>2000</v>
      </c>
      <c r="K633">
        <v>5</v>
      </c>
      <c r="L633">
        <v>22249</v>
      </c>
      <c r="M633">
        <v>70</v>
      </c>
      <c r="N633">
        <v>74</v>
      </c>
      <c r="O633">
        <v>77</v>
      </c>
      <c r="P633">
        <v>84</v>
      </c>
      <c r="Q633">
        <v>91</v>
      </c>
      <c r="R633">
        <v>10000</v>
      </c>
      <c r="S633">
        <v>10571</v>
      </c>
      <c r="T633">
        <v>11000</v>
      </c>
      <c r="U633">
        <v>12000</v>
      </c>
      <c r="V633">
        <v>13000</v>
      </c>
      <c r="W633" t="s">
        <v>1901</v>
      </c>
      <c r="X633">
        <v>1</v>
      </c>
      <c r="Y633">
        <v>1</v>
      </c>
      <c r="Z633" t="s">
        <v>1532</v>
      </c>
    </row>
    <row r="634" spans="1:26">
      <c r="A634">
        <v>285</v>
      </c>
      <c r="B634">
        <v>16226</v>
      </c>
      <c r="C634" t="s">
        <v>1574</v>
      </c>
      <c r="D634" t="s">
        <v>1529</v>
      </c>
      <c r="E634" t="s">
        <v>1441</v>
      </c>
      <c r="F634">
        <v>44997</v>
      </c>
      <c r="G634">
        <v>51909</v>
      </c>
      <c r="H634" t="s">
        <v>1530</v>
      </c>
      <c r="I634">
        <v>295</v>
      </c>
      <c r="J634">
        <v>4</v>
      </c>
      <c r="K634">
        <v>400</v>
      </c>
      <c r="L634">
        <v>81000</v>
      </c>
      <c r="M634">
        <v>741</v>
      </c>
      <c r="N634">
        <v>778</v>
      </c>
      <c r="O634">
        <v>817</v>
      </c>
      <c r="P634">
        <v>893</v>
      </c>
      <c r="Q634">
        <v>969</v>
      </c>
      <c r="R634">
        <v>1600</v>
      </c>
      <c r="S634">
        <v>1680</v>
      </c>
      <c r="T634">
        <v>1764</v>
      </c>
      <c r="U634">
        <v>1928</v>
      </c>
      <c r="V634">
        <v>2092</v>
      </c>
      <c r="W634" t="s">
        <v>1869</v>
      </c>
      <c r="X634">
        <v>1</v>
      </c>
      <c r="Y634">
        <v>1</v>
      </c>
      <c r="Z634" t="s">
        <v>1532</v>
      </c>
    </row>
    <row r="635" spans="1:26">
      <c r="A635">
        <v>285</v>
      </c>
      <c r="B635">
        <v>16226</v>
      </c>
      <c r="C635" t="s">
        <v>1551</v>
      </c>
      <c r="D635" t="s">
        <v>1529</v>
      </c>
      <c r="E635" t="s">
        <v>1460</v>
      </c>
      <c r="F635">
        <v>379</v>
      </c>
      <c r="G635">
        <v>27674</v>
      </c>
      <c r="H635" t="s">
        <v>1530</v>
      </c>
      <c r="I635">
        <v>266</v>
      </c>
      <c r="J635">
        <v>2000</v>
      </c>
      <c r="K635">
        <v>8</v>
      </c>
      <c r="L635">
        <v>22249</v>
      </c>
      <c r="M635">
        <v>70</v>
      </c>
      <c r="N635">
        <v>74</v>
      </c>
      <c r="O635">
        <v>77</v>
      </c>
      <c r="P635">
        <v>84</v>
      </c>
      <c r="Q635">
        <v>91</v>
      </c>
      <c r="R635">
        <v>16000</v>
      </c>
      <c r="S635">
        <v>16914</v>
      </c>
      <c r="T635">
        <v>17600</v>
      </c>
      <c r="U635">
        <v>19200</v>
      </c>
      <c r="V635">
        <v>20800</v>
      </c>
      <c r="W635" t="s">
        <v>1939</v>
      </c>
      <c r="X635">
        <v>1</v>
      </c>
      <c r="Y635">
        <v>1</v>
      </c>
      <c r="Z635" t="s">
        <v>1532</v>
      </c>
    </row>
    <row r="636" spans="1:26">
      <c r="A636">
        <v>285</v>
      </c>
      <c r="B636">
        <v>16226</v>
      </c>
      <c r="C636" t="s">
        <v>1574</v>
      </c>
      <c r="D636" t="s">
        <v>1529</v>
      </c>
      <c r="E636" t="s">
        <v>1438</v>
      </c>
      <c r="F636">
        <v>56173</v>
      </c>
      <c r="G636">
        <v>66409</v>
      </c>
      <c r="H636" t="s">
        <v>1530</v>
      </c>
      <c r="I636">
        <v>295</v>
      </c>
      <c r="J636">
        <v>2</v>
      </c>
      <c r="K636">
        <v>110</v>
      </c>
      <c r="L636">
        <v>81000</v>
      </c>
      <c r="M636">
        <v>30492</v>
      </c>
      <c r="N636">
        <v>32017</v>
      </c>
      <c r="O636">
        <v>33617</v>
      </c>
      <c r="P636">
        <v>36742</v>
      </c>
      <c r="Q636">
        <v>39867</v>
      </c>
      <c r="R636">
        <v>220</v>
      </c>
      <c r="S636">
        <v>231</v>
      </c>
      <c r="T636">
        <v>243</v>
      </c>
      <c r="U636">
        <v>265</v>
      </c>
      <c r="V636">
        <v>288</v>
      </c>
      <c r="W636" t="s">
        <v>1940</v>
      </c>
      <c r="X636">
        <v>1</v>
      </c>
      <c r="Y636">
        <v>1</v>
      </c>
      <c r="Z636" t="s">
        <v>1532</v>
      </c>
    </row>
    <row r="637" spans="1:26">
      <c r="A637">
        <v>285</v>
      </c>
      <c r="B637">
        <v>16226</v>
      </c>
      <c r="C637" t="s">
        <v>1551</v>
      </c>
      <c r="D637" t="s">
        <v>1529</v>
      </c>
      <c r="E637" t="s">
        <v>1460</v>
      </c>
      <c r="F637">
        <v>37584</v>
      </c>
      <c r="G637">
        <v>41390</v>
      </c>
      <c r="H637" t="s">
        <v>1530</v>
      </c>
      <c r="I637">
        <v>266</v>
      </c>
      <c r="J637">
        <v>2000</v>
      </c>
      <c r="K637">
        <v>20</v>
      </c>
      <c r="L637">
        <v>22249</v>
      </c>
      <c r="M637">
        <v>70</v>
      </c>
      <c r="N637">
        <v>74</v>
      </c>
      <c r="O637">
        <v>77</v>
      </c>
      <c r="P637">
        <v>84</v>
      </c>
      <c r="Q637">
        <v>91</v>
      </c>
      <c r="R637">
        <v>40000</v>
      </c>
      <c r="S637">
        <v>42286</v>
      </c>
      <c r="T637">
        <v>44000</v>
      </c>
      <c r="U637">
        <v>48000</v>
      </c>
      <c r="V637">
        <v>52000</v>
      </c>
      <c r="W637" t="s">
        <v>1920</v>
      </c>
      <c r="X637">
        <v>1</v>
      </c>
      <c r="Y637">
        <v>1</v>
      </c>
      <c r="Z637" t="s">
        <v>1532</v>
      </c>
    </row>
    <row r="638" spans="1:26">
      <c r="A638">
        <v>285</v>
      </c>
      <c r="B638">
        <v>16226</v>
      </c>
      <c r="C638" t="s">
        <v>1574</v>
      </c>
      <c r="D638" t="s">
        <v>1529</v>
      </c>
      <c r="E638" t="s">
        <v>1438</v>
      </c>
      <c r="F638">
        <v>37430</v>
      </c>
      <c r="G638">
        <v>60852</v>
      </c>
      <c r="H638" t="s">
        <v>1530</v>
      </c>
      <c r="I638">
        <v>295</v>
      </c>
      <c r="J638">
        <v>5</v>
      </c>
      <c r="K638">
        <v>750</v>
      </c>
      <c r="L638">
        <v>81000</v>
      </c>
      <c r="M638">
        <v>30492</v>
      </c>
      <c r="N638">
        <v>32017</v>
      </c>
      <c r="O638">
        <v>33617</v>
      </c>
      <c r="P638">
        <v>36742</v>
      </c>
      <c r="Q638">
        <v>39867</v>
      </c>
      <c r="R638">
        <v>3750</v>
      </c>
      <c r="S638">
        <v>3938</v>
      </c>
      <c r="T638">
        <v>4134</v>
      </c>
      <c r="U638">
        <v>4519</v>
      </c>
      <c r="V638">
        <v>4903</v>
      </c>
      <c r="W638" t="s">
        <v>1941</v>
      </c>
      <c r="X638">
        <v>1</v>
      </c>
      <c r="Y638">
        <v>1</v>
      </c>
      <c r="Z638" t="s">
        <v>1532</v>
      </c>
    </row>
    <row r="639" spans="1:26">
      <c r="A639">
        <v>285</v>
      </c>
      <c r="B639">
        <v>16226</v>
      </c>
      <c r="C639" t="s">
        <v>1551</v>
      </c>
      <c r="D639" t="s">
        <v>1529</v>
      </c>
      <c r="E639" t="s">
        <v>1460</v>
      </c>
      <c r="F639">
        <v>266</v>
      </c>
      <c r="G639">
        <v>56486</v>
      </c>
      <c r="H639" t="s">
        <v>1530</v>
      </c>
      <c r="I639">
        <v>266</v>
      </c>
      <c r="J639">
        <v>2000</v>
      </c>
      <c r="K639">
        <v>5</v>
      </c>
      <c r="L639">
        <v>22249</v>
      </c>
      <c r="M639">
        <v>70</v>
      </c>
      <c r="N639">
        <v>74</v>
      </c>
      <c r="O639">
        <v>77</v>
      </c>
      <c r="P639">
        <v>84</v>
      </c>
      <c r="Q639">
        <v>91</v>
      </c>
      <c r="R639">
        <v>10000</v>
      </c>
      <c r="S639">
        <v>10571</v>
      </c>
      <c r="T639">
        <v>11000</v>
      </c>
      <c r="U639">
        <v>12000</v>
      </c>
      <c r="V639">
        <v>13000</v>
      </c>
      <c r="W639" t="s">
        <v>1942</v>
      </c>
      <c r="X639">
        <v>1</v>
      </c>
      <c r="Y639">
        <v>1</v>
      </c>
      <c r="Z639" t="s">
        <v>1532</v>
      </c>
    </row>
    <row r="640" spans="1:26">
      <c r="A640">
        <v>285</v>
      </c>
      <c r="B640">
        <v>16226</v>
      </c>
      <c r="C640" t="s">
        <v>1551</v>
      </c>
      <c r="D640" t="s">
        <v>1529</v>
      </c>
      <c r="E640" t="s">
        <v>1460</v>
      </c>
      <c r="F640">
        <v>237</v>
      </c>
      <c r="G640">
        <v>335</v>
      </c>
      <c r="H640" t="s">
        <v>1530</v>
      </c>
      <c r="I640">
        <v>266</v>
      </c>
      <c r="J640">
        <v>2000</v>
      </c>
      <c r="K640">
        <v>4</v>
      </c>
      <c r="L640">
        <v>22249</v>
      </c>
      <c r="M640">
        <v>70</v>
      </c>
      <c r="N640">
        <v>74</v>
      </c>
      <c r="O640">
        <v>77</v>
      </c>
      <c r="P640">
        <v>84</v>
      </c>
      <c r="Q640">
        <v>91</v>
      </c>
      <c r="R640">
        <v>8000</v>
      </c>
      <c r="S640">
        <v>8457</v>
      </c>
      <c r="T640">
        <v>8800</v>
      </c>
      <c r="U640">
        <v>9600</v>
      </c>
      <c r="V640">
        <v>10400</v>
      </c>
      <c r="W640" t="s">
        <v>1906</v>
      </c>
      <c r="X640">
        <v>1</v>
      </c>
      <c r="Y640">
        <v>1</v>
      </c>
      <c r="Z640" t="s">
        <v>1532</v>
      </c>
    </row>
    <row r="641" spans="1:26">
      <c r="A641">
        <v>285</v>
      </c>
      <c r="B641">
        <v>16226</v>
      </c>
      <c r="C641" t="s">
        <v>1551</v>
      </c>
      <c r="D641" t="s">
        <v>1529</v>
      </c>
      <c r="E641" t="s">
        <v>1460</v>
      </c>
      <c r="F641">
        <v>221</v>
      </c>
      <c r="G641">
        <v>318</v>
      </c>
      <c r="H641" t="s">
        <v>1530</v>
      </c>
      <c r="I641">
        <v>266</v>
      </c>
      <c r="J641">
        <v>3500</v>
      </c>
      <c r="K641">
        <v>3.2</v>
      </c>
      <c r="L641">
        <v>22249</v>
      </c>
      <c r="M641">
        <v>70</v>
      </c>
      <c r="N641">
        <v>74</v>
      </c>
      <c r="O641">
        <v>77</v>
      </c>
      <c r="P641">
        <v>84</v>
      </c>
      <c r="Q641">
        <v>91</v>
      </c>
      <c r="R641">
        <v>11200</v>
      </c>
      <c r="S641">
        <v>11840</v>
      </c>
      <c r="T641">
        <v>12320</v>
      </c>
      <c r="U641">
        <v>13440</v>
      </c>
      <c r="V641">
        <v>14560</v>
      </c>
      <c r="W641" t="s">
        <v>1943</v>
      </c>
      <c r="X641">
        <v>1</v>
      </c>
      <c r="Y641">
        <v>1</v>
      </c>
      <c r="Z641" t="s">
        <v>1532</v>
      </c>
    </row>
    <row r="642" spans="1:26">
      <c r="A642">
        <v>285</v>
      </c>
      <c r="B642">
        <v>16226</v>
      </c>
      <c r="C642" t="s">
        <v>1574</v>
      </c>
      <c r="D642" t="s">
        <v>1529</v>
      </c>
      <c r="E642" t="s">
        <v>1438</v>
      </c>
      <c r="F642">
        <v>57978</v>
      </c>
      <c r="G642">
        <v>68821</v>
      </c>
      <c r="H642" t="s">
        <v>1530</v>
      </c>
      <c r="I642">
        <v>211</v>
      </c>
      <c r="J642">
        <v>1</v>
      </c>
      <c r="K642">
        <v>7</v>
      </c>
      <c r="L642">
        <v>81000</v>
      </c>
      <c r="M642">
        <v>30492</v>
      </c>
      <c r="N642">
        <v>32017</v>
      </c>
      <c r="O642">
        <v>33617</v>
      </c>
      <c r="P642">
        <v>36742</v>
      </c>
      <c r="Q642">
        <v>39867</v>
      </c>
      <c r="R642">
        <v>7</v>
      </c>
      <c r="S642">
        <v>7</v>
      </c>
      <c r="T642">
        <v>8</v>
      </c>
      <c r="U642">
        <v>8</v>
      </c>
      <c r="V642">
        <v>9</v>
      </c>
      <c r="W642" t="s">
        <v>1944</v>
      </c>
      <c r="X642">
        <v>1</v>
      </c>
      <c r="Y642">
        <v>1</v>
      </c>
      <c r="Z642" t="s">
        <v>1532</v>
      </c>
    </row>
    <row r="643" spans="1:26">
      <c r="A643">
        <v>285</v>
      </c>
      <c r="B643">
        <v>16226</v>
      </c>
      <c r="C643" t="s">
        <v>1551</v>
      </c>
      <c r="D643" t="s">
        <v>1529</v>
      </c>
      <c r="E643" t="s">
        <v>1460</v>
      </c>
      <c r="F643">
        <v>49296</v>
      </c>
      <c r="G643">
        <v>57750</v>
      </c>
      <c r="H643" t="s">
        <v>1530</v>
      </c>
      <c r="I643">
        <v>266</v>
      </c>
      <c r="J643">
        <v>1500</v>
      </c>
      <c r="K643">
        <v>10</v>
      </c>
      <c r="L643">
        <v>22249</v>
      </c>
      <c r="M643">
        <v>70</v>
      </c>
      <c r="N643">
        <v>74</v>
      </c>
      <c r="O643">
        <v>77</v>
      </c>
      <c r="P643">
        <v>84</v>
      </c>
      <c r="Q643">
        <v>91</v>
      </c>
      <c r="R643">
        <v>15000</v>
      </c>
      <c r="S643">
        <v>15857</v>
      </c>
      <c r="T643">
        <v>16500</v>
      </c>
      <c r="U643">
        <v>18000</v>
      </c>
      <c r="V643">
        <v>19500</v>
      </c>
      <c r="W643" t="s">
        <v>1945</v>
      </c>
      <c r="X643">
        <v>1</v>
      </c>
      <c r="Y643">
        <v>1</v>
      </c>
      <c r="Z643" t="s">
        <v>1532</v>
      </c>
    </row>
    <row r="644" spans="1:26">
      <c r="A644">
        <v>285</v>
      </c>
      <c r="B644">
        <v>16226</v>
      </c>
      <c r="C644" t="s">
        <v>1574</v>
      </c>
      <c r="D644" t="s">
        <v>1529</v>
      </c>
      <c r="E644" t="s">
        <v>1438</v>
      </c>
      <c r="F644">
        <v>51312</v>
      </c>
      <c r="G644">
        <v>60338</v>
      </c>
      <c r="H644" t="s">
        <v>1530</v>
      </c>
      <c r="I644">
        <v>295</v>
      </c>
      <c r="J644">
        <v>1</v>
      </c>
      <c r="K644">
        <v>45</v>
      </c>
      <c r="L644">
        <v>81000</v>
      </c>
      <c r="M644">
        <v>30492</v>
      </c>
      <c r="N644">
        <v>32017</v>
      </c>
      <c r="O644">
        <v>33617</v>
      </c>
      <c r="P644">
        <v>36742</v>
      </c>
      <c r="Q644">
        <v>39867</v>
      </c>
      <c r="R644">
        <v>45</v>
      </c>
      <c r="S644">
        <v>47</v>
      </c>
      <c r="T644">
        <v>50</v>
      </c>
      <c r="U644">
        <v>54</v>
      </c>
      <c r="V644">
        <v>59</v>
      </c>
      <c r="W644" t="s">
        <v>1946</v>
      </c>
      <c r="X644">
        <v>1</v>
      </c>
      <c r="Y644">
        <v>1</v>
      </c>
      <c r="Z644" t="s">
        <v>1532</v>
      </c>
    </row>
    <row r="645" spans="1:26">
      <c r="A645">
        <v>285</v>
      </c>
      <c r="B645">
        <v>16226</v>
      </c>
      <c r="C645" t="s">
        <v>1574</v>
      </c>
      <c r="D645" t="s">
        <v>1529</v>
      </c>
      <c r="E645" t="s">
        <v>1441</v>
      </c>
      <c r="F645">
        <v>44160</v>
      </c>
      <c r="G645">
        <v>50866</v>
      </c>
      <c r="H645" t="s">
        <v>1530</v>
      </c>
      <c r="I645">
        <v>289</v>
      </c>
      <c r="J645">
        <v>51</v>
      </c>
      <c r="K645">
        <v>300</v>
      </c>
      <c r="L645">
        <v>81000</v>
      </c>
      <c r="M645">
        <v>741</v>
      </c>
      <c r="N645">
        <v>778</v>
      </c>
      <c r="O645">
        <v>817</v>
      </c>
      <c r="P645">
        <v>893</v>
      </c>
      <c r="Q645">
        <v>969</v>
      </c>
      <c r="R645">
        <v>15300</v>
      </c>
      <c r="S645">
        <v>16064</v>
      </c>
      <c r="T645">
        <v>16869</v>
      </c>
      <c r="U645">
        <v>18438</v>
      </c>
      <c r="V645">
        <v>20008</v>
      </c>
      <c r="W645" t="s">
        <v>1870</v>
      </c>
      <c r="X645">
        <v>1</v>
      </c>
      <c r="Y645">
        <v>1</v>
      </c>
      <c r="Z645" t="s">
        <v>1532</v>
      </c>
    </row>
    <row r="646" spans="1:26">
      <c r="A646">
        <v>285</v>
      </c>
      <c r="B646">
        <v>16226</v>
      </c>
      <c r="C646" t="s">
        <v>1551</v>
      </c>
      <c r="D646" t="s">
        <v>1529</v>
      </c>
      <c r="E646" t="s">
        <v>1460</v>
      </c>
      <c r="F646">
        <v>130</v>
      </c>
      <c r="G646">
        <v>223</v>
      </c>
      <c r="H646" t="s">
        <v>1530</v>
      </c>
      <c r="I646">
        <v>266</v>
      </c>
      <c r="J646">
        <v>3000</v>
      </c>
      <c r="K646">
        <v>2</v>
      </c>
      <c r="L646">
        <v>22249</v>
      </c>
      <c r="M646">
        <v>70</v>
      </c>
      <c r="N646">
        <v>74</v>
      </c>
      <c r="O646">
        <v>77</v>
      </c>
      <c r="P646">
        <v>84</v>
      </c>
      <c r="Q646">
        <v>91</v>
      </c>
      <c r="R646">
        <v>6000</v>
      </c>
      <c r="S646">
        <v>6343</v>
      </c>
      <c r="T646">
        <v>6600</v>
      </c>
      <c r="U646">
        <v>7200</v>
      </c>
      <c r="V646">
        <v>7800</v>
      </c>
      <c r="W646" t="s">
        <v>1934</v>
      </c>
      <c r="X646">
        <v>1</v>
      </c>
      <c r="Y646">
        <v>1</v>
      </c>
      <c r="Z646" t="s">
        <v>1532</v>
      </c>
    </row>
    <row r="647" spans="1:26">
      <c r="A647">
        <v>285</v>
      </c>
      <c r="B647">
        <v>16226</v>
      </c>
      <c r="C647" t="s">
        <v>1574</v>
      </c>
      <c r="D647" t="s">
        <v>1529</v>
      </c>
      <c r="E647" t="s">
        <v>1438</v>
      </c>
      <c r="F647">
        <v>67730</v>
      </c>
      <c r="G647">
        <v>81229</v>
      </c>
      <c r="H647" t="s">
        <v>1530</v>
      </c>
      <c r="I647">
        <v>295</v>
      </c>
      <c r="J647">
        <v>2</v>
      </c>
      <c r="K647">
        <v>80</v>
      </c>
      <c r="L647">
        <v>81000</v>
      </c>
      <c r="M647">
        <v>30492</v>
      </c>
      <c r="N647">
        <v>32017</v>
      </c>
      <c r="O647">
        <v>33617</v>
      </c>
      <c r="P647">
        <v>36742</v>
      </c>
      <c r="Q647">
        <v>39867</v>
      </c>
      <c r="R647">
        <v>160</v>
      </c>
      <c r="S647">
        <v>168</v>
      </c>
      <c r="T647">
        <v>176</v>
      </c>
      <c r="U647">
        <v>193</v>
      </c>
      <c r="V647">
        <v>209</v>
      </c>
      <c r="W647" t="s">
        <v>1947</v>
      </c>
      <c r="X647">
        <v>1</v>
      </c>
      <c r="Y647">
        <v>1</v>
      </c>
      <c r="Z647" t="s">
        <v>1532</v>
      </c>
    </row>
    <row r="648" spans="1:26">
      <c r="A648">
        <v>285</v>
      </c>
      <c r="B648">
        <v>16226</v>
      </c>
      <c r="C648" t="s">
        <v>1574</v>
      </c>
      <c r="D648" t="s">
        <v>1529</v>
      </c>
      <c r="E648" t="s">
        <v>1441</v>
      </c>
      <c r="F648">
        <v>37696</v>
      </c>
      <c r="G648">
        <v>41540</v>
      </c>
      <c r="H648" t="s">
        <v>1577</v>
      </c>
      <c r="I648">
        <v>323</v>
      </c>
      <c r="J648">
        <v>1</v>
      </c>
      <c r="K648">
        <v>2500</v>
      </c>
      <c r="L648">
        <v>81000</v>
      </c>
      <c r="M648">
        <v>741</v>
      </c>
      <c r="N648">
        <v>778</v>
      </c>
      <c r="O648">
        <v>817</v>
      </c>
      <c r="P648">
        <v>893</v>
      </c>
      <c r="Q648">
        <v>969</v>
      </c>
      <c r="R648">
        <v>2500</v>
      </c>
      <c r="S648">
        <v>2625</v>
      </c>
      <c r="T648">
        <v>2756</v>
      </c>
      <c r="U648">
        <v>3013</v>
      </c>
      <c r="V648">
        <v>3269</v>
      </c>
      <c r="W648" t="s">
        <v>1948</v>
      </c>
      <c r="X648">
        <v>1</v>
      </c>
      <c r="Y648">
        <v>1</v>
      </c>
      <c r="Z648" t="s">
        <v>1532</v>
      </c>
    </row>
    <row r="649" spans="1:26">
      <c r="A649">
        <v>285</v>
      </c>
      <c r="B649">
        <v>16226</v>
      </c>
      <c r="C649" t="s">
        <v>1574</v>
      </c>
      <c r="D649" t="s">
        <v>1529</v>
      </c>
      <c r="E649" t="s">
        <v>1441</v>
      </c>
      <c r="F649">
        <v>37699</v>
      </c>
      <c r="G649">
        <v>41543</v>
      </c>
      <c r="H649" t="s">
        <v>1577</v>
      </c>
      <c r="I649">
        <v>323</v>
      </c>
      <c r="J649">
        <v>1</v>
      </c>
      <c r="K649">
        <v>2500</v>
      </c>
      <c r="L649">
        <v>81000</v>
      </c>
      <c r="M649">
        <v>741</v>
      </c>
      <c r="N649">
        <v>778</v>
      </c>
      <c r="O649">
        <v>817</v>
      </c>
      <c r="P649">
        <v>893</v>
      </c>
      <c r="Q649">
        <v>969</v>
      </c>
      <c r="R649">
        <v>2500</v>
      </c>
      <c r="S649">
        <v>2625</v>
      </c>
      <c r="T649">
        <v>2756</v>
      </c>
      <c r="U649">
        <v>3013</v>
      </c>
      <c r="V649">
        <v>3269</v>
      </c>
      <c r="W649" t="s">
        <v>1949</v>
      </c>
      <c r="X649">
        <v>1</v>
      </c>
      <c r="Y649">
        <v>1</v>
      </c>
      <c r="Z649" t="s">
        <v>1532</v>
      </c>
    </row>
    <row r="650" spans="1:26">
      <c r="A650">
        <v>285</v>
      </c>
      <c r="B650">
        <v>16226</v>
      </c>
      <c r="C650" t="s">
        <v>1574</v>
      </c>
      <c r="D650" t="s">
        <v>1529</v>
      </c>
      <c r="E650" t="s">
        <v>1441</v>
      </c>
      <c r="F650">
        <v>63143</v>
      </c>
      <c r="G650">
        <v>75991</v>
      </c>
      <c r="H650" t="s">
        <v>1577</v>
      </c>
      <c r="I650">
        <v>323</v>
      </c>
      <c r="J650">
        <v>1</v>
      </c>
      <c r="K650">
        <v>135000</v>
      </c>
      <c r="L650">
        <v>81000</v>
      </c>
      <c r="M650">
        <v>741</v>
      </c>
      <c r="N650">
        <v>778</v>
      </c>
      <c r="O650">
        <v>817</v>
      </c>
      <c r="P650">
        <v>893</v>
      </c>
      <c r="Q650">
        <v>969</v>
      </c>
      <c r="R650">
        <v>135000</v>
      </c>
      <c r="S650">
        <v>141741</v>
      </c>
      <c r="T650">
        <v>148846</v>
      </c>
      <c r="U650">
        <v>162692</v>
      </c>
      <c r="V650">
        <v>176538</v>
      </c>
      <c r="W650" t="s">
        <v>1950</v>
      </c>
      <c r="X650">
        <v>1</v>
      </c>
      <c r="Y650">
        <v>1</v>
      </c>
      <c r="Z650" t="s">
        <v>1532</v>
      </c>
    </row>
    <row r="651" spans="1:26">
      <c r="A651">
        <v>285</v>
      </c>
      <c r="B651">
        <v>16226</v>
      </c>
      <c r="C651" t="s">
        <v>1574</v>
      </c>
      <c r="D651" t="s">
        <v>1529</v>
      </c>
      <c r="E651" t="s">
        <v>1441</v>
      </c>
      <c r="F651">
        <v>50896</v>
      </c>
      <c r="G651">
        <v>59845</v>
      </c>
      <c r="H651" t="s">
        <v>1577</v>
      </c>
      <c r="I651">
        <v>323</v>
      </c>
      <c r="J651">
        <v>1</v>
      </c>
      <c r="K651">
        <v>4500</v>
      </c>
      <c r="L651">
        <v>81000</v>
      </c>
      <c r="M651">
        <v>741</v>
      </c>
      <c r="N651">
        <v>778</v>
      </c>
      <c r="O651">
        <v>817</v>
      </c>
      <c r="P651">
        <v>893</v>
      </c>
      <c r="Q651">
        <v>969</v>
      </c>
      <c r="R651">
        <v>4500</v>
      </c>
      <c r="S651">
        <v>4725</v>
      </c>
      <c r="T651">
        <v>4962</v>
      </c>
      <c r="U651">
        <v>5423</v>
      </c>
      <c r="V651">
        <v>5885</v>
      </c>
      <c r="W651" t="s">
        <v>1951</v>
      </c>
      <c r="X651">
        <v>1</v>
      </c>
      <c r="Y651">
        <v>1</v>
      </c>
      <c r="Z651" t="s">
        <v>1532</v>
      </c>
    </row>
    <row r="652" spans="1:26">
      <c r="A652">
        <v>285</v>
      </c>
      <c r="B652">
        <v>16226</v>
      </c>
      <c r="C652" t="s">
        <v>1574</v>
      </c>
      <c r="D652" t="s">
        <v>1529</v>
      </c>
      <c r="E652" t="s">
        <v>1441</v>
      </c>
      <c r="F652">
        <v>44851</v>
      </c>
      <c r="G652">
        <v>51695</v>
      </c>
      <c r="H652" t="s">
        <v>1577</v>
      </c>
      <c r="I652">
        <v>323</v>
      </c>
      <c r="J652">
        <v>3</v>
      </c>
      <c r="K652">
        <v>45000</v>
      </c>
      <c r="L652">
        <v>81000</v>
      </c>
      <c r="M652">
        <v>741</v>
      </c>
      <c r="N652">
        <v>778</v>
      </c>
      <c r="O652">
        <v>817</v>
      </c>
      <c r="P652">
        <v>893</v>
      </c>
      <c r="Q652">
        <v>969</v>
      </c>
      <c r="R652">
        <v>135000</v>
      </c>
      <c r="S652">
        <v>141741</v>
      </c>
      <c r="T652">
        <v>148846</v>
      </c>
      <c r="U652">
        <v>162692</v>
      </c>
      <c r="V652">
        <v>176538</v>
      </c>
      <c r="W652" t="s">
        <v>1952</v>
      </c>
      <c r="X652">
        <v>1</v>
      </c>
      <c r="Y652">
        <v>1</v>
      </c>
      <c r="Z652" t="s">
        <v>1532</v>
      </c>
    </row>
    <row r="653" spans="1:26">
      <c r="A653">
        <v>285</v>
      </c>
      <c r="B653">
        <v>16226</v>
      </c>
      <c r="C653" t="s">
        <v>1574</v>
      </c>
      <c r="D653" t="s">
        <v>1529</v>
      </c>
      <c r="E653" t="s">
        <v>1441</v>
      </c>
      <c r="F653">
        <v>13816</v>
      </c>
      <c r="G653">
        <v>14696</v>
      </c>
      <c r="H653" t="s">
        <v>1577</v>
      </c>
      <c r="I653">
        <v>323</v>
      </c>
      <c r="J653">
        <v>3</v>
      </c>
      <c r="K653">
        <v>800</v>
      </c>
      <c r="L653">
        <v>81000</v>
      </c>
      <c r="M653">
        <v>741</v>
      </c>
      <c r="N653">
        <v>778</v>
      </c>
      <c r="O653">
        <v>817</v>
      </c>
      <c r="P653">
        <v>893</v>
      </c>
      <c r="Q653">
        <v>969</v>
      </c>
      <c r="R653">
        <v>2400</v>
      </c>
      <c r="S653">
        <v>2520</v>
      </c>
      <c r="T653">
        <v>2646</v>
      </c>
      <c r="U653">
        <v>2892</v>
      </c>
      <c r="V653">
        <v>3138</v>
      </c>
      <c r="W653" t="s">
        <v>1953</v>
      </c>
      <c r="X653">
        <v>1</v>
      </c>
      <c r="Y653">
        <v>1</v>
      </c>
      <c r="Z653" t="s">
        <v>1532</v>
      </c>
    </row>
    <row r="654" spans="1:26">
      <c r="A654">
        <v>285</v>
      </c>
      <c r="B654">
        <v>16226</v>
      </c>
      <c r="C654" t="s">
        <v>1574</v>
      </c>
      <c r="D654" t="s">
        <v>1529</v>
      </c>
      <c r="E654" t="s">
        <v>1441</v>
      </c>
      <c r="F654">
        <v>35255</v>
      </c>
      <c r="G654">
        <v>38643</v>
      </c>
      <c r="H654" t="s">
        <v>1577</v>
      </c>
      <c r="I654">
        <v>323</v>
      </c>
      <c r="J654">
        <v>1</v>
      </c>
      <c r="K654">
        <v>800</v>
      </c>
      <c r="L654">
        <v>81000</v>
      </c>
      <c r="M654">
        <v>741</v>
      </c>
      <c r="N654">
        <v>778</v>
      </c>
      <c r="O654">
        <v>817</v>
      </c>
      <c r="P654">
        <v>893</v>
      </c>
      <c r="Q654">
        <v>969</v>
      </c>
      <c r="R654">
        <v>800</v>
      </c>
      <c r="S654">
        <v>840</v>
      </c>
      <c r="T654">
        <v>882</v>
      </c>
      <c r="U654">
        <v>964</v>
      </c>
      <c r="V654">
        <v>1046</v>
      </c>
      <c r="W654" t="s">
        <v>1954</v>
      </c>
      <c r="X654">
        <v>1</v>
      </c>
      <c r="Y654">
        <v>1</v>
      </c>
      <c r="Z654" t="s">
        <v>1532</v>
      </c>
    </row>
    <row r="655" spans="1:26">
      <c r="A655">
        <v>285</v>
      </c>
      <c r="B655">
        <v>16226</v>
      </c>
      <c r="C655" t="s">
        <v>1574</v>
      </c>
      <c r="D655" t="s">
        <v>1529</v>
      </c>
      <c r="E655" t="s">
        <v>1441</v>
      </c>
      <c r="F655">
        <v>65232</v>
      </c>
      <c r="G655">
        <v>78503</v>
      </c>
      <c r="H655" t="s">
        <v>1577</v>
      </c>
      <c r="I655">
        <v>323</v>
      </c>
      <c r="J655">
        <v>3</v>
      </c>
      <c r="K655">
        <v>28800</v>
      </c>
      <c r="L655">
        <v>81000</v>
      </c>
      <c r="M655">
        <v>741</v>
      </c>
      <c r="N655">
        <v>778</v>
      </c>
      <c r="O655">
        <v>817</v>
      </c>
      <c r="P655">
        <v>893</v>
      </c>
      <c r="Q655">
        <v>969</v>
      </c>
      <c r="R655">
        <v>86400</v>
      </c>
      <c r="S655">
        <v>90714</v>
      </c>
      <c r="T655">
        <v>95262</v>
      </c>
      <c r="U655">
        <v>104123</v>
      </c>
      <c r="V655">
        <v>112985</v>
      </c>
      <c r="W655" t="s">
        <v>1955</v>
      </c>
      <c r="X655">
        <v>1</v>
      </c>
      <c r="Y655">
        <v>1</v>
      </c>
      <c r="Z655" t="s">
        <v>1532</v>
      </c>
    </row>
    <row r="656" spans="1:26">
      <c r="A656">
        <v>285</v>
      </c>
      <c r="B656">
        <v>16226</v>
      </c>
      <c r="C656" t="s">
        <v>1574</v>
      </c>
      <c r="D656" t="s">
        <v>1529</v>
      </c>
      <c r="E656" t="s">
        <v>1442</v>
      </c>
      <c r="F656">
        <v>2932</v>
      </c>
      <c r="G656">
        <v>3516</v>
      </c>
      <c r="H656" t="s">
        <v>1584</v>
      </c>
      <c r="I656">
        <v>182</v>
      </c>
      <c r="J656">
        <v>4</v>
      </c>
      <c r="K656">
        <v>180000</v>
      </c>
      <c r="L656">
        <v>81000</v>
      </c>
      <c r="M656">
        <v>59968</v>
      </c>
      <c r="N656">
        <v>62966</v>
      </c>
      <c r="O656">
        <v>66115</v>
      </c>
      <c r="P656">
        <v>72262</v>
      </c>
      <c r="Q656">
        <v>78409</v>
      </c>
      <c r="R656">
        <v>720000</v>
      </c>
      <c r="S656">
        <v>755995</v>
      </c>
      <c r="T656">
        <v>793803</v>
      </c>
      <c r="U656">
        <v>867607</v>
      </c>
      <c r="V656">
        <v>941410</v>
      </c>
      <c r="W656" t="s">
        <v>1956</v>
      </c>
      <c r="X656">
        <v>1</v>
      </c>
      <c r="Y656">
        <v>1</v>
      </c>
      <c r="Z656" t="s">
        <v>1532</v>
      </c>
    </row>
    <row r="657" spans="1:26">
      <c r="A657">
        <v>285</v>
      </c>
      <c r="B657">
        <v>16226</v>
      </c>
      <c r="C657" t="s">
        <v>1574</v>
      </c>
      <c r="D657" t="s">
        <v>1529</v>
      </c>
      <c r="E657" t="s">
        <v>1445</v>
      </c>
      <c r="F657">
        <v>45342</v>
      </c>
      <c r="G657">
        <v>52398</v>
      </c>
      <c r="H657" t="s">
        <v>1584</v>
      </c>
      <c r="I657">
        <v>182</v>
      </c>
      <c r="J657">
        <v>3</v>
      </c>
      <c r="K657">
        <v>180000</v>
      </c>
      <c r="L657">
        <v>81000</v>
      </c>
      <c r="M657">
        <v>4982</v>
      </c>
      <c r="N657">
        <v>5231</v>
      </c>
      <c r="O657">
        <v>5493</v>
      </c>
      <c r="P657">
        <v>6004</v>
      </c>
      <c r="Q657">
        <v>6515</v>
      </c>
      <c r="R657">
        <v>540000</v>
      </c>
      <c r="S657">
        <v>566989</v>
      </c>
      <c r="T657">
        <v>595387</v>
      </c>
      <c r="U657">
        <v>650775</v>
      </c>
      <c r="V657">
        <v>706162</v>
      </c>
      <c r="W657" t="s">
        <v>1957</v>
      </c>
      <c r="X657">
        <v>1</v>
      </c>
      <c r="Y657">
        <v>1</v>
      </c>
      <c r="Z657" t="s">
        <v>1532</v>
      </c>
    </row>
    <row r="658" spans="1:26">
      <c r="A658">
        <v>285</v>
      </c>
      <c r="B658">
        <v>16226</v>
      </c>
      <c r="C658" t="s">
        <v>1561</v>
      </c>
      <c r="D658" t="s">
        <v>1529</v>
      </c>
      <c r="E658" t="s">
        <v>1466</v>
      </c>
      <c r="F658">
        <v>2478</v>
      </c>
      <c r="G658">
        <v>2918</v>
      </c>
      <c r="H658" t="s">
        <v>1530</v>
      </c>
      <c r="I658">
        <v>295</v>
      </c>
      <c r="J658">
        <v>500</v>
      </c>
      <c r="K658">
        <v>50</v>
      </c>
      <c r="L658">
        <v>1980</v>
      </c>
      <c r="M658">
        <v>118</v>
      </c>
      <c r="N658">
        <v>124</v>
      </c>
      <c r="O658">
        <v>130</v>
      </c>
      <c r="P658">
        <v>142</v>
      </c>
      <c r="Q658">
        <v>154</v>
      </c>
      <c r="R658">
        <v>25000</v>
      </c>
      <c r="S658">
        <v>26271</v>
      </c>
      <c r="T658">
        <v>27542</v>
      </c>
      <c r="U658">
        <v>30085</v>
      </c>
      <c r="V658">
        <v>32627</v>
      </c>
      <c r="W658" t="s">
        <v>1542</v>
      </c>
      <c r="X658">
        <v>1</v>
      </c>
      <c r="Y658">
        <v>1</v>
      </c>
      <c r="Z658" t="s">
        <v>1532</v>
      </c>
    </row>
    <row r="659" spans="1:26">
      <c r="A659">
        <v>285</v>
      </c>
      <c r="B659">
        <v>16226</v>
      </c>
      <c r="C659" t="s">
        <v>1561</v>
      </c>
      <c r="D659" t="s">
        <v>1529</v>
      </c>
      <c r="E659" t="s">
        <v>1466</v>
      </c>
      <c r="F659">
        <v>7666</v>
      </c>
      <c r="G659">
        <v>8032</v>
      </c>
      <c r="H659" t="s">
        <v>1530</v>
      </c>
      <c r="I659">
        <v>295</v>
      </c>
      <c r="J659">
        <v>5</v>
      </c>
      <c r="K659">
        <v>300</v>
      </c>
      <c r="L659">
        <v>1980</v>
      </c>
      <c r="M659">
        <v>118</v>
      </c>
      <c r="N659">
        <v>124</v>
      </c>
      <c r="O659">
        <v>130</v>
      </c>
      <c r="P659">
        <v>142</v>
      </c>
      <c r="Q659">
        <v>154</v>
      </c>
      <c r="R659">
        <v>1500</v>
      </c>
      <c r="S659">
        <v>1576</v>
      </c>
      <c r="T659">
        <v>1653</v>
      </c>
      <c r="U659">
        <v>1805</v>
      </c>
      <c r="V659">
        <v>1958</v>
      </c>
      <c r="W659" t="s">
        <v>1958</v>
      </c>
      <c r="X659">
        <v>1</v>
      </c>
      <c r="Y659">
        <v>1</v>
      </c>
      <c r="Z659" t="s">
        <v>1532</v>
      </c>
    </row>
    <row r="660" spans="1:26">
      <c r="A660">
        <v>285</v>
      </c>
      <c r="B660">
        <v>16226</v>
      </c>
      <c r="C660" t="s">
        <v>1561</v>
      </c>
      <c r="D660" t="s">
        <v>1529</v>
      </c>
      <c r="E660" t="s">
        <v>1461</v>
      </c>
      <c r="F660">
        <v>2537</v>
      </c>
      <c r="G660">
        <v>2977</v>
      </c>
      <c r="H660" t="s">
        <v>1530</v>
      </c>
      <c r="I660">
        <v>295</v>
      </c>
      <c r="J660">
        <v>2855</v>
      </c>
      <c r="K660">
        <v>1.95</v>
      </c>
      <c r="L660">
        <v>1049</v>
      </c>
      <c r="M660">
        <v>786</v>
      </c>
      <c r="N660">
        <v>825</v>
      </c>
      <c r="O660">
        <v>867</v>
      </c>
      <c r="P660">
        <v>948</v>
      </c>
      <c r="Q660">
        <v>1029</v>
      </c>
      <c r="R660">
        <v>5567</v>
      </c>
      <c r="S660">
        <v>5843</v>
      </c>
      <c r="T660">
        <v>6141</v>
      </c>
      <c r="U660">
        <v>6715</v>
      </c>
      <c r="V660">
        <v>7288</v>
      </c>
      <c r="W660" t="s">
        <v>1959</v>
      </c>
      <c r="X660">
        <v>1</v>
      </c>
      <c r="Y660">
        <v>1</v>
      </c>
      <c r="Z660" t="s">
        <v>1532</v>
      </c>
    </row>
    <row r="661" spans="1:26">
      <c r="A661">
        <v>285</v>
      </c>
      <c r="B661">
        <v>16226</v>
      </c>
      <c r="C661" t="s">
        <v>1561</v>
      </c>
      <c r="D661" t="s">
        <v>1529</v>
      </c>
      <c r="E661" t="s">
        <v>1461</v>
      </c>
      <c r="F661">
        <v>2536</v>
      </c>
      <c r="G661">
        <v>2976</v>
      </c>
      <c r="H661" t="s">
        <v>1530</v>
      </c>
      <c r="I661">
        <v>295</v>
      </c>
      <c r="J661">
        <v>20400</v>
      </c>
      <c r="K661">
        <v>1.95</v>
      </c>
      <c r="L661">
        <v>1049</v>
      </c>
      <c r="M661">
        <v>786</v>
      </c>
      <c r="N661">
        <v>825</v>
      </c>
      <c r="O661">
        <v>867</v>
      </c>
      <c r="P661">
        <v>948</v>
      </c>
      <c r="Q661">
        <v>1029</v>
      </c>
      <c r="R661">
        <v>39780</v>
      </c>
      <c r="S661">
        <v>41754</v>
      </c>
      <c r="T661">
        <v>43879</v>
      </c>
      <c r="U661">
        <v>47979</v>
      </c>
      <c r="V661">
        <v>52078</v>
      </c>
      <c r="W661" t="s">
        <v>1959</v>
      </c>
      <c r="X661">
        <v>1</v>
      </c>
      <c r="Y661">
        <v>1</v>
      </c>
      <c r="Z661" t="s">
        <v>1532</v>
      </c>
    </row>
    <row r="662" spans="1:26">
      <c r="A662">
        <v>285</v>
      </c>
      <c r="B662">
        <v>16226</v>
      </c>
      <c r="C662" t="s">
        <v>1561</v>
      </c>
      <c r="D662" t="s">
        <v>1529</v>
      </c>
      <c r="E662" t="s">
        <v>1461</v>
      </c>
      <c r="F662">
        <v>7567</v>
      </c>
      <c r="G662">
        <v>7927</v>
      </c>
      <c r="H662" t="s">
        <v>1530</v>
      </c>
      <c r="I662">
        <v>295</v>
      </c>
      <c r="J662">
        <v>34000</v>
      </c>
      <c r="K662">
        <v>1.67</v>
      </c>
      <c r="L662">
        <v>1049</v>
      </c>
      <c r="M662">
        <v>786</v>
      </c>
      <c r="N662">
        <v>825</v>
      </c>
      <c r="O662">
        <v>867</v>
      </c>
      <c r="P662">
        <v>948</v>
      </c>
      <c r="Q662">
        <v>1029</v>
      </c>
      <c r="R662">
        <v>56780</v>
      </c>
      <c r="S662">
        <v>59597</v>
      </c>
      <c r="T662">
        <v>62631</v>
      </c>
      <c r="U662">
        <v>68483</v>
      </c>
      <c r="V662">
        <v>74334</v>
      </c>
      <c r="W662" t="s">
        <v>1960</v>
      </c>
      <c r="X662">
        <v>1</v>
      </c>
      <c r="Y662">
        <v>1</v>
      </c>
      <c r="Z662" t="s">
        <v>1532</v>
      </c>
    </row>
    <row r="663" spans="1:26">
      <c r="A663">
        <v>285</v>
      </c>
      <c r="B663">
        <v>16226</v>
      </c>
      <c r="C663" t="s">
        <v>1561</v>
      </c>
      <c r="D663" t="s">
        <v>1529</v>
      </c>
      <c r="E663" t="s">
        <v>1461</v>
      </c>
      <c r="F663">
        <v>7568</v>
      </c>
      <c r="G663">
        <v>7928</v>
      </c>
      <c r="H663" t="s">
        <v>1530</v>
      </c>
      <c r="I663">
        <v>295</v>
      </c>
      <c r="J663">
        <v>35000</v>
      </c>
      <c r="K663">
        <v>1.67</v>
      </c>
      <c r="L663">
        <v>1049</v>
      </c>
      <c r="M663">
        <v>786</v>
      </c>
      <c r="N663">
        <v>825</v>
      </c>
      <c r="O663">
        <v>867</v>
      </c>
      <c r="P663">
        <v>948</v>
      </c>
      <c r="Q663">
        <v>1029</v>
      </c>
      <c r="R663">
        <v>58450</v>
      </c>
      <c r="S663">
        <v>61350</v>
      </c>
      <c r="T663">
        <v>64473</v>
      </c>
      <c r="U663">
        <v>70497</v>
      </c>
      <c r="V663">
        <v>76520</v>
      </c>
      <c r="W663" t="s">
        <v>1960</v>
      </c>
      <c r="X663">
        <v>1</v>
      </c>
      <c r="Y663">
        <v>1</v>
      </c>
      <c r="Z663" t="s">
        <v>1532</v>
      </c>
    </row>
    <row r="664" spans="1:26">
      <c r="A664">
        <v>285</v>
      </c>
      <c r="B664">
        <v>16226</v>
      </c>
      <c r="C664" t="s">
        <v>1561</v>
      </c>
      <c r="D664" t="s">
        <v>1529</v>
      </c>
      <c r="E664" t="s">
        <v>1461</v>
      </c>
      <c r="F664">
        <v>7569</v>
      </c>
      <c r="G664">
        <v>7929</v>
      </c>
      <c r="H664" t="s">
        <v>1530</v>
      </c>
      <c r="I664">
        <v>295</v>
      </c>
      <c r="J664">
        <v>30000</v>
      </c>
      <c r="K664">
        <v>1.67</v>
      </c>
      <c r="L664">
        <v>1049</v>
      </c>
      <c r="M664">
        <v>786</v>
      </c>
      <c r="N664">
        <v>825</v>
      </c>
      <c r="O664">
        <v>867</v>
      </c>
      <c r="P664">
        <v>948</v>
      </c>
      <c r="Q664">
        <v>1029</v>
      </c>
      <c r="R664">
        <v>50100</v>
      </c>
      <c r="S664">
        <v>52586</v>
      </c>
      <c r="T664">
        <v>55263</v>
      </c>
      <c r="U664">
        <v>60426</v>
      </c>
      <c r="V664">
        <v>65589</v>
      </c>
      <c r="W664" t="s">
        <v>1960</v>
      </c>
      <c r="X664">
        <v>1</v>
      </c>
      <c r="Y664">
        <v>1</v>
      </c>
      <c r="Z664" t="s">
        <v>1532</v>
      </c>
    </row>
    <row r="665" spans="1:26">
      <c r="A665">
        <v>285</v>
      </c>
      <c r="B665">
        <v>16226</v>
      </c>
      <c r="C665" t="s">
        <v>1561</v>
      </c>
      <c r="D665" t="s">
        <v>1529</v>
      </c>
      <c r="E665" t="s">
        <v>1461</v>
      </c>
      <c r="F665">
        <v>7570</v>
      </c>
      <c r="G665">
        <v>40005</v>
      </c>
      <c r="H665" t="s">
        <v>1530</v>
      </c>
      <c r="I665">
        <v>295</v>
      </c>
      <c r="J665">
        <v>8000</v>
      </c>
      <c r="K665">
        <v>3</v>
      </c>
      <c r="L665">
        <v>1049</v>
      </c>
      <c r="M665">
        <v>786</v>
      </c>
      <c r="N665">
        <v>825</v>
      </c>
      <c r="O665">
        <v>867</v>
      </c>
      <c r="P665">
        <v>948</v>
      </c>
      <c r="Q665">
        <v>1029</v>
      </c>
      <c r="R665">
        <v>24000</v>
      </c>
      <c r="S665">
        <v>25191</v>
      </c>
      <c r="T665">
        <v>26473</v>
      </c>
      <c r="U665">
        <v>28947</v>
      </c>
      <c r="V665">
        <v>31420</v>
      </c>
      <c r="W665" t="s">
        <v>1960</v>
      </c>
      <c r="X665">
        <v>1</v>
      </c>
      <c r="Y665">
        <v>1</v>
      </c>
      <c r="Z665" t="s">
        <v>1532</v>
      </c>
    </row>
    <row r="666" spans="1:26">
      <c r="A666">
        <v>285</v>
      </c>
      <c r="B666">
        <v>16226</v>
      </c>
      <c r="C666" t="s">
        <v>1561</v>
      </c>
      <c r="D666" t="s">
        <v>1529</v>
      </c>
      <c r="E666" t="s">
        <v>1461</v>
      </c>
      <c r="F666">
        <v>7491</v>
      </c>
      <c r="G666">
        <v>7852</v>
      </c>
      <c r="H666" t="s">
        <v>1530</v>
      </c>
      <c r="I666">
        <v>295</v>
      </c>
      <c r="J666">
        <v>4</v>
      </c>
      <c r="K666">
        <v>2.6</v>
      </c>
      <c r="L666">
        <v>1049</v>
      </c>
      <c r="M666">
        <v>786</v>
      </c>
      <c r="N666">
        <v>825</v>
      </c>
      <c r="O666">
        <v>867</v>
      </c>
      <c r="P666">
        <v>948</v>
      </c>
      <c r="Q666">
        <v>1029</v>
      </c>
      <c r="R666">
        <v>10</v>
      </c>
      <c r="S666">
        <v>11</v>
      </c>
      <c r="T666">
        <v>11</v>
      </c>
      <c r="U666">
        <v>13</v>
      </c>
      <c r="V666">
        <v>14</v>
      </c>
      <c r="W666" t="s">
        <v>1961</v>
      </c>
      <c r="X666">
        <v>1</v>
      </c>
      <c r="Y666">
        <v>1</v>
      </c>
      <c r="Z666" t="s">
        <v>1532</v>
      </c>
    </row>
    <row r="667" spans="1:26">
      <c r="A667">
        <v>285</v>
      </c>
      <c r="B667">
        <v>16226</v>
      </c>
      <c r="C667" t="s">
        <v>1561</v>
      </c>
      <c r="D667" t="s">
        <v>1529</v>
      </c>
      <c r="E667" t="s">
        <v>1461</v>
      </c>
      <c r="F667">
        <v>7492</v>
      </c>
      <c r="G667">
        <v>7853</v>
      </c>
      <c r="H667" t="s">
        <v>1530</v>
      </c>
      <c r="I667">
        <v>295</v>
      </c>
      <c r="J667">
        <v>4</v>
      </c>
      <c r="K667">
        <v>150</v>
      </c>
      <c r="L667">
        <v>1049</v>
      </c>
      <c r="M667">
        <v>786</v>
      </c>
      <c r="N667">
        <v>825</v>
      </c>
      <c r="O667">
        <v>867</v>
      </c>
      <c r="P667">
        <v>948</v>
      </c>
      <c r="Q667">
        <v>1029</v>
      </c>
      <c r="R667">
        <v>600</v>
      </c>
      <c r="S667">
        <v>630</v>
      </c>
      <c r="T667">
        <v>662</v>
      </c>
      <c r="U667">
        <v>724</v>
      </c>
      <c r="V667">
        <v>785</v>
      </c>
      <c r="W667" t="s">
        <v>1961</v>
      </c>
      <c r="X667">
        <v>1</v>
      </c>
      <c r="Y667">
        <v>1</v>
      </c>
      <c r="Z667" t="s">
        <v>1532</v>
      </c>
    </row>
    <row r="668" spans="1:26">
      <c r="A668">
        <v>285</v>
      </c>
      <c r="B668">
        <v>16226</v>
      </c>
      <c r="C668" t="s">
        <v>1561</v>
      </c>
      <c r="D668" t="s">
        <v>1529</v>
      </c>
      <c r="E668" t="s">
        <v>1461</v>
      </c>
      <c r="F668">
        <v>7493</v>
      </c>
      <c r="G668">
        <v>7854</v>
      </c>
      <c r="H668" t="s">
        <v>1530</v>
      </c>
      <c r="I668">
        <v>295</v>
      </c>
      <c r="J668">
        <v>4</v>
      </c>
      <c r="K668">
        <v>150</v>
      </c>
      <c r="L668">
        <v>1049</v>
      </c>
      <c r="M668">
        <v>786</v>
      </c>
      <c r="N668">
        <v>825</v>
      </c>
      <c r="O668">
        <v>867</v>
      </c>
      <c r="P668">
        <v>948</v>
      </c>
      <c r="Q668">
        <v>1029</v>
      </c>
      <c r="R668">
        <v>600</v>
      </c>
      <c r="S668">
        <v>630</v>
      </c>
      <c r="T668">
        <v>662</v>
      </c>
      <c r="U668">
        <v>724</v>
      </c>
      <c r="V668">
        <v>785</v>
      </c>
      <c r="W668" t="s">
        <v>1961</v>
      </c>
      <c r="X668">
        <v>1</v>
      </c>
      <c r="Y668">
        <v>1</v>
      </c>
      <c r="Z668" t="s">
        <v>1532</v>
      </c>
    </row>
    <row r="669" spans="1:26">
      <c r="A669">
        <v>285</v>
      </c>
      <c r="B669">
        <v>16226</v>
      </c>
      <c r="C669" t="s">
        <v>1561</v>
      </c>
      <c r="D669" t="s">
        <v>1529</v>
      </c>
      <c r="E669" t="s">
        <v>1461</v>
      </c>
      <c r="F669">
        <v>10067</v>
      </c>
      <c r="G669">
        <v>54890</v>
      </c>
      <c r="H669" t="s">
        <v>1530</v>
      </c>
      <c r="I669">
        <v>295</v>
      </c>
      <c r="J669">
        <v>5</v>
      </c>
      <c r="K669">
        <v>200</v>
      </c>
      <c r="L669">
        <v>1049</v>
      </c>
      <c r="M669">
        <v>786</v>
      </c>
      <c r="N669">
        <v>825</v>
      </c>
      <c r="O669">
        <v>867</v>
      </c>
      <c r="P669">
        <v>948</v>
      </c>
      <c r="Q669">
        <v>1029</v>
      </c>
      <c r="R669">
        <v>1000</v>
      </c>
      <c r="S669">
        <v>1050</v>
      </c>
      <c r="T669">
        <v>1103</v>
      </c>
      <c r="U669">
        <v>1206</v>
      </c>
      <c r="V669">
        <v>1309</v>
      </c>
      <c r="W669" t="s">
        <v>1962</v>
      </c>
      <c r="X669">
        <v>1</v>
      </c>
      <c r="Y669">
        <v>1</v>
      </c>
      <c r="Z669" t="s">
        <v>1532</v>
      </c>
    </row>
    <row r="670" spans="1:26">
      <c r="A670">
        <v>285</v>
      </c>
      <c r="B670">
        <v>16226</v>
      </c>
      <c r="C670" t="s">
        <v>1561</v>
      </c>
      <c r="D670" t="s">
        <v>1529</v>
      </c>
      <c r="E670" t="s">
        <v>1461</v>
      </c>
      <c r="F670">
        <v>7535</v>
      </c>
      <c r="G670">
        <v>7897</v>
      </c>
      <c r="H670" t="s">
        <v>1530</v>
      </c>
      <c r="I670">
        <v>295</v>
      </c>
      <c r="J670">
        <v>5616</v>
      </c>
      <c r="K670">
        <v>7</v>
      </c>
      <c r="L670">
        <v>1049</v>
      </c>
      <c r="M670">
        <v>786</v>
      </c>
      <c r="N670">
        <v>825</v>
      </c>
      <c r="O670">
        <v>867</v>
      </c>
      <c r="P670">
        <v>948</v>
      </c>
      <c r="Q670">
        <v>1029</v>
      </c>
      <c r="R670">
        <v>39312</v>
      </c>
      <c r="S670">
        <v>41263</v>
      </c>
      <c r="T670">
        <v>43363</v>
      </c>
      <c r="U670">
        <v>47414</v>
      </c>
      <c r="V670">
        <v>51466</v>
      </c>
      <c r="W670" t="s">
        <v>1963</v>
      </c>
      <c r="X670">
        <v>1</v>
      </c>
      <c r="Y670">
        <v>1</v>
      </c>
      <c r="Z670" t="s">
        <v>1532</v>
      </c>
    </row>
    <row r="671" spans="1:26">
      <c r="A671">
        <v>285</v>
      </c>
      <c r="B671">
        <v>16226</v>
      </c>
      <c r="C671" t="s">
        <v>1551</v>
      </c>
      <c r="D671" t="s">
        <v>1529</v>
      </c>
      <c r="E671" t="s">
        <v>1460</v>
      </c>
      <c r="F671">
        <v>2484</v>
      </c>
      <c r="G671">
        <v>2924</v>
      </c>
      <c r="H671" t="s">
        <v>1530</v>
      </c>
      <c r="I671">
        <v>295</v>
      </c>
      <c r="J671">
        <v>3370</v>
      </c>
      <c r="K671">
        <v>5</v>
      </c>
      <c r="L671">
        <v>22249</v>
      </c>
      <c r="M671">
        <v>70</v>
      </c>
      <c r="N671">
        <v>74</v>
      </c>
      <c r="O671">
        <v>77</v>
      </c>
      <c r="P671">
        <v>84</v>
      </c>
      <c r="Q671">
        <v>91</v>
      </c>
      <c r="R671">
        <v>16850</v>
      </c>
      <c r="S671">
        <v>17813</v>
      </c>
      <c r="T671">
        <v>18535</v>
      </c>
      <c r="U671">
        <v>20220</v>
      </c>
      <c r="V671">
        <v>21905</v>
      </c>
      <c r="W671" t="s">
        <v>1536</v>
      </c>
      <c r="X671">
        <v>1</v>
      </c>
      <c r="Y671">
        <v>1</v>
      </c>
      <c r="Z671" t="s">
        <v>1532</v>
      </c>
    </row>
    <row r="672" spans="1:26">
      <c r="A672">
        <v>285</v>
      </c>
      <c r="B672">
        <v>16226</v>
      </c>
      <c r="C672" t="s">
        <v>1574</v>
      </c>
      <c r="D672" t="s">
        <v>1529</v>
      </c>
      <c r="E672" t="s">
        <v>1449</v>
      </c>
      <c r="F672">
        <v>54178</v>
      </c>
      <c r="G672">
        <v>63881</v>
      </c>
      <c r="H672" t="s">
        <v>1577</v>
      </c>
      <c r="I672">
        <v>328</v>
      </c>
      <c r="J672">
        <v>12</v>
      </c>
      <c r="K672">
        <v>1500</v>
      </c>
      <c r="L672">
        <v>81314</v>
      </c>
      <c r="M672">
        <v>1010</v>
      </c>
      <c r="N672">
        <v>1061</v>
      </c>
      <c r="O672">
        <v>1114</v>
      </c>
      <c r="P672">
        <v>1218</v>
      </c>
      <c r="Q672">
        <v>1322</v>
      </c>
      <c r="R672">
        <v>18000</v>
      </c>
      <c r="S672">
        <v>18909</v>
      </c>
      <c r="T672">
        <v>19853</v>
      </c>
      <c r="U672">
        <v>21707</v>
      </c>
      <c r="V672">
        <v>23560</v>
      </c>
      <c r="W672" t="s">
        <v>1964</v>
      </c>
      <c r="X672">
        <v>1</v>
      </c>
      <c r="Y672">
        <v>1</v>
      </c>
      <c r="Z672" t="s">
        <v>1532</v>
      </c>
    </row>
    <row r="673" spans="1:26">
      <c r="A673">
        <v>285</v>
      </c>
      <c r="B673">
        <v>16226</v>
      </c>
      <c r="C673" t="s">
        <v>1574</v>
      </c>
      <c r="D673" t="s">
        <v>1529</v>
      </c>
      <c r="E673" t="s">
        <v>1449</v>
      </c>
      <c r="F673">
        <v>62467</v>
      </c>
      <c r="G673">
        <v>75128</v>
      </c>
      <c r="H673" t="s">
        <v>1577</v>
      </c>
      <c r="I673">
        <v>328</v>
      </c>
      <c r="J673">
        <v>20</v>
      </c>
      <c r="K673">
        <v>1800</v>
      </c>
      <c r="L673">
        <v>81314</v>
      </c>
      <c r="M673">
        <v>1010</v>
      </c>
      <c r="N673">
        <v>1061</v>
      </c>
      <c r="O673">
        <v>1114</v>
      </c>
      <c r="P673">
        <v>1218</v>
      </c>
      <c r="Q673">
        <v>1322</v>
      </c>
      <c r="R673">
        <v>36000</v>
      </c>
      <c r="S673">
        <v>37818</v>
      </c>
      <c r="T673">
        <v>39707</v>
      </c>
      <c r="U673">
        <v>43414</v>
      </c>
      <c r="V673">
        <v>47121</v>
      </c>
      <c r="W673" t="s">
        <v>1964</v>
      </c>
      <c r="X673">
        <v>1</v>
      </c>
      <c r="Y673">
        <v>1</v>
      </c>
      <c r="Z673" t="s">
        <v>1532</v>
      </c>
    </row>
    <row r="674" spans="1:26">
      <c r="A674">
        <v>285</v>
      </c>
      <c r="B674">
        <v>16226</v>
      </c>
      <c r="C674" t="s">
        <v>1574</v>
      </c>
      <c r="D674" t="s">
        <v>1529</v>
      </c>
      <c r="E674" t="s">
        <v>1449</v>
      </c>
      <c r="F674">
        <v>79444</v>
      </c>
      <c r="G674">
        <v>93820</v>
      </c>
      <c r="H674" t="s">
        <v>1577</v>
      </c>
      <c r="I674">
        <v>328</v>
      </c>
      <c r="J674">
        <v>10</v>
      </c>
      <c r="K674">
        <v>2500</v>
      </c>
      <c r="L674">
        <v>81314</v>
      </c>
      <c r="M674">
        <v>1010</v>
      </c>
      <c r="N674">
        <v>1061</v>
      </c>
      <c r="O674">
        <v>1114</v>
      </c>
      <c r="P674">
        <v>1218</v>
      </c>
      <c r="Q674">
        <v>1322</v>
      </c>
      <c r="R674">
        <v>25000</v>
      </c>
      <c r="S674">
        <v>26262</v>
      </c>
      <c r="T674">
        <v>27574</v>
      </c>
      <c r="U674">
        <v>30149</v>
      </c>
      <c r="V674">
        <v>32723</v>
      </c>
      <c r="W674" t="s">
        <v>1964</v>
      </c>
      <c r="X674">
        <v>1</v>
      </c>
      <c r="Y674">
        <v>1</v>
      </c>
      <c r="Z674" t="s">
        <v>1532</v>
      </c>
    </row>
    <row r="675" spans="1:26">
      <c r="A675">
        <v>285</v>
      </c>
      <c r="B675">
        <v>16226</v>
      </c>
      <c r="C675" t="s">
        <v>1574</v>
      </c>
      <c r="D675" t="s">
        <v>1529</v>
      </c>
      <c r="E675" t="s">
        <v>1449</v>
      </c>
      <c r="F675">
        <v>31366</v>
      </c>
      <c r="G675">
        <v>34153</v>
      </c>
      <c r="H675" t="s">
        <v>1577</v>
      </c>
      <c r="I675">
        <v>328</v>
      </c>
      <c r="J675">
        <v>10</v>
      </c>
      <c r="K675">
        <v>900</v>
      </c>
      <c r="L675">
        <v>81314</v>
      </c>
      <c r="M675">
        <v>1010</v>
      </c>
      <c r="N675">
        <v>1061</v>
      </c>
      <c r="O675">
        <v>1114</v>
      </c>
      <c r="P675">
        <v>1218</v>
      </c>
      <c r="Q675">
        <v>1322</v>
      </c>
      <c r="R675">
        <v>9000</v>
      </c>
      <c r="S675">
        <v>9454</v>
      </c>
      <c r="T675">
        <v>9927</v>
      </c>
      <c r="U675">
        <v>10853</v>
      </c>
      <c r="V675">
        <v>11780</v>
      </c>
      <c r="W675" t="s">
        <v>1964</v>
      </c>
      <c r="X675">
        <v>1</v>
      </c>
      <c r="Y675">
        <v>1</v>
      </c>
      <c r="Z675" t="s">
        <v>1532</v>
      </c>
    </row>
    <row r="676" spans="1:26">
      <c r="A676">
        <v>285</v>
      </c>
      <c r="B676">
        <v>16226</v>
      </c>
      <c r="C676" t="s">
        <v>1574</v>
      </c>
      <c r="D676" t="s">
        <v>1529</v>
      </c>
      <c r="E676" t="s">
        <v>1449</v>
      </c>
      <c r="F676">
        <v>34639</v>
      </c>
      <c r="G676">
        <v>37956</v>
      </c>
      <c r="H676" t="s">
        <v>1577</v>
      </c>
      <c r="I676">
        <v>328</v>
      </c>
      <c r="J676">
        <v>50</v>
      </c>
      <c r="K676">
        <v>600</v>
      </c>
      <c r="L676">
        <v>81314</v>
      </c>
      <c r="M676">
        <v>1010</v>
      </c>
      <c r="N676">
        <v>1061</v>
      </c>
      <c r="O676">
        <v>1114</v>
      </c>
      <c r="P676">
        <v>1218</v>
      </c>
      <c r="Q676">
        <v>1322</v>
      </c>
      <c r="R676">
        <v>30000</v>
      </c>
      <c r="S676">
        <v>31515</v>
      </c>
      <c r="T676">
        <v>33089</v>
      </c>
      <c r="U676">
        <v>36178</v>
      </c>
      <c r="V676">
        <v>39267</v>
      </c>
      <c r="W676" t="s">
        <v>1964</v>
      </c>
      <c r="X676">
        <v>1</v>
      </c>
      <c r="Y676">
        <v>1</v>
      </c>
      <c r="Z676" t="s">
        <v>1532</v>
      </c>
    </row>
    <row r="677" spans="1:26">
      <c r="A677">
        <v>285</v>
      </c>
      <c r="B677">
        <v>16226</v>
      </c>
      <c r="C677" t="s">
        <v>1574</v>
      </c>
      <c r="D677" t="s">
        <v>1529</v>
      </c>
      <c r="E677" t="s">
        <v>1449</v>
      </c>
      <c r="F677">
        <v>59033</v>
      </c>
      <c r="G677">
        <v>70108</v>
      </c>
      <c r="H677" t="s">
        <v>1577</v>
      </c>
      <c r="I677">
        <v>328</v>
      </c>
      <c r="J677">
        <v>12</v>
      </c>
      <c r="K677">
        <v>1000</v>
      </c>
      <c r="L677">
        <v>81314</v>
      </c>
      <c r="M677">
        <v>1010</v>
      </c>
      <c r="N677">
        <v>1061</v>
      </c>
      <c r="O677">
        <v>1114</v>
      </c>
      <c r="P677">
        <v>1218</v>
      </c>
      <c r="Q677">
        <v>1322</v>
      </c>
      <c r="R677">
        <v>12000</v>
      </c>
      <c r="S677">
        <v>12606</v>
      </c>
      <c r="T677">
        <v>13236</v>
      </c>
      <c r="U677">
        <v>14471</v>
      </c>
      <c r="V677">
        <v>15707</v>
      </c>
      <c r="W677" t="s">
        <v>1965</v>
      </c>
      <c r="X677">
        <v>1</v>
      </c>
      <c r="Y677">
        <v>1</v>
      </c>
      <c r="Z677" t="s">
        <v>1532</v>
      </c>
    </row>
    <row r="678" spans="1:26">
      <c r="A678">
        <v>285</v>
      </c>
      <c r="B678">
        <v>16226</v>
      </c>
      <c r="C678" t="s">
        <v>1574</v>
      </c>
      <c r="D678" t="s">
        <v>1529</v>
      </c>
      <c r="E678" t="s">
        <v>1449</v>
      </c>
      <c r="F678">
        <v>34628</v>
      </c>
      <c r="G678">
        <v>37944</v>
      </c>
      <c r="H678" t="s">
        <v>1577</v>
      </c>
      <c r="I678">
        <v>328</v>
      </c>
      <c r="J678">
        <v>50</v>
      </c>
      <c r="K678">
        <v>450</v>
      </c>
      <c r="L678">
        <v>81314</v>
      </c>
      <c r="M678">
        <v>1010</v>
      </c>
      <c r="N678">
        <v>1061</v>
      </c>
      <c r="O678">
        <v>1114</v>
      </c>
      <c r="P678">
        <v>1218</v>
      </c>
      <c r="Q678">
        <v>1322</v>
      </c>
      <c r="R678">
        <v>22500</v>
      </c>
      <c r="S678">
        <v>23636</v>
      </c>
      <c r="T678">
        <v>24817</v>
      </c>
      <c r="U678">
        <v>27134</v>
      </c>
      <c r="V678">
        <v>29450</v>
      </c>
      <c r="W678" t="s">
        <v>1964</v>
      </c>
      <c r="X678">
        <v>1</v>
      </c>
      <c r="Y678">
        <v>1</v>
      </c>
      <c r="Z678" t="s">
        <v>1532</v>
      </c>
    </row>
    <row r="679" spans="1:26">
      <c r="A679">
        <v>285</v>
      </c>
      <c r="B679">
        <v>16226</v>
      </c>
      <c r="C679" t="s">
        <v>1551</v>
      </c>
      <c r="D679" t="s">
        <v>1529</v>
      </c>
      <c r="E679" t="s">
        <v>1459</v>
      </c>
      <c r="F679">
        <v>2483</v>
      </c>
      <c r="G679">
        <v>2923</v>
      </c>
      <c r="H679" t="s">
        <v>1530</v>
      </c>
      <c r="I679">
        <v>295</v>
      </c>
      <c r="J679">
        <v>2340</v>
      </c>
      <c r="K679">
        <v>20</v>
      </c>
      <c r="L679">
        <v>22249</v>
      </c>
      <c r="M679">
        <v>105</v>
      </c>
      <c r="N679">
        <v>110</v>
      </c>
      <c r="O679">
        <v>116</v>
      </c>
      <c r="P679">
        <v>127</v>
      </c>
      <c r="Q679">
        <v>138</v>
      </c>
      <c r="R679">
        <v>46800</v>
      </c>
      <c r="S679">
        <v>49029</v>
      </c>
      <c r="T679">
        <v>51703</v>
      </c>
      <c r="U679">
        <v>56606</v>
      </c>
      <c r="V679">
        <v>61509</v>
      </c>
      <c r="W679" t="s">
        <v>1966</v>
      </c>
      <c r="X679">
        <v>1</v>
      </c>
      <c r="Y679">
        <v>1</v>
      </c>
      <c r="Z679" t="s">
        <v>1532</v>
      </c>
    </row>
    <row r="680" spans="1:26">
      <c r="A680">
        <v>285</v>
      </c>
      <c r="B680">
        <v>16226</v>
      </c>
      <c r="C680" t="s">
        <v>1551</v>
      </c>
      <c r="D680" t="s">
        <v>1529</v>
      </c>
      <c r="E680" t="s">
        <v>1459</v>
      </c>
      <c r="F680">
        <v>48568</v>
      </c>
      <c r="G680">
        <v>56861</v>
      </c>
      <c r="H680" t="s">
        <v>1530</v>
      </c>
      <c r="I680">
        <v>295</v>
      </c>
      <c r="J680">
        <v>40000</v>
      </c>
      <c r="K680">
        <v>35</v>
      </c>
      <c r="L680">
        <v>22249</v>
      </c>
      <c r="M680">
        <v>105</v>
      </c>
      <c r="N680">
        <v>110</v>
      </c>
      <c r="O680">
        <v>116</v>
      </c>
      <c r="P680">
        <v>127</v>
      </c>
      <c r="Q680">
        <v>138</v>
      </c>
      <c r="R680">
        <v>1400000</v>
      </c>
      <c r="S680">
        <v>1466667</v>
      </c>
      <c r="T680">
        <v>1546667</v>
      </c>
      <c r="U680">
        <v>1693333</v>
      </c>
      <c r="V680">
        <v>1840000</v>
      </c>
      <c r="W680" t="s">
        <v>1967</v>
      </c>
      <c r="X680">
        <v>1</v>
      </c>
      <c r="Y680">
        <v>1</v>
      </c>
      <c r="Z680" t="s">
        <v>1532</v>
      </c>
    </row>
    <row r="681" spans="1:26">
      <c r="A681">
        <v>285</v>
      </c>
      <c r="B681">
        <v>16226</v>
      </c>
      <c r="C681" t="s">
        <v>1574</v>
      </c>
      <c r="D681" t="s">
        <v>1529</v>
      </c>
      <c r="E681" t="s">
        <v>1445</v>
      </c>
      <c r="F681">
        <v>67692</v>
      </c>
      <c r="G681">
        <v>81191</v>
      </c>
      <c r="H681" t="s">
        <v>1577</v>
      </c>
      <c r="I681">
        <v>328</v>
      </c>
      <c r="J681">
        <v>20</v>
      </c>
      <c r="K681">
        <v>4000</v>
      </c>
      <c r="L681">
        <v>81000</v>
      </c>
      <c r="M681">
        <v>4982</v>
      </c>
      <c r="N681">
        <v>5231</v>
      </c>
      <c r="O681">
        <v>5493</v>
      </c>
      <c r="P681">
        <v>6004</v>
      </c>
      <c r="Q681">
        <v>6515</v>
      </c>
      <c r="R681">
        <v>80000</v>
      </c>
      <c r="S681">
        <v>83998</v>
      </c>
      <c r="T681">
        <v>88206</v>
      </c>
      <c r="U681">
        <v>96411</v>
      </c>
      <c r="V681">
        <v>104617</v>
      </c>
      <c r="W681" t="s">
        <v>1968</v>
      </c>
      <c r="X681">
        <v>1</v>
      </c>
      <c r="Y681">
        <v>1</v>
      </c>
      <c r="Z681" t="s">
        <v>1532</v>
      </c>
    </row>
    <row r="682" spans="1:26">
      <c r="A682">
        <v>285</v>
      </c>
      <c r="B682">
        <v>16226</v>
      </c>
      <c r="C682" t="s">
        <v>1574</v>
      </c>
      <c r="D682" t="s">
        <v>1529</v>
      </c>
      <c r="E682" t="s">
        <v>1442</v>
      </c>
      <c r="F682">
        <v>27339</v>
      </c>
      <c r="G682">
        <v>29813</v>
      </c>
      <c r="H682" t="s">
        <v>1577</v>
      </c>
      <c r="I682">
        <v>324</v>
      </c>
      <c r="J682">
        <v>3</v>
      </c>
      <c r="K682">
        <v>3000</v>
      </c>
      <c r="L682">
        <v>81000</v>
      </c>
      <c r="M682">
        <v>59968</v>
      </c>
      <c r="N682">
        <v>62966</v>
      </c>
      <c r="O682">
        <v>66115</v>
      </c>
      <c r="P682">
        <v>72262</v>
      </c>
      <c r="Q682">
        <v>78409</v>
      </c>
      <c r="R682">
        <v>9000</v>
      </c>
      <c r="S682">
        <v>9450</v>
      </c>
      <c r="T682">
        <v>9923</v>
      </c>
      <c r="U682">
        <v>10845</v>
      </c>
      <c r="V682">
        <v>11768</v>
      </c>
      <c r="W682" t="s">
        <v>1969</v>
      </c>
      <c r="X682">
        <v>1</v>
      </c>
      <c r="Y682">
        <v>1</v>
      </c>
      <c r="Z682" t="s">
        <v>1532</v>
      </c>
    </row>
    <row r="683" spans="1:26">
      <c r="A683">
        <v>285</v>
      </c>
      <c r="B683">
        <v>16226</v>
      </c>
      <c r="C683" t="s">
        <v>1574</v>
      </c>
      <c r="D683" t="s">
        <v>1529</v>
      </c>
      <c r="E683" t="s">
        <v>1445</v>
      </c>
      <c r="F683">
        <v>79443</v>
      </c>
      <c r="G683">
        <v>93819</v>
      </c>
      <c r="H683" t="s">
        <v>1577</v>
      </c>
      <c r="I683">
        <v>328</v>
      </c>
      <c r="J683">
        <v>50</v>
      </c>
      <c r="K683">
        <v>2300</v>
      </c>
      <c r="L683">
        <v>81000</v>
      </c>
      <c r="M683">
        <v>4982</v>
      </c>
      <c r="N683">
        <v>5231</v>
      </c>
      <c r="O683">
        <v>5493</v>
      </c>
      <c r="P683">
        <v>6004</v>
      </c>
      <c r="Q683">
        <v>6515</v>
      </c>
      <c r="R683">
        <v>115000</v>
      </c>
      <c r="S683">
        <v>120748</v>
      </c>
      <c r="T683">
        <v>126795</v>
      </c>
      <c r="U683">
        <v>138591</v>
      </c>
      <c r="V683">
        <v>150386</v>
      </c>
      <c r="W683" t="s">
        <v>1964</v>
      </c>
      <c r="X683">
        <v>1</v>
      </c>
      <c r="Y683">
        <v>1</v>
      </c>
      <c r="Z683" t="s">
        <v>1532</v>
      </c>
    </row>
    <row r="684" spans="1:26">
      <c r="A684">
        <v>285</v>
      </c>
      <c r="B684">
        <v>16226</v>
      </c>
      <c r="C684" t="s">
        <v>1574</v>
      </c>
      <c r="D684" t="s">
        <v>1529</v>
      </c>
      <c r="E684" t="s">
        <v>1444</v>
      </c>
      <c r="F684">
        <v>41420</v>
      </c>
      <c r="G684">
        <v>46520</v>
      </c>
      <c r="H684" t="s">
        <v>1584</v>
      </c>
      <c r="I684">
        <v>189</v>
      </c>
      <c r="J684">
        <v>1</v>
      </c>
      <c r="K684">
        <v>84000</v>
      </c>
      <c r="L684">
        <v>81000</v>
      </c>
      <c r="M684">
        <v>32687</v>
      </c>
      <c r="N684">
        <v>34321</v>
      </c>
      <c r="O684">
        <v>36037</v>
      </c>
      <c r="P684">
        <v>39387</v>
      </c>
      <c r="Q684">
        <v>42737</v>
      </c>
      <c r="R684">
        <v>84000</v>
      </c>
      <c r="S684">
        <v>88199</v>
      </c>
      <c r="T684">
        <v>92609</v>
      </c>
      <c r="U684">
        <v>101218</v>
      </c>
      <c r="V684">
        <v>109827</v>
      </c>
      <c r="W684" t="s">
        <v>1970</v>
      </c>
      <c r="X684">
        <v>1</v>
      </c>
      <c r="Y684">
        <v>1</v>
      </c>
      <c r="Z684" t="s">
        <v>1532</v>
      </c>
    </row>
    <row r="685" spans="1:26">
      <c r="A685">
        <v>285</v>
      </c>
      <c r="B685">
        <v>16226</v>
      </c>
      <c r="C685" t="s">
        <v>1574</v>
      </c>
      <c r="D685" t="s">
        <v>1529</v>
      </c>
      <c r="E685" t="s">
        <v>1445</v>
      </c>
      <c r="F685">
        <v>77768</v>
      </c>
      <c r="G685">
        <v>92002</v>
      </c>
      <c r="H685" t="s">
        <v>1577</v>
      </c>
      <c r="I685">
        <v>328</v>
      </c>
      <c r="J685">
        <v>50</v>
      </c>
      <c r="K685">
        <v>1800</v>
      </c>
      <c r="L685">
        <v>81000</v>
      </c>
      <c r="M685">
        <v>4982</v>
      </c>
      <c r="N685">
        <v>5231</v>
      </c>
      <c r="O685">
        <v>5493</v>
      </c>
      <c r="P685">
        <v>6004</v>
      </c>
      <c r="Q685">
        <v>6515</v>
      </c>
      <c r="R685">
        <v>90000</v>
      </c>
      <c r="S685">
        <v>94498</v>
      </c>
      <c r="T685">
        <v>99231</v>
      </c>
      <c r="U685">
        <v>108462</v>
      </c>
      <c r="V685">
        <v>117694</v>
      </c>
      <c r="W685" t="s">
        <v>1964</v>
      </c>
      <c r="X685">
        <v>1</v>
      </c>
      <c r="Y685">
        <v>1</v>
      </c>
      <c r="Z685" t="s">
        <v>1532</v>
      </c>
    </row>
    <row r="686" spans="1:26">
      <c r="A686">
        <v>285</v>
      </c>
      <c r="B686">
        <v>16226</v>
      </c>
      <c r="C686" t="s">
        <v>1574</v>
      </c>
      <c r="D686" t="s">
        <v>1529</v>
      </c>
      <c r="E686" t="s">
        <v>1445</v>
      </c>
      <c r="F686">
        <v>72786</v>
      </c>
      <c r="G686">
        <v>86510</v>
      </c>
      <c r="H686" t="s">
        <v>1577</v>
      </c>
      <c r="I686">
        <v>328</v>
      </c>
      <c r="J686">
        <v>50</v>
      </c>
      <c r="K686">
        <v>1300</v>
      </c>
      <c r="L686">
        <v>81000</v>
      </c>
      <c r="M686">
        <v>4982</v>
      </c>
      <c r="N686">
        <v>5231</v>
      </c>
      <c r="O686">
        <v>5493</v>
      </c>
      <c r="P686">
        <v>6004</v>
      </c>
      <c r="Q686">
        <v>6515</v>
      </c>
      <c r="R686">
        <v>65000</v>
      </c>
      <c r="S686">
        <v>68249</v>
      </c>
      <c r="T686">
        <v>71667</v>
      </c>
      <c r="U686">
        <v>78334</v>
      </c>
      <c r="V686">
        <v>85001</v>
      </c>
      <c r="W686" t="s">
        <v>1964</v>
      </c>
      <c r="X686">
        <v>1</v>
      </c>
      <c r="Y686">
        <v>1</v>
      </c>
      <c r="Z686" t="s">
        <v>1532</v>
      </c>
    </row>
    <row r="687" spans="1:26">
      <c r="A687">
        <v>285</v>
      </c>
      <c r="B687">
        <v>16226</v>
      </c>
      <c r="C687" t="s">
        <v>1551</v>
      </c>
      <c r="D687" t="s">
        <v>1529</v>
      </c>
      <c r="E687" t="s">
        <v>1459</v>
      </c>
      <c r="F687">
        <v>36824</v>
      </c>
      <c r="G687">
        <v>40486</v>
      </c>
      <c r="H687" t="s">
        <v>1530</v>
      </c>
      <c r="I687">
        <v>295</v>
      </c>
      <c r="J687">
        <v>49928</v>
      </c>
      <c r="K687">
        <v>10</v>
      </c>
      <c r="L687">
        <v>22249</v>
      </c>
      <c r="M687">
        <v>105</v>
      </c>
      <c r="N687">
        <v>110</v>
      </c>
      <c r="O687">
        <v>116</v>
      </c>
      <c r="P687">
        <v>127</v>
      </c>
      <c r="Q687">
        <v>138</v>
      </c>
      <c r="R687">
        <v>499280</v>
      </c>
      <c r="S687">
        <v>523055</v>
      </c>
      <c r="T687">
        <v>551586</v>
      </c>
      <c r="U687">
        <v>603891</v>
      </c>
      <c r="V687">
        <v>656197</v>
      </c>
      <c r="W687" t="s">
        <v>1971</v>
      </c>
      <c r="X687">
        <v>1</v>
      </c>
      <c r="Y687">
        <v>1</v>
      </c>
      <c r="Z687" t="s">
        <v>1532</v>
      </c>
    </row>
    <row r="688" spans="1:26">
      <c r="A688">
        <v>285</v>
      </c>
      <c r="B688">
        <v>16226</v>
      </c>
      <c r="C688" t="s">
        <v>1574</v>
      </c>
      <c r="D688" t="s">
        <v>1529</v>
      </c>
      <c r="E688" t="s">
        <v>1442</v>
      </c>
      <c r="F688">
        <v>75725</v>
      </c>
      <c r="G688">
        <v>89805</v>
      </c>
      <c r="H688" t="s">
        <v>1577</v>
      </c>
      <c r="I688">
        <v>324</v>
      </c>
      <c r="J688">
        <v>5</v>
      </c>
      <c r="K688">
        <v>800</v>
      </c>
      <c r="L688">
        <v>81000</v>
      </c>
      <c r="M688">
        <v>59968</v>
      </c>
      <c r="N688">
        <v>62966</v>
      </c>
      <c r="O688">
        <v>66115</v>
      </c>
      <c r="P688">
        <v>72262</v>
      </c>
      <c r="Q688">
        <v>78409</v>
      </c>
      <c r="R688">
        <v>4000</v>
      </c>
      <c r="S688">
        <v>4200</v>
      </c>
      <c r="T688">
        <v>4410</v>
      </c>
      <c r="U688">
        <v>4820</v>
      </c>
      <c r="V688">
        <v>5230</v>
      </c>
      <c r="W688" t="s">
        <v>1972</v>
      </c>
      <c r="X688">
        <v>1</v>
      </c>
      <c r="Y688">
        <v>1</v>
      </c>
      <c r="Z688" t="s">
        <v>1532</v>
      </c>
    </row>
    <row r="689" spans="1:26">
      <c r="A689">
        <v>285</v>
      </c>
      <c r="B689">
        <v>16226</v>
      </c>
      <c r="C689" t="s">
        <v>1574</v>
      </c>
      <c r="D689" t="s">
        <v>1529</v>
      </c>
      <c r="E689" t="s">
        <v>1441</v>
      </c>
      <c r="F689">
        <v>41420</v>
      </c>
      <c r="G689">
        <v>46520</v>
      </c>
      <c r="H689" t="s">
        <v>1584</v>
      </c>
      <c r="I689">
        <v>189</v>
      </c>
      <c r="J689">
        <v>1</v>
      </c>
      <c r="K689">
        <v>84000</v>
      </c>
      <c r="L689">
        <v>81000</v>
      </c>
      <c r="M689">
        <v>741</v>
      </c>
      <c r="N689">
        <v>778</v>
      </c>
      <c r="O689">
        <v>817</v>
      </c>
      <c r="P689">
        <v>893</v>
      </c>
      <c r="Q689">
        <v>969</v>
      </c>
      <c r="R689">
        <v>84000</v>
      </c>
      <c r="S689">
        <v>88194</v>
      </c>
      <c r="T689">
        <v>92615</v>
      </c>
      <c r="U689">
        <v>101231</v>
      </c>
      <c r="V689">
        <v>109846</v>
      </c>
      <c r="W689" t="s">
        <v>1970</v>
      </c>
      <c r="X689">
        <v>1</v>
      </c>
      <c r="Y689">
        <v>1</v>
      </c>
      <c r="Z689" t="s">
        <v>1532</v>
      </c>
    </row>
    <row r="690" spans="1:26">
      <c r="A690">
        <v>285</v>
      </c>
      <c r="B690">
        <v>16226</v>
      </c>
      <c r="C690" t="s">
        <v>1574</v>
      </c>
      <c r="D690" t="s">
        <v>1529</v>
      </c>
      <c r="E690" t="s">
        <v>1442</v>
      </c>
      <c r="F690">
        <v>71604</v>
      </c>
      <c r="G690">
        <v>85250</v>
      </c>
      <c r="H690" t="s">
        <v>1577</v>
      </c>
      <c r="I690">
        <v>324</v>
      </c>
      <c r="J690">
        <v>10</v>
      </c>
      <c r="K690">
        <v>500</v>
      </c>
      <c r="L690">
        <v>81000</v>
      </c>
      <c r="M690">
        <v>59968</v>
      </c>
      <c r="N690">
        <v>62966</v>
      </c>
      <c r="O690">
        <v>66115</v>
      </c>
      <c r="P690">
        <v>72262</v>
      </c>
      <c r="Q690">
        <v>78409</v>
      </c>
      <c r="R690">
        <v>5000</v>
      </c>
      <c r="S690">
        <v>5250</v>
      </c>
      <c r="T690">
        <v>5513</v>
      </c>
      <c r="U690">
        <v>6025</v>
      </c>
      <c r="V690">
        <v>6538</v>
      </c>
      <c r="W690" t="s">
        <v>1973</v>
      </c>
      <c r="X690">
        <v>1</v>
      </c>
      <c r="Y690">
        <v>1</v>
      </c>
      <c r="Z690" t="s">
        <v>1532</v>
      </c>
    </row>
    <row r="691" spans="1:26">
      <c r="A691">
        <v>285</v>
      </c>
      <c r="B691">
        <v>16226</v>
      </c>
      <c r="C691" t="s">
        <v>1574</v>
      </c>
      <c r="D691" t="s">
        <v>1529</v>
      </c>
      <c r="E691" t="s">
        <v>1445</v>
      </c>
      <c r="F691">
        <v>27761</v>
      </c>
      <c r="G691">
        <v>30234</v>
      </c>
      <c r="H691" t="s">
        <v>1577</v>
      </c>
      <c r="I691">
        <v>328</v>
      </c>
      <c r="J691">
        <v>50</v>
      </c>
      <c r="K691">
        <v>700</v>
      </c>
      <c r="L691">
        <v>81000</v>
      </c>
      <c r="M691">
        <v>4982</v>
      </c>
      <c r="N691">
        <v>5231</v>
      </c>
      <c r="O691">
        <v>5493</v>
      </c>
      <c r="P691">
        <v>6004</v>
      </c>
      <c r="Q691">
        <v>6515</v>
      </c>
      <c r="R691">
        <v>35000</v>
      </c>
      <c r="S691">
        <v>36749</v>
      </c>
      <c r="T691">
        <v>38590</v>
      </c>
      <c r="U691">
        <v>42180</v>
      </c>
      <c r="V691">
        <v>45770</v>
      </c>
      <c r="W691" t="s">
        <v>1964</v>
      </c>
      <c r="X691">
        <v>1</v>
      </c>
      <c r="Y691">
        <v>1</v>
      </c>
      <c r="Z691" t="s">
        <v>1532</v>
      </c>
    </row>
    <row r="692" spans="1:26">
      <c r="A692">
        <v>285</v>
      </c>
      <c r="B692">
        <v>16226</v>
      </c>
      <c r="C692" t="s">
        <v>1551</v>
      </c>
      <c r="D692" t="s">
        <v>1529</v>
      </c>
      <c r="E692" t="s">
        <v>1459</v>
      </c>
      <c r="F692">
        <v>2612</v>
      </c>
      <c r="G692">
        <v>3172</v>
      </c>
      <c r="H692" t="s">
        <v>1530</v>
      </c>
      <c r="I692">
        <v>295</v>
      </c>
      <c r="J692">
        <v>22464</v>
      </c>
      <c r="K692">
        <v>20</v>
      </c>
      <c r="L692">
        <v>22249</v>
      </c>
      <c r="M692">
        <v>105</v>
      </c>
      <c r="N692">
        <v>110</v>
      </c>
      <c r="O692">
        <v>116</v>
      </c>
      <c r="P692">
        <v>127</v>
      </c>
      <c r="Q692">
        <v>138</v>
      </c>
      <c r="R692">
        <v>449280</v>
      </c>
      <c r="S692">
        <v>470674</v>
      </c>
      <c r="T692">
        <v>496347</v>
      </c>
      <c r="U692">
        <v>543415</v>
      </c>
      <c r="V692">
        <v>590482</v>
      </c>
      <c r="W692" t="s">
        <v>1974</v>
      </c>
      <c r="X692">
        <v>1</v>
      </c>
      <c r="Y692">
        <v>1</v>
      </c>
      <c r="Z692" t="s">
        <v>1532</v>
      </c>
    </row>
    <row r="693" spans="1:26">
      <c r="A693">
        <v>285</v>
      </c>
      <c r="B693">
        <v>16226</v>
      </c>
      <c r="C693" t="s">
        <v>1574</v>
      </c>
      <c r="D693" t="s">
        <v>1529</v>
      </c>
      <c r="E693" t="s">
        <v>1445</v>
      </c>
      <c r="F693">
        <v>27738</v>
      </c>
      <c r="G693">
        <v>30211</v>
      </c>
      <c r="H693" t="s">
        <v>1577</v>
      </c>
      <c r="I693">
        <v>328</v>
      </c>
      <c r="J693">
        <v>50</v>
      </c>
      <c r="K693">
        <v>375</v>
      </c>
      <c r="L693">
        <v>81000</v>
      </c>
      <c r="M693">
        <v>4982</v>
      </c>
      <c r="N693">
        <v>5231</v>
      </c>
      <c r="O693">
        <v>5493</v>
      </c>
      <c r="P693">
        <v>6004</v>
      </c>
      <c r="Q693">
        <v>6515</v>
      </c>
      <c r="R693">
        <v>18750</v>
      </c>
      <c r="S693">
        <v>19687</v>
      </c>
      <c r="T693">
        <v>20673</v>
      </c>
      <c r="U693">
        <v>22596</v>
      </c>
      <c r="V693">
        <v>24520</v>
      </c>
      <c r="W693" t="s">
        <v>1964</v>
      </c>
      <c r="X693">
        <v>1</v>
      </c>
      <c r="Y693">
        <v>1</v>
      </c>
      <c r="Z693" t="s">
        <v>1532</v>
      </c>
    </row>
    <row r="694" spans="1:26">
      <c r="A694">
        <v>285</v>
      </c>
      <c r="B694">
        <v>16226</v>
      </c>
      <c r="C694" t="s">
        <v>1574</v>
      </c>
      <c r="D694" t="s">
        <v>1529</v>
      </c>
      <c r="E694" t="s">
        <v>1445</v>
      </c>
      <c r="F694">
        <v>28018</v>
      </c>
      <c r="G694">
        <v>30501</v>
      </c>
      <c r="H694" t="s">
        <v>1577</v>
      </c>
      <c r="I694">
        <v>328</v>
      </c>
      <c r="J694">
        <v>50</v>
      </c>
      <c r="K694">
        <v>350</v>
      </c>
      <c r="L694">
        <v>81000</v>
      </c>
      <c r="M694">
        <v>4982</v>
      </c>
      <c r="N694">
        <v>5231</v>
      </c>
      <c r="O694">
        <v>5493</v>
      </c>
      <c r="P694">
        <v>6004</v>
      </c>
      <c r="Q694">
        <v>6515</v>
      </c>
      <c r="R694">
        <v>17500</v>
      </c>
      <c r="S694">
        <v>18375</v>
      </c>
      <c r="T694">
        <v>19295</v>
      </c>
      <c r="U694">
        <v>21090</v>
      </c>
      <c r="V694">
        <v>22885</v>
      </c>
      <c r="W694" t="s">
        <v>1964</v>
      </c>
      <c r="X694">
        <v>1</v>
      </c>
      <c r="Y694">
        <v>1</v>
      </c>
      <c r="Z694" t="s">
        <v>1532</v>
      </c>
    </row>
    <row r="695" spans="1:26">
      <c r="A695">
        <v>285</v>
      </c>
      <c r="B695">
        <v>16226</v>
      </c>
      <c r="C695" t="s">
        <v>1574</v>
      </c>
      <c r="D695" t="s">
        <v>1529</v>
      </c>
      <c r="E695" t="s">
        <v>1442</v>
      </c>
      <c r="F695">
        <v>79075</v>
      </c>
      <c r="G695">
        <v>93410</v>
      </c>
      <c r="H695" t="s">
        <v>1577</v>
      </c>
      <c r="I695">
        <v>324</v>
      </c>
      <c r="J695">
        <v>200</v>
      </c>
      <c r="K695">
        <v>600</v>
      </c>
      <c r="L695">
        <v>81000</v>
      </c>
      <c r="M695">
        <v>59968</v>
      </c>
      <c r="N695">
        <v>62966</v>
      </c>
      <c r="O695">
        <v>66115</v>
      </c>
      <c r="P695">
        <v>72262</v>
      </c>
      <c r="Q695">
        <v>78409</v>
      </c>
      <c r="R695">
        <v>120000</v>
      </c>
      <c r="S695">
        <v>125999</v>
      </c>
      <c r="T695">
        <v>132301</v>
      </c>
      <c r="U695">
        <v>144601</v>
      </c>
      <c r="V695">
        <v>156902</v>
      </c>
      <c r="W695" t="s">
        <v>1975</v>
      </c>
      <c r="X695">
        <v>1</v>
      </c>
      <c r="Y695">
        <v>1</v>
      </c>
      <c r="Z695" t="s">
        <v>1532</v>
      </c>
    </row>
    <row r="696" spans="1:26">
      <c r="A696">
        <v>285</v>
      </c>
      <c r="B696">
        <v>16226</v>
      </c>
      <c r="C696" t="s">
        <v>1574</v>
      </c>
      <c r="D696" t="s">
        <v>1529</v>
      </c>
      <c r="E696" t="s">
        <v>1442</v>
      </c>
      <c r="F696">
        <v>81873</v>
      </c>
      <c r="G696">
        <v>96796</v>
      </c>
      <c r="H696" t="s">
        <v>1577</v>
      </c>
      <c r="I696">
        <v>324</v>
      </c>
      <c r="J696">
        <v>2</v>
      </c>
      <c r="K696">
        <v>500</v>
      </c>
      <c r="L696">
        <v>81000</v>
      </c>
      <c r="M696">
        <v>59968</v>
      </c>
      <c r="N696">
        <v>62966</v>
      </c>
      <c r="O696">
        <v>66115</v>
      </c>
      <c r="P696">
        <v>72262</v>
      </c>
      <c r="Q696">
        <v>78409</v>
      </c>
      <c r="R696">
        <v>1000</v>
      </c>
      <c r="S696">
        <v>1050</v>
      </c>
      <c r="T696">
        <v>1103</v>
      </c>
      <c r="U696">
        <v>1205</v>
      </c>
      <c r="V696">
        <v>1308</v>
      </c>
      <c r="W696" t="s">
        <v>1976</v>
      </c>
      <c r="X696">
        <v>1</v>
      </c>
      <c r="Y696">
        <v>1</v>
      </c>
      <c r="Z696" t="s">
        <v>1532</v>
      </c>
    </row>
    <row r="697" spans="1:26">
      <c r="A697">
        <v>285</v>
      </c>
      <c r="B697">
        <v>16226</v>
      </c>
      <c r="C697" t="s">
        <v>1574</v>
      </c>
      <c r="D697" t="s">
        <v>1529</v>
      </c>
      <c r="E697" t="s">
        <v>1442</v>
      </c>
      <c r="F697">
        <v>41360</v>
      </c>
      <c r="G697">
        <v>46439</v>
      </c>
      <c r="H697" t="s">
        <v>1577</v>
      </c>
      <c r="I697">
        <v>324</v>
      </c>
      <c r="J697">
        <v>3</v>
      </c>
      <c r="K697">
        <v>500</v>
      </c>
      <c r="L697">
        <v>81000</v>
      </c>
      <c r="M697">
        <v>59968</v>
      </c>
      <c r="N697">
        <v>62966</v>
      </c>
      <c r="O697">
        <v>66115</v>
      </c>
      <c r="P697">
        <v>72262</v>
      </c>
      <c r="Q697">
        <v>78409</v>
      </c>
      <c r="R697">
        <v>1500</v>
      </c>
      <c r="S697">
        <v>1575</v>
      </c>
      <c r="T697">
        <v>1654</v>
      </c>
      <c r="U697">
        <v>1808</v>
      </c>
      <c r="V697">
        <v>1961</v>
      </c>
      <c r="W697" t="s">
        <v>1977</v>
      </c>
      <c r="X697">
        <v>1</v>
      </c>
      <c r="Y697">
        <v>1</v>
      </c>
      <c r="Z697" t="s">
        <v>1532</v>
      </c>
    </row>
    <row r="698" spans="1:26">
      <c r="A698">
        <v>285</v>
      </c>
      <c r="B698">
        <v>16226</v>
      </c>
      <c r="C698" t="s">
        <v>1574</v>
      </c>
      <c r="D698" t="s">
        <v>1529</v>
      </c>
      <c r="E698" t="s">
        <v>1442</v>
      </c>
      <c r="F698">
        <v>12796</v>
      </c>
      <c r="G698">
        <v>13516</v>
      </c>
      <c r="H698" t="s">
        <v>1530</v>
      </c>
      <c r="I698">
        <v>244</v>
      </c>
      <c r="J698">
        <v>50</v>
      </c>
      <c r="K698">
        <v>120</v>
      </c>
      <c r="L698">
        <v>81000</v>
      </c>
      <c r="M698">
        <v>59968</v>
      </c>
      <c r="N698">
        <v>62966</v>
      </c>
      <c r="O698">
        <v>66115</v>
      </c>
      <c r="P698">
        <v>72262</v>
      </c>
      <c r="Q698">
        <v>78409</v>
      </c>
      <c r="R698">
        <v>6000</v>
      </c>
      <c r="S698">
        <v>6300</v>
      </c>
      <c r="T698">
        <v>6615</v>
      </c>
      <c r="U698">
        <v>7230</v>
      </c>
      <c r="V698">
        <v>7845</v>
      </c>
      <c r="W698" t="s">
        <v>1978</v>
      </c>
      <c r="X698">
        <v>1</v>
      </c>
      <c r="Y698">
        <v>1</v>
      </c>
      <c r="Z698" t="s">
        <v>1532</v>
      </c>
    </row>
    <row r="699" spans="1:26">
      <c r="A699">
        <v>285</v>
      </c>
      <c r="B699">
        <v>16226</v>
      </c>
      <c r="C699" t="s">
        <v>1574</v>
      </c>
      <c r="D699" t="s">
        <v>1529</v>
      </c>
      <c r="E699" t="s">
        <v>1444</v>
      </c>
      <c r="F699">
        <v>38170</v>
      </c>
      <c r="G699">
        <v>42183</v>
      </c>
      <c r="H699" t="s">
        <v>1530</v>
      </c>
      <c r="I699">
        <v>261</v>
      </c>
      <c r="J699">
        <v>15000</v>
      </c>
      <c r="K699">
        <v>125</v>
      </c>
      <c r="L699">
        <v>81000</v>
      </c>
      <c r="M699">
        <v>32687</v>
      </c>
      <c r="N699">
        <v>34321</v>
      </c>
      <c r="O699">
        <v>36037</v>
      </c>
      <c r="P699">
        <v>39387</v>
      </c>
      <c r="Q699">
        <v>42737</v>
      </c>
      <c r="R699">
        <v>1875000</v>
      </c>
      <c r="S699">
        <v>1968730</v>
      </c>
      <c r="T699">
        <v>2067164</v>
      </c>
      <c r="U699">
        <v>2259327</v>
      </c>
      <c r="V699">
        <v>2451491</v>
      </c>
      <c r="W699" t="s">
        <v>1979</v>
      </c>
      <c r="X699">
        <v>1</v>
      </c>
      <c r="Y699">
        <v>1</v>
      </c>
      <c r="Z699" t="s">
        <v>1532</v>
      </c>
    </row>
    <row r="700" spans="1:26">
      <c r="A700">
        <v>285</v>
      </c>
      <c r="B700">
        <v>16226</v>
      </c>
      <c r="C700" t="s">
        <v>1574</v>
      </c>
      <c r="D700" t="s">
        <v>1529</v>
      </c>
      <c r="E700" t="s">
        <v>1449</v>
      </c>
      <c r="F700">
        <v>49120</v>
      </c>
      <c r="G700">
        <v>57512</v>
      </c>
      <c r="H700" t="s">
        <v>1530</v>
      </c>
      <c r="I700">
        <v>299</v>
      </c>
      <c r="J700">
        <v>20</v>
      </c>
      <c r="K700">
        <v>100</v>
      </c>
      <c r="L700">
        <v>81314</v>
      </c>
      <c r="M700">
        <v>1010</v>
      </c>
      <c r="N700">
        <v>1061</v>
      </c>
      <c r="O700">
        <v>1114</v>
      </c>
      <c r="P700">
        <v>1218</v>
      </c>
      <c r="Q700">
        <v>1322</v>
      </c>
      <c r="R700">
        <v>2000</v>
      </c>
      <c r="S700">
        <v>2101</v>
      </c>
      <c r="T700">
        <v>2206</v>
      </c>
      <c r="U700">
        <v>2412</v>
      </c>
      <c r="V700">
        <v>2618</v>
      </c>
      <c r="W700" t="s">
        <v>1980</v>
      </c>
      <c r="X700">
        <v>1</v>
      </c>
      <c r="Y700">
        <v>1</v>
      </c>
      <c r="Z700" t="s">
        <v>1532</v>
      </c>
    </row>
    <row r="701" spans="1:26">
      <c r="A701">
        <v>285</v>
      </c>
      <c r="B701">
        <v>16226</v>
      </c>
      <c r="C701" t="s">
        <v>1574</v>
      </c>
      <c r="D701" t="s">
        <v>1529</v>
      </c>
      <c r="E701" t="s">
        <v>1442</v>
      </c>
      <c r="F701">
        <v>60659</v>
      </c>
      <c r="G701">
        <v>72582</v>
      </c>
      <c r="H701" t="s">
        <v>1584</v>
      </c>
      <c r="I701">
        <v>189</v>
      </c>
      <c r="J701">
        <v>1</v>
      </c>
      <c r="K701">
        <v>84000</v>
      </c>
      <c r="L701">
        <v>81000</v>
      </c>
      <c r="M701">
        <v>59968</v>
      </c>
      <c r="N701">
        <v>62966</v>
      </c>
      <c r="O701">
        <v>66115</v>
      </c>
      <c r="P701">
        <v>72262</v>
      </c>
      <c r="Q701">
        <v>78409</v>
      </c>
      <c r="R701">
        <v>84000</v>
      </c>
      <c r="S701">
        <v>88199</v>
      </c>
      <c r="T701">
        <v>92610</v>
      </c>
      <c r="U701">
        <v>101221</v>
      </c>
      <c r="V701">
        <v>109831</v>
      </c>
      <c r="W701" t="s">
        <v>1981</v>
      </c>
      <c r="X701">
        <v>1</v>
      </c>
      <c r="Y701">
        <v>1</v>
      </c>
      <c r="Z701" t="s">
        <v>1532</v>
      </c>
    </row>
    <row r="702" spans="1:26">
      <c r="A702">
        <v>285</v>
      </c>
      <c r="B702">
        <v>16226</v>
      </c>
      <c r="C702" t="s">
        <v>1574</v>
      </c>
      <c r="D702" t="s">
        <v>1529</v>
      </c>
      <c r="E702" t="s">
        <v>1445</v>
      </c>
      <c r="F702">
        <v>7103</v>
      </c>
      <c r="G702">
        <v>7403</v>
      </c>
      <c r="H702" t="s">
        <v>1530</v>
      </c>
      <c r="I702">
        <v>295</v>
      </c>
      <c r="J702">
        <v>15000</v>
      </c>
      <c r="K702">
        <v>150</v>
      </c>
      <c r="L702">
        <v>81000</v>
      </c>
      <c r="M702">
        <v>4982</v>
      </c>
      <c r="N702">
        <v>5231</v>
      </c>
      <c r="O702">
        <v>5493</v>
      </c>
      <c r="P702">
        <v>6004</v>
      </c>
      <c r="Q702">
        <v>6515</v>
      </c>
      <c r="R702">
        <v>2250000</v>
      </c>
      <c r="S702">
        <v>2362455</v>
      </c>
      <c r="T702">
        <v>2480781</v>
      </c>
      <c r="U702">
        <v>2711562</v>
      </c>
      <c r="V702">
        <v>2942342</v>
      </c>
      <c r="W702" t="s">
        <v>1982</v>
      </c>
      <c r="X702">
        <v>1</v>
      </c>
      <c r="Y702">
        <v>1</v>
      </c>
      <c r="Z702" t="s">
        <v>1532</v>
      </c>
    </row>
    <row r="703" spans="1:26">
      <c r="A703">
        <v>285</v>
      </c>
      <c r="B703">
        <v>16226</v>
      </c>
      <c r="C703" t="s">
        <v>1574</v>
      </c>
      <c r="D703" t="s">
        <v>1529</v>
      </c>
      <c r="E703" t="s">
        <v>1449</v>
      </c>
      <c r="F703">
        <v>38320</v>
      </c>
      <c r="G703">
        <v>42416</v>
      </c>
      <c r="H703" t="s">
        <v>1530</v>
      </c>
      <c r="I703">
        <v>299</v>
      </c>
      <c r="J703">
        <v>20</v>
      </c>
      <c r="K703">
        <v>150</v>
      </c>
      <c r="L703">
        <v>81314</v>
      </c>
      <c r="M703">
        <v>1010</v>
      </c>
      <c r="N703">
        <v>1061</v>
      </c>
      <c r="O703">
        <v>1114</v>
      </c>
      <c r="P703">
        <v>1218</v>
      </c>
      <c r="Q703">
        <v>1322</v>
      </c>
      <c r="R703">
        <v>3000</v>
      </c>
      <c r="S703">
        <v>3151</v>
      </c>
      <c r="T703">
        <v>3309</v>
      </c>
      <c r="U703">
        <v>3618</v>
      </c>
      <c r="V703">
        <v>3927</v>
      </c>
      <c r="W703" t="s">
        <v>1983</v>
      </c>
      <c r="X703">
        <v>1</v>
      </c>
      <c r="Y703">
        <v>1</v>
      </c>
      <c r="Z703" t="s">
        <v>1532</v>
      </c>
    </row>
    <row r="704" spans="1:26">
      <c r="A704">
        <v>285</v>
      </c>
      <c r="B704">
        <v>16226</v>
      </c>
      <c r="C704" t="s">
        <v>1574</v>
      </c>
      <c r="D704" t="s">
        <v>1529</v>
      </c>
      <c r="E704" t="s">
        <v>1441</v>
      </c>
      <c r="F704">
        <v>23030</v>
      </c>
      <c r="G704">
        <v>24598</v>
      </c>
      <c r="H704" t="s">
        <v>1584</v>
      </c>
      <c r="I704">
        <v>188</v>
      </c>
      <c r="J704">
        <v>1</v>
      </c>
      <c r="K704">
        <v>180000</v>
      </c>
      <c r="L704">
        <v>81000</v>
      </c>
      <c r="M704">
        <v>741</v>
      </c>
      <c r="N704">
        <v>778</v>
      </c>
      <c r="O704">
        <v>817</v>
      </c>
      <c r="P704">
        <v>893</v>
      </c>
      <c r="Q704">
        <v>969</v>
      </c>
      <c r="R704">
        <v>180000</v>
      </c>
      <c r="S704">
        <v>188988</v>
      </c>
      <c r="T704">
        <v>198462</v>
      </c>
      <c r="U704">
        <v>216923</v>
      </c>
      <c r="V704">
        <v>235385</v>
      </c>
      <c r="W704" t="s">
        <v>1984</v>
      </c>
      <c r="X704">
        <v>1</v>
      </c>
      <c r="Y704">
        <v>1</v>
      </c>
      <c r="Z704" t="s">
        <v>1532</v>
      </c>
    </row>
    <row r="705" spans="1:26">
      <c r="A705">
        <v>285</v>
      </c>
      <c r="B705">
        <v>16226</v>
      </c>
      <c r="C705" t="s">
        <v>1574</v>
      </c>
      <c r="D705" t="s">
        <v>1529</v>
      </c>
      <c r="E705" t="s">
        <v>1445</v>
      </c>
      <c r="F705">
        <v>821</v>
      </c>
      <c r="G705">
        <v>956</v>
      </c>
      <c r="H705" t="s">
        <v>1530</v>
      </c>
      <c r="I705">
        <v>266</v>
      </c>
      <c r="J705">
        <v>2000</v>
      </c>
      <c r="K705">
        <v>1500</v>
      </c>
      <c r="L705">
        <v>81000</v>
      </c>
      <c r="M705">
        <v>4982</v>
      </c>
      <c r="N705">
        <v>5231</v>
      </c>
      <c r="O705">
        <v>5493</v>
      </c>
      <c r="P705">
        <v>6004</v>
      </c>
      <c r="Q705">
        <v>6515</v>
      </c>
      <c r="R705">
        <v>3000000</v>
      </c>
      <c r="S705">
        <v>3149940</v>
      </c>
      <c r="T705">
        <v>3307708</v>
      </c>
      <c r="U705">
        <v>3615415</v>
      </c>
      <c r="V705">
        <v>3923123</v>
      </c>
      <c r="W705" t="s">
        <v>1985</v>
      </c>
      <c r="X705">
        <v>1</v>
      </c>
      <c r="Y705">
        <v>1</v>
      </c>
      <c r="Z705" t="s">
        <v>1532</v>
      </c>
    </row>
    <row r="706" spans="1:26">
      <c r="A706">
        <v>285</v>
      </c>
      <c r="B706">
        <v>16226</v>
      </c>
      <c r="C706" t="s">
        <v>1574</v>
      </c>
      <c r="D706" t="s">
        <v>1529</v>
      </c>
      <c r="E706" t="s">
        <v>1441</v>
      </c>
      <c r="F706">
        <v>26170</v>
      </c>
      <c r="G706">
        <v>28418</v>
      </c>
      <c r="H706" t="s">
        <v>1584</v>
      </c>
      <c r="I706">
        <v>189</v>
      </c>
      <c r="J706">
        <v>1</v>
      </c>
      <c r="K706">
        <v>180000</v>
      </c>
      <c r="L706">
        <v>81000</v>
      </c>
      <c r="M706">
        <v>741</v>
      </c>
      <c r="N706">
        <v>778</v>
      </c>
      <c r="O706">
        <v>817</v>
      </c>
      <c r="P706">
        <v>893</v>
      </c>
      <c r="Q706">
        <v>969</v>
      </c>
      <c r="R706">
        <v>180000</v>
      </c>
      <c r="S706">
        <v>188988</v>
      </c>
      <c r="T706">
        <v>198462</v>
      </c>
      <c r="U706">
        <v>216923</v>
      </c>
      <c r="V706">
        <v>235385</v>
      </c>
      <c r="W706" t="s">
        <v>1986</v>
      </c>
      <c r="X706">
        <v>1</v>
      </c>
      <c r="Y706">
        <v>1</v>
      </c>
      <c r="Z706" t="s">
        <v>1532</v>
      </c>
    </row>
    <row r="707" spans="1:26">
      <c r="A707">
        <v>285</v>
      </c>
      <c r="B707">
        <v>16226</v>
      </c>
      <c r="C707" t="s">
        <v>1574</v>
      </c>
      <c r="D707" t="s">
        <v>1529</v>
      </c>
      <c r="E707" t="s">
        <v>1441</v>
      </c>
      <c r="F707">
        <v>23035</v>
      </c>
      <c r="G707">
        <v>24602</v>
      </c>
      <c r="H707" t="s">
        <v>1584</v>
      </c>
      <c r="I707">
        <v>189</v>
      </c>
      <c r="J707">
        <v>1</v>
      </c>
      <c r="K707">
        <v>192000</v>
      </c>
      <c r="L707">
        <v>81000</v>
      </c>
      <c r="M707">
        <v>741</v>
      </c>
      <c r="N707">
        <v>778</v>
      </c>
      <c r="O707">
        <v>817</v>
      </c>
      <c r="P707">
        <v>893</v>
      </c>
      <c r="Q707">
        <v>969</v>
      </c>
      <c r="R707">
        <v>192000</v>
      </c>
      <c r="S707">
        <v>201587</v>
      </c>
      <c r="T707">
        <v>211692</v>
      </c>
      <c r="U707">
        <v>231385</v>
      </c>
      <c r="V707">
        <v>251077</v>
      </c>
      <c r="W707" t="s">
        <v>1987</v>
      </c>
      <c r="X707">
        <v>1</v>
      </c>
      <c r="Y707">
        <v>1</v>
      </c>
      <c r="Z707" t="s">
        <v>1532</v>
      </c>
    </row>
    <row r="708" spans="1:26">
      <c r="A708">
        <v>285</v>
      </c>
      <c r="B708">
        <v>16226</v>
      </c>
      <c r="C708" t="s">
        <v>1574</v>
      </c>
      <c r="D708" t="s">
        <v>1529</v>
      </c>
      <c r="E708" t="s">
        <v>1441</v>
      </c>
      <c r="F708">
        <v>80535</v>
      </c>
      <c r="G708">
        <v>95161</v>
      </c>
      <c r="H708" t="s">
        <v>1584</v>
      </c>
      <c r="I708">
        <v>189</v>
      </c>
      <c r="J708">
        <v>1</v>
      </c>
      <c r="K708">
        <v>84000</v>
      </c>
      <c r="L708">
        <v>81000</v>
      </c>
      <c r="M708">
        <v>741</v>
      </c>
      <c r="N708">
        <v>778</v>
      </c>
      <c r="O708">
        <v>817</v>
      </c>
      <c r="P708">
        <v>893</v>
      </c>
      <c r="Q708">
        <v>969</v>
      </c>
      <c r="R708">
        <v>84000</v>
      </c>
      <c r="S708">
        <v>88194</v>
      </c>
      <c r="T708">
        <v>92615</v>
      </c>
      <c r="U708">
        <v>101231</v>
      </c>
      <c r="V708">
        <v>109846</v>
      </c>
      <c r="W708" t="s">
        <v>1988</v>
      </c>
      <c r="X708">
        <v>1</v>
      </c>
      <c r="Y708">
        <v>1</v>
      </c>
      <c r="Z708" t="s">
        <v>1532</v>
      </c>
    </row>
    <row r="709" spans="1:26">
      <c r="A709">
        <v>285</v>
      </c>
      <c r="B709">
        <v>16226</v>
      </c>
      <c r="C709" t="s">
        <v>1574</v>
      </c>
      <c r="D709" t="s">
        <v>1529</v>
      </c>
      <c r="E709" t="s">
        <v>1440</v>
      </c>
      <c r="F709">
        <v>80535</v>
      </c>
      <c r="G709">
        <v>95161</v>
      </c>
      <c r="H709" t="s">
        <v>1584</v>
      </c>
      <c r="I709">
        <v>189</v>
      </c>
      <c r="J709">
        <v>1</v>
      </c>
      <c r="K709">
        <v>84000</v>
      </c>
      <c r="L709">
        <v>81000</v>
      </c>
      <c r="M709">
        <v>9493</v>
      </c>
      <c r="N709">
        <v>9968</v>
      </c>
      <c r="O709">
        <v>10466</v>
      </c>
      <c r="P709">
        <v>11439</v>
      </c>
      <c r="Q709">
        <v>12412</v>
      </c>
      <c r="R709">
        <v>84000</v>
      </c>
      <c r="S709">
        <v>88203</v>
      </c>
      <c r="T709">
        <v>92610</v>
      </c>
      <c r="U709">
        <v>101219</v>
      </c>
      <c r="V709">
        <v>109829</v>
      </c>
      <c r="W709" t="s">
        <v>1988</v>
      </c>
      <c r="X709">
        <v>1</v>
      </c>
      <c r="Y709">
        <v>1</v>
      </c>
      <c r="Z709" t="s">
        <v>1532</v>
      </c>
    </row>
    <row r="710" spans="1:26">
      <c r="A710">
        <v>285</v>
      </c>
      <c r="B710">
        <v>16226</v>
      </c>
      <c r="C710" t="s">
        <v>1574</v>
      </c>
      <c r="D710" t="s">
        <v>1529</v>
      </c>
      <c r="E710" t="s">
        <v>1449</v>
      </c>
      <c r="F710">
        <v>66316</v>
      </c>
      <c r="G710">
        <v>79689</v>
      </c>
      <c r="H710" t="s">
        <v>1577</v>
      </c>
      <c r="I710">
        <v>329</v>
      </c>
      <c r="J710">
        <v>10</v>
      </c>
      <c r="K710">
        <v>1000</v>
      </c>
      <c r="L710">
        <v>81314</v>
      </c>
      <c r="M710">
        <v>1010</v>
      </c>
      <c r="N710">
        <v>1061</v>
      </c>
      <c r="O710">
        <v>1114</v>
      </c>
      <c r="P710">
        <v>1218</v>
      </c>
      <c r="Q710">
        <v>1322</v>
      </c>
      <c r="R710">
        <v>10000</v>
      </c>
      <c r="S710">
        <v>10505</v>
      </c>
      <c r="T710">
        <v>11030</v>
      </c>
      <c r="U710">
        <v>12059</v>
      </c>
      <c r="V710">
        <v>13089</v>
      </c>
      <c r="W710" t="s">
        <v>1989</v>
      </c>
      <c r="X710">
        <v>1</v>
      </c>
      <c r="Y710">
        <v>1</v>
      </c>
      <c r="Z710" t="s">
        <v>1532</v>
      </c>
    </row>
    <row r="711" spans="1:26">
      <c r="A711">
        <v>285</v>
      </c>
      <c r="B711">
        <v>16226</v>
      </c>
      <c r="C711" t="s">
        <v>1574</v>
      </c>
      <c r="D711" t="s">
        <v>1529</v>
      </c>
      <c r="E711" t="s">
        <v>1447</v>
      </c>
      <c r="F711">
        <v>80535</v>
      </c>
      <c r="G711">
        <v>95161</v>
      </c>
      <c r="H711" t="s">
        <v>1584</v>
      </c>
      <c r="I711">
        <v>189</v>
      </c>
      <c r="J711">
        <v>1</v>
      </c>
      <c r="K711">
        <v>84000</v>
      </c>
      <c r="L711">
        <v>81314</v>
      </c>
      <c r="M711">
        <v>3884</v>
      </c>
      <c r="N711">
        <v>4078</v>
      </c>
      <c r="O711">
        <v>4282</v>
      </c>
      <c r="P711">
        <v>4680</v>
      </c>
      <c r="Q711">
        <v>5078</v>
      </c>
      <c r="R711">
        <v>84000</v>
      </c>
      <c r="S711">
        <v>88196</v>
      </c>
      <c r="T711">
        <v>92608</v>
      </c>
      <c r="U711">
        <v>101215</v>
      </c>
      <c r="V711">
        <v>109823</v>
      </c>
      <c r="W711" t="s">
        <v>1988</v>
      </c>
      <c r="X711">
        <v>1</v>
      </c>
      <c r="Y711">
        <v>1</v>
      </c>
      <c r="Z711" t="s">
        <v>1532</v>
      </c>
    </row>
    <row r="712" spans="1:26">
      <c r="A712">
        <v>285</v>
      </c>
      <c r="B712">
        <v>16226</v>
      </c>
      <c r="C712" t="s">
        <v>1574</v>
      </c>
      <c r="D712" t="s">
        <v>1529</v>
      </c>
      <c r="E712" t="s">
        <v>1446</v>
      </c>
      <c r="F712">
        <v>80535</v>
      </c>
      <c r="G712">
        <v>95161</v>
      </c>
      <c r="H712" t="s">
        <v>1584</v>
      </c>
      <c r="I712">
        <v>189</v>
      </c>
      <c r="J712">
        <v>1</v>
      </c>
      <c r="K712">
        <v>84000</v>
      </c>
      <c r="L712">
        <v>81314</v>
      </c>
      <c r="M712">
        <v>11180</v>
      </c>
      <c r="N712">
        <v>11739</v>
      </c>
      <c r="O712">
        <v>12326</v>
      </c>
      <c r="P712">
        <v>13472</v>
      </c>
      <c r="Q712">
        <v>14618</v>
      </c>
      <c r="R712">
        <v>84000</v>
      </c>
      <c r="S712">
        <v>88200</v>
      </c>
      <c r="T712">
        <v>92610</v>
      </c>
      <c r="U712">
        <v>101221</v>
      </c>
      <c r="V712">
        <v>109831</v>
      </c>
      <c r="W712" t="s">
        <v>1988</v>
      </c>
      <c r="X712">
        <v>1</v>
      </c>
      <c r="Y712">
        <v>1</v>
      </c>
      <c r="Z712" t="s">
        <v>1532</v>
      </c>
    </row>
    <row r="713" spans="1:26">
      <c r="A713">
        <v>285</v>
      </c>
      <c r="B713">
        <v>16226</v>
      </c>
      <c r="C713" t="s">
        <v>1574</v>
      </c>
      <c r="D713" t="s">
        <v>1529</v>
      </c>
      <c r="E713" t="s">
        <v>1449</v>
      </c>
      <c r="F713">
        <v>49150</v>
      </c>
      <c r="G713">
        <v>57561</v>
      </c>
      <c r="H713" t="s">
        <v>1530</v>
      </c>
      <c r="I713">
        <v>286</v>
      </c>
      <c r="J713">
        <v>10</v>
      </c>
      <c r="K713">
        <v>30</v>
      </c>
      <c r="L713">
        <v>81314</v>
      </c>
      <c r="M713">
        <v>1010</v>
      </c>
      <c r="N713">
        <v>1061</v>
      </c>
      <c r="O713">
        <v>1114</v>
      </c>
      <c r="P713">
        <v>1218</v>
      </c>
      <c r="Q713">
        <v>1322</v>
      </c>
      <c r="R713">
        <v>300</v>
      </c>
      <c r="S713">
        <v>315</v>
      </c>
      <c r="T713">
        <v>331</v>
      </c>
      <c r="U713">
        <v>362</v>
      </c>
      <c r="V713">
        <v>393</v>
      </c>
      <c r="W713" t="s">
        <v>1990</v>
      </c>
      <c r="X713">
        <v>1</v>
      </c>
      <c r="Y713">
        <v>1</v>
      </c>
      <c r="Z713" t="s">
        <v>1532</v>
      </c>
    </row>
    <row r="714" spans="1:26">
      <c r="A714">
        <v>285</v>
      </c>
      <c r="B714">
        <v>16226</v>
      </c>
      <c r="C714" t="s">
        <v>1574</v>
      </c>
      <c r="D714" t="s">
        <v>1529</v>
      </c>
      <c r="E714" t="s">
        <v>1449</v>
      </c>
      <c r="F714">
        <v>49261</v>
      </c>
      <c r="G714">
        <v>57705</v>
      </c>
      <c r="H714" t="s">
        <v>1577</v>
      </c>
      <c r="I714">
        <v>329</v>
      </c>
      <c r="J714">
        <v>10</v>
      </c>
      <c r="K714">
        <v>5000</v>
      </c>
      <c r="L714">
        <v>81314</v>
      </c>
      <c r="M714">
        <v>1010</v>
      </c>
      <c r="N714">
        <v>1061</v>
      </c>
      <c r="O714">
        <v>1114</v>
      </c>
      <c r="P714">
        <v>1218</v>
      </c>
      <c r="Q714">
        <v>1322</v>
      </c>
      <c r="R714">
        <v>50000</v>
      </c>
      <c r="S714">
        <v>52525</v>
      </c>
      <c r="T714">
        <v>55149</v>
      </c>
      <c r="U714">
        <v>60297</v>
      </c>
      <c r="V714">
        <v>65446</v>
      </c>
      <c r="W714" t="s">
        <v>1991</v>
      </c>
      <c r="X714">
        <v>1</v>
      </c>
      <c r="Y714">
        <v>1</v>
      </c>
      <c r="Z714" t="s">
        <v>1532</v>
      </c>
    </row>
    <row r="715" spans="1:26">
      <c r="A715">
        <v>285</v>
      </c>
      <c r="B715">
        <v>16226</v>
      </c>
      <c r="C715" t="s">
        <v>1574</v>
      </c>
      <c r="D715" t="s">
        <v>1529</v>
      </c>
      <c r="E715" t="s">
        <v>1446</v>
      </c>
      <c r="F715">
        <v>26170</v>
      </c>
      <c r="G715">
        <v>28418</v>
      </c>
      <c r="H715" t="s">
        <v>1584</v>
      </c>
      <c r="I715">
        <v>189</v>
      </c>
      <c r="J715">
        <v>1</v>
      </c>
      <c r="K715">
        <v>180000</v>
      </c>
      <c r="L715">
        <v>81314</v>
      </c>
      <c r="M715">
        <v>11180</v>
      </c>
      <c r="N715">
        <v>11739</v>
      </c>
      <c r="O715">
        <v>12326</v>
      </c>
      <c r="P715">
        <v>13472</v>
      </c>
      <c r="Q715">
        <v>14618</v>
      </c>
      <c r="R715">
        <v>180000</v>
      </c>
      <c r="S715">
        <v>189000</v>
      </c>
      <c r="T715">
        <v>198451</v>
      </c>
      <c r="U715">
        <v>216902</v>
      </c>
      <c r="V715">
        <v>235352</v>
      </c>
      <c r="W715" t="s">
        <v>1986</v>
      </c>
      <c r="X715">
        <v>1</v>
      </c>
      <c r="Y715">
        <v>1</v>
      </c>
      <c r="Z715" t="s">
        <v>1532</v>
      </c>
    </row>
    <row r="716" spans="1:26">
      <c r="A716">
        <v>285</v>
      </c>
      <c r="B716">
        <v>16226</v>
      </c>
      <c r="C716" t="s">
        <v>1574</v>
      </c>
      <c r="D716" t="s">
        <v>1529</v>
      </c>
      <c r="E716" t="s">
        <v>1449</v>
      </c>
      <c r="F716">
        <v>49211</v>
      </c>
      <c r="G716">
        <v>57635</v>
      </c>
      <c r="H716" t="s">
        <v>1577</v>
      </c>
      <c r="I716">
        <v>329</v>
      </c>
      <c r="J716">
        <v>10</v>
      </c>
      <c r="K716">
        <v>2870</v>
      </c>
      <c r="L716">
        <v>81314</v>
      </c>
      <c r="M716">
        <v>1010</v>
      </c>
      <c r="N716">
        <v>1061</v>
      </c>
      <c r="O716">
        <v>1114</v>
      </c>
      <c r="P716">
        <v>1218</v>
      </c>
      <c r="Q716">
        <v>1322</v>
      </c>
      <c r="R716">
        <v>28700</v>
      </c>
      <c r="S716">
        <v>30149</v>
      </c>
      <c r="T716">
        <v>31655</v>
      </c>
      <c r="U716">
        <v>34610</v>
      </c>
      <c r="V716">
        <v>37566</v>
      </c>
      <c r="W716" t="s">
        <v>1992</v>
      </c>
      <c r="X716">
        <v>1</v>
      </c>
      <c r="Y716">
        <v>1</v>
      </c>
      <c r="Z716" t="s">
        <v>1532</v>
      </c>
    </row>
    <row r="717" spans="1:26">
      <c r="A717">
        <v>285</v>
      </c>
      <c r="B717">
        <v>16226</v>
      </c>
      <c r="C717" t="s">
        <v>1574</v>
      </c>
      <c r="D717" t="s">
        <v>1529</v>
      </c>
      <c r="E717" t="s">
        <v>1445</v>
      </c>
      <c r="F717">
        <v>9693</v>
      </c>
      <c r="G717">
        <v>10073</v>
      </c>
      <c r="H717" t="s">
        <v>1584</v>
      </c>
      <c r="I717">
        <v>184</v>
      </c>
      <c r="J717">
        <v>1</v>
      </c>
      <c r="K717">
        <v>180000</v>
      </c>
      <c r="L717">
        <v>81000</v>
      </c>
      <c r="M717">
        <v>4982</v>
      </c>
      <c r="N717">
        <v>5231</v>
      </c>
      <c r="O717">
        <v>5493</v>
      </c>
      <c r="P717">
        <v>6004</v>
      </c>
      <c r="Q717">
        <v>6515</v>
      </c>
      <c r="R717">
        <v>180000</v>
      </c>
      <c r="S717">
        <v>188996</v>
      </c>
      <c r="T717">
        <v>198462</v>
      </c>
      <c r="U717">
        <v>216925</v>
      </c>
      <c r="V717">
        <v>235387</v>
      </c>
      <c r="W717" t="s">
        <v>1993</v>
      </c>
      <c r="X717">
        <v>1</v>
      </c>
      <c r="Y717">
        <v>1</v>
      </c>
      <c r="Z717" t="s">
        <v>1532</v>
      </c>
    </row>
    <row r="718" spans="1:26">
      <c r="A718">
        <v>285</v>
      </c>
      <c r="B718">
        <v>16226</v>
      </c>
      <c r="C718" t="s">
        <v>1574</v>
      </c>
      <c r="D718" t="s">
        <v>1529</v>
      </c>
      <c r="E718" t="s">
        <v>1449</v>
      </c>
      <c r="F718">
        <v>63746</v>
      </c>
      <c r="G718">
        <v>76693</v>
      </c>
      <c r="H718" t="s">
        <v>1530</v>
      </c>
      <c r="I718">
        <v>268</v>
      </c>
      <c r="J718">
        <v>10</v>
      </c>
      <c r="K718">
        <v>150</v>
      </c>
      <c r="L718">
        <v>81314</v>
      </c>
      <c r="M718">
        <v>1010</v>
      </c>
      <c r="N718">
        <v>1061</v>
      </c>
      <c r="O718">
        <v>1114</v>
      </c>
      <c r="P718">
        <v>1218</v>
      </c>
      <c r="Q718">
        <v>1322</v>
      </c>
      <c r="R718">
        <v>1500</v>
      </c>
      <c r="S718">
        <v>1576</v>
      </c>
      <c r="T718">
        <v>1654</v>
      </c>
      <c r="U718">
        <v>1809</v>
      </c>
      <c r="V718">
        <v>1963</v>
      </c>
      <c r="W718" t="s">
        <v>1994</v>
      </c>
      <c r="X718">
        <v>1</v>
      </c>
      <c r="Y718">
        <v>1</v>
      </c>
      <c r="Z718" t="s">
        <v>1532</v>
      </c>
    </row>
    <row r="719" spans="1:26">
      <c r="A719">
        <v>285</v>
      </c>
      <c r="B719">
        <v>16226</v>
      </c>
      <c r="C719" t="s">
        <v>1574</v>
      </c>
      <c r="D719" t="s">
        <v>1529</v>
      </c>
      <c r="E719" t="s">
        <v>1449</v>
      </c>
      <c r="F719">
        <v>51982</v>
      </c>
      <c r="G719">
        <v>61258</v>
      </c>
      <c r="H719" t="s">
        <v>1530</v>
      </c>
      <c r="I719">
        <v>291</v>
      </c>
      <c r="J719">
        <v>10</v>
      </c>
      <c r="K719">
        <v>150</v>
      </c>
      <c r="L719">
        <v>81314</v>
      </c>
      <c r="M719">
        <v>1010</v>
      </c>
      <c r="N719">
        <v>1061</v>
      </c>
      <c r="O719">
        <v>1114</v>
      </c>
      <c r="P719">
        <v>1218</v>
      </c>
      <c r="Q719">
        <v>1322</v>
      </c>
      <c r="R719">
        <v>1500</v>
      </c>
      <c r="S719">
        <v>1576</v>
      </c>
      <c r="T719">
        <v>1654</v>
      </c>
      <c r="U719">
        <v>1809</v>
      </c>
      <c r="V719">
        <v>1963</v>
      </c>
      <c r="W719" t="s">
        <v>1995</v>
      </c>
      <c r="X719">
        <v>1</v>
      </c>
      <c r="Y719">
        <v>1</v>
      </c>
      <c r="Z719" t="s">
        <v>1532</v>
      </c>
    </row>
    <row r="720" spans="1:26">
      <c r="A720">
        <v>285</v>
      </c>
      <c r="B720">
        <v>16226</v>
      </c>
      <c r="C720" t="s">
        <v>1574</v>
      </c>
      <c r="D720" t="s">
        <v>1529</v>
      </c>
      <c r="E720" t="s">
        <v>1441</v>
      </c>
      <c r="F720">
        <v>26071</v>
      </c>
      <c r="G720">
        <v>28324</v>
      </c>
      <c r="H720" t="s">
        <v>1584</v>
      </c>
      <c r="I720">
        <v>183</v>
      </c>
      <c r="J720">
        <v>1</v>
      </c>
      <c r="K720">
        <v>180000</v>
      </c>
      <c r="L720">
        <v>81000</v>
      </c>
      <c r="M720">
        <v>741</v>
      </c>
      <c r="N720">
        <v>778</v>
      </c>
      <c r="O720">
        <v>817</v>
      </c>
      <c r="P720">
        <v>893</v>
      </c>
      <c r="Q720">
        <v>969</v>
      </c>
      <c r="R720">
        <v>180000</v>
      </c>
      <c r="S720">
        <v>188988</v>
      </c>
      <c r="T720">
        <v>198462</v>
      </c>
      <c r="U720">
        <v>216923</v>
      </c>
      <c r="V720">
        <v>235385</v>
      </c>
      <c r="W720" t="s">
        <v>1996</v>
      </c>
      <c r="X720">
        <v>1</v>
      </c>
      <c r="Y720">
        <v>1</v>
      </c>
      <c r="Z720" t="s">
        <v>1532</v>
      </c>
    </row>
    <row r="721" spans="1:26">
      <c r="A721">
        <v>285</v>
      </c>
      <c r="B721">
        <v>16226</v>
      </c>
      <c r="C721" t="s">
        <v>1574</v>
      </c>
      <c r="D721" t="s">
        <v>1529</v>
      </c>
      <c r="E721" t="s">
        <v>1449</v>
      </c>
      <c r="F721">
        <v>21337</v>
      </c>
      <c r="G721">
        <v>22382</v>
      </c>
      <c r="H721" t="s">
        <v>1530</v>
      </c>
      <c r="I721">
        <v>286</v>
      </c>
      <c r="J721">
        <v>10</v>
      </c>
      <c r="K721">
        <v>200</v>
      </c>
      <c r="L721">
        <v>81314</v>
      </c>
      <c r="M721">
        <v>1010</v>
      </c>
      <c r="N721">
        <v>1061</v>
      </c>
      <c r="O721">
        <v>1114</v>
      </c>
      <c r="P721">
        <v>1218</v>
      </c>
      <c r="Q721">
        <v>1322</v>
      </c>
      <c r="R721">
        <v>2000</v>
      </c>
      <c r="S721">
        <v>2101</v>
      </c>
      <c r="T721">
        <v>2206</v>
      </c>
      <c r="U721">
        <v>2412</v>
      </c>
      <c r="V721">
        <v>2618</v>
      </c>
      <c r="W721" t="s">
        <v>1924</v>
      </c>
      <c r="X721">
        <v>1</v>
      </c>
      <c r="Y721">
        <v>1</v>
      </c>
      <c r="Z721" t="s">
        <v>1532</v>
      </c>
    </row>
    <row r="722" spans="1:26">
      <c r="A722">
        <v>285</v>
      </c>
      <c r="B722">
        <v>16226</v>
      </c>
      <c r="C722" t="s">
        <v>1574</v>
      </c>
      <c r="D722" t="s">
        <v>1529</v>
      </c>
      <c r="E722" t="s">
        <v>1449</v>
      </c>
      <c r="F722">
        <v>60175</v>
      </c>
      <c r="G722">
        <v>71528</v>
      </c>
      <c r="H722" t="s">
        <v>1530</v>
      </c>
      <c r="I722">
        <v>289</v>
      </c>
      <c r="J722">
        <v>10</v>
      </c>
      <c r="K722">
        <v>1000</v>
      </c>
      <c r="L722">
        <v>81314</v>
      </c>
      <c r="M722">
        <v>1010</v>
      </c>
      <c r="N722">
        <v>1061</v>
      </c>
      <c r="O722">
        <v>1114</v>
      </c>
      <c r="P722">
        <v>1218</v>
      </c>
      <c r="Q722">
        <v>1322</v>
      </c>
      <c r="R722">
        <v>10000</v>
      </c>
      <c r="S722">
        <v>10505</v>
      </c>
      <c r="T722">
        <v>11030</v>
      </c>
      <c r="U722">
        <v>12059</v>
      </c>
      <c r="V722">
        <v>13089</v>
      </c>
      <c r="W722" t="s">
        <v>1997</v>
      </c>
      <c r="X722">
        <v>1</v>
      </c>
      <c r="Y722">
        <v>1</v>
      </c>
      <c r="Z722" t="s">
        <v>1532</v>
      </c>
    </row>
    <row r="723" spans="1:26">
      <c r="A723">
        <v>285</v>
      </c>
      <c r="B723">
        <v>16226</v>
      </c>
      <c r="C723" t="s">
        <v>1574</v>
      </c>
      <c r="D723" t="s">
        <v>1529</v>
      </c>
      <c r="E723" t="s">
        <v>1445</v>
      </c>
      <c r="F723">
        <v>82023</v>
      </c>
      <c r="G723">
        <v>96972</v>
      </c>
      <c r="H723" t="s">
        <v>1584</v>
      </c>
      <c r="I723">
        <v>182</v>
      </c>
      <c r="J723">
        <v>1</v>
      </c>
      <c r="K723">
        <v>84000</v>
      </c>
      <c r="L723">
        <v>81000</v>
      </c>
      <c r="M723">
        <v>4982</v>
      </c>
      <c r="N723">
        <v>5231</v>
      </c>
      <c r="O723">
        <v>5493</v>
      </c>
      <c r="P723">
        <v>6004</v>
      </c>
      <c r="Q723">
        <v>6515</v>
      </c>
      <c r="R723">
        <v>84000</v>
      </c>
      <c r="S723">
        <v>88198</v>
      </c>
      <c r="T723">
        <v>92616</v>
      </c>
      <c r="U723">
        <v>101232</v>
      </c>
      <c r="V723">
        <v>109847</v>
      </c>
      <c r="W723" t="s">
        <v>1998</v>
      </c>
      <c r="X723">
        <v>1</v>
      </c>
      <c r="Y723">
        <v>1</v>
      </c>
      <c r="Z723" t="s">
        <v>1532</v>
      </c>
    </row>
    <row r="724" spans="1:26">
      <c r="A724">
        <v>285</v>
      </c>
      <c r="B724">
        <v>16226</v>
      </c>
      <c r="C724" t="s">
        <v>1574</v>
      </c>
      <c r="D724" t="s">
        <v>1529</v>
      </c>
      <c r="E724" t="s">
        <v>1445</v>
      </c>
      <c r="F724">
        <v>82024</v>
      </c>
      <c r="G724">
        <v>96973</v>
      </c>
      <c r="H724" t="s">
        <v>1584</v>
      </c>
      <c r="I724">
        <v>182</v>
      </c>
      <c r="J724">
        <v>1</v>
      </c>
      <c r="K724">
        <v>84000</v>
      </c>
      <c r="L724">
        <v>81000</v>
      </c>
      <c r="M724">
        <v>4982</v>
      </c>
      <c r="N724">
        <v>5231</v>
      </c>
      <c r="O724">
        <v>5493</v>
      </c>
      <c r="P724">
        <v>6004</v>
      </c>
      <c r="Q724">
        <v>6515</v>
      </c>
      <c r="R724">
        <v>84000</v>
      </c>
      <c r="S724">
        <v>88198</v>
      </c>
      <c r="T724">
        <v>92616</v>
      </c>
      <c r="U724">
        <v>101232</v>
      </c>
      <c r="V724">
        <v>109847</v>
      </c>
      <c r="W724" t="s">
        <v>1999</v>
      </c>
      <c r="X724">
        <v>1</v>
      </c>
      <c r="Y724">
        <v>1</v>
      </c>
      <c r="Z724" t="s">
        <v>1532</v>
      </c>
    </row>
    <row r="725" spans="1:26">
      <c r="A725">
        <v>285</v>
      </c>
      <c r="B725">
        <v>16226</v>
      </c>
      <c r="C725" t="s">
        <v>1574</v>
      </c>
      <c r="D725" t="s">
        <v>1529</v>
      </c>
      <c r="E725" t="s">
        <v>1449</v>
      </c>
      <c r="F725">
        <v>20704</v>
      </c>
      <c r="G725">
        <v>21677</v>
      </c>
      <c r="H725" t="s">
        <v>1530</v>
      </c>
      <c r="I725">
        <v>286</v>
      </c>
      <c r="J725">
        <v>10</v>
      </c>
      <c r="K725">
        <v>100</v>
      </c>
      <c r="L725">
        <v>81314</v>
      </c>
      <c r="M725">
        <v>1010</v>
      </c>
      <c r="N725">
        <v>1061</v>
      </c>
      <c r="O725">
        <v>1114</v>
      </c>
      <c r="P725">
        <v>1218</v>
      </c>
      <c r="Q725">
        <v>1322</v>
      </c>
      <c r="R725">
        <v>1000</v>
      </c>
      <c r="S725">
        <v>1050</v>
      </c>
      <c r="T725">
        <v>1103</v>
      </c>
      <c r="U725">
        <v>1206</v>
      </c>
      <c r="V725">
        <v>1309</v>
      </c>
      <c r="W725" t="s">
        <v>2000</v>
      </c>
      <c r="X725">
        <v>1</v>
      </c>
      <c r="Y725">
        <v>1</v>
      </c>
      <c r="Z725" t="s">
        <v>1532</v>
      </c>
    </row>
    <row r="726" spans="1:26">
      <c r="A726">
        <v>285</v>
      </c>
      <c r="B726">
        <v>16226</v>
      </c>
      <c r="C726" t="s">
        <v>1574</v>
      </c>
      <c r="D726" t="s">
        <v>1529</v>
      </c>
      <c r="E726" t="s">
        <v>1445</v>
      </c>
      <c r="F726">
        <v>68384</v>
      </c>
      <c r="G726">
        <v>81891</v>
      </c>
      <c r="H726" t="s">
        <v>1584</v>
      </c>
      <c r="I726">
        <v>182</v>
      </c>
      <c r="J726">
        <v>5</v>
      </c>
      <c r="K726">
        <v>84000</v>
      </c>
      <c r="L726">
        <v>81000</v>
      </c>
      <c r="M726">
        <v>4982</v>
      </c>
      <c r="N726">
        <v>5231</v>
      </c>
      <c r="O726">
        <v>5493</v>
      </c>
      <c r="P726">
        <v>6004</v>
      </c>
      <c r="Q726">
        <v>6515</v>
      </c>
      <c r="R726">
        <v>420000</v>
      </c>
      <c r="S726">
        <v>440992</v>
      </c>
      <c r="T726">
        <v>463079</v>
      </c>
      <c r="U726">
        <v>506158</v>
      </c>
      <c r="V726">
        <v>549237</v>
      </c>
      <c r="W726" t="s">
        <v>2001</v>
      </c>
      <c r="X726">
        <v>1</v>
      </c>
      <c r="Y726">
        <v>1</v>
      </c>
      <c r="Z726" t="s">
        <v>1532</v>
      </c>
    </row>
    <row r="727" spans="1:26">
      <c r="A727">
        <v>285</v>
      </c>
      <c r="B727">
        <v>16226</v>
      </c>
      <c r="C727" t="s">
        <v>1574</v>
      </c>
      <c r="D727" t="s">
        <v>1529</v>
      </c>
      <c r="E727" t="s">
        <v>1449</v>
      </c>
      <c r="F727">
        <v>20702</v>
      </c>
      <c r="G727">
        <v>21675</v>
      </c>
      <c r="H727" t="s">
        <v>1530</v>
      </c>
      <c r="I727">
        <v>286</v>
      </c>
      <c r="J727">
        <v>10</v>
      </c>
      <c r="K727">
        <v>125</v>
      </c>
      <c r="L727">
        <v>81314</v>
      </c>
      <c r="M727">
        <v>1010</v>
      </c>
      <c r="N727">
        <v>1061</v>
      </c>
      <c r="O727">
        <v>1114</v>
      </c>
      <c r="P727">
        <v>1218</v>
      </c>
      <c r="Q727">
        <v>1322</v>
      </c>
      <c r="R727">
        <v>1250</v>
      </c>
      <c r="S727">
        <v>1313</v>
      </c>
      <c r="T727">
        <v>1379</v>
      </c>
      <c r="U727">
        <v>1507</v>
      </c>
      <c r="V727">
        <v>1636</v>
      </c>
      <c r="W727" t="s">
        <v>2000</v>
      </c>
      <c r="X727">
        <v>1</v>
      </c>
      <c r="Y727">
        <v>1</v>
      </c>
      <c r="Z727" t="s">
        <v>1532</v>
      </c>
    </row>
    <row r="728" spans="1:26">
      <c r="A728">
        <v>285</v>
      </c>
      <c r="B728">
        <v>16226</v>
      </c>
      <c r="C728" t="s">
        <v>1574</v>
      </c>
      <c r="D728" t="s">
        <v>1529</v>
      </c>
      <c r="E728" t="s">
        <v>1445</v>
      </c>
      <c r="F728">
        <v>80362</v>
      </c>
      <c r="G728">
        <v>94966</v>
      </c>
      <c r="H728" t="s">
        <v>1584</v>
      </c>
      <c r="I728">
        <v>182</v>
      </c>
      <c r="J728">
        <v>2</v>
      </c>
      <c r="K728">
        <v>180000</v>
      </c>
      <c r="L728">
        <v>81000</v>
      </c>
      <c r="M728">
        <v>4982</v>
      </c>
      <c r="N728">
        <v>5231</v>
      </c>
      <c r="O728">
        <v>5493</v>
      </c>
      <c r="P728">
        <v>6004</v>
      </c>
      <c r="Q728">
        <v>6515</v>
      </c>
      <c r="R728">
        <v>360000</v>
      </c>
      <c r="S728">
        <v>377993</v>
      </c>
      <c r="T728">
        <v>396925</v>
      </c>
      <c r="U728">
        <v>433850</v>
      </c>
      <c r="V728">
        <v>470775</v>
      </c>
      <c r="W728" t="s">
        <v>2002</v>
      </c>
      <c r="X728">
        <v>1</v>
      </c>
      <c r="Y728">
        <v>1</v>
      </c>
      <c r="Z728" t="s">
        <v>1532</v>
      </c>
    </row>
    <row r="729" spans="1:26">
      <c r="A729">
        <v>285</v>
      </c>
      <c r="B729">
        <v>16226</v>
      </c>
      <c r="C729" t="s">
        <v>1574</v>
      </c>
      <c r="D729" t="s">
        <v>1529</v>
      </c>
      <c r="E729" t="s">
        <v>1449</v>
      </c>
      <c r="F729">
        <v>45567</v>
      </c>
      <c r="G729">
        <v>52705</v>
      </c>
      <c r="H729" t="s">
        <v>1530</v>
      </c>
      <c r="I729">
        <v>286</v>
      </c>
      <c r="J729">
        <v>10</v>
      </c>
      <c r="K729">
        <v>75</v>
      </c>
      <c r="L729">
        <v>81314</v>
      </c>
      <c r="M729">
        <v>1010</v>
      </c>
      <c r="N729">
        <v>1061</v>
      </c>
      <c r="O729">
        <v>1114</v>
      </c>
      <c r="P729">
        <v>1218</v>
      </c>
      <c r="Q729">
        <v>1322</v>
      </c>
      <c r="R729">
        <v>750</v>
      </c>
      <c r="S729">
        <v>788</v>
      </c>
      <c r="T729">
        <v>827</v>
      </c>
      <c r="U729">
        <v>904</v>
      </c>
      <c r="V729">
        <v>982</v>
      </c>
      <c r="W729" t="s">
        <v>2000</v>
      </c>
      <c r="X729">
        <v>1</v>
      </c>
      <c r="Y729">
        <v>1</v>
      </c>
      <c r="Z729" t="s">
        <v>1532</v>
      </c>
    </row>
    <row r="730" spans="1:26">
      <c r="A730">
        <v>285</v>
      </c>
      <c r="B730">
        <v>16226</v>
      </c>
      <c r="C730" t="s">
        <v>1574</v>
      </c>
      <c r="D730" t="s">
        <v>1529</v>
      </c>
      <c r="E730" t="s">
        <v>1449</v>
      </c>
      <c r="F730">
        <v>48421</v>
      </c>
      <c r="G730">
        <v>56663</v>
      </c>
      <c r="H730" t="s">
        <v>1530</v>
      </c>
      <c r="I730">
        <v>286</v>
      </c>
      <c r="J730">
        <v>10</v>
      </c>
      <c r="K730">
        <v>100</v>
      </c>
      <c r="L730">
        <v>81314</v>
      </c>
      <c r="M730">
        <v>1010</v>
      </c>
      <c r="N730">
        <v>1061</v>
      </c>
      <c r="O730">
        <v>1114</v>
      </c>
      <c r="P730">
        <v>1218</v>
      </c>
      <c r="Q730">
        <v>1322</v>
      </c>
      <c r="R730">
        <v>1000</v>
      </c>
      <c r="S730">
        <v>1050</v>
      </c>
      <c r="T730">
        <v>1103</v>
      </c>
      <c r="U730">
        <v>1206</v>
      </c>
      <c r="V730">
        <v>1309</v>
      </c>
      <c r="W730" t="s">
        <v>2000</v>
      </c>
      <c r="X730">
        <v>1</v>
      </c>
      <c r="Y730">
        <v>1</v>
      </c>
      <c r="Z730" t="s">
        <v>1532</v>
      </c>
    </row>
    <row r="731" spans="1:26">
      <c r="A731">
        <v>285</v>
      </c>
      <c r="B731">
        <v>16226</v>
      </c>
      <c r="C731" t="s">
        <v>1574</v>
      </c>
      <c r="D731" t="s">
        <v>1529</v>
      </c>
      <c r="E731" t="s">
        <v>1449</v>
      </c>
      <c r="F731">
        <v>82023</v>
      </c>
      <c r="G731">
        <v>96972</v>
      </c>
      <c r="H731" t="s">
        <v>1584</v>
      </c>
      <c r="I731">
        <v>182</v>
      </c>
      <c r="J731">
        <v>1</v>
      </c>
      <c r="K731">
        <v>84000</v>
      </c>
      <c r="L731">
        <v>81314</v>
      </c>
      <c r="M731">
        <v>1010</v>
      </c>
      <c r="N731">
        <v>1061</v>
      </c>
      <c r="O731">
        <v>1114</v>
      </c>
      <c r="P731">
        <v>1218</v>
      </c>
      <c r="Q731">
        <v>1322</v>
      </c>
      <c r="R731">
        <v>84000</v>
      </c>
      <c r="S731">
        <v>88242</v>
      </c>
      <c r="T731">
        <v>92650</v>
      </c>
      <c r="U731">
        <v>101299</v>
      </c>
      <c r="V731">
        <v>109949</v>
      </c>
      <c r="W731" t="s">
        <v>1998</v>
      </c>
      <c r="X731">
        <v>1</v>
      </c>
      <c r="Y731">
        <v>1</v>
      </c>
      <c r="Z731" t="s">
        <v>1532</v>
      </c>
    </row>
    <row r="732" spans="1:26">
      <c r="A732">
        <v>285</v>
      </c>
      <c r="B732">
        <v>16226</v>
      </c>
      <c r="C732" t="s">
        <v>1574</v>
      </c>
      <c r="D732" t="s">
        <v>1529</v>
      </c>
      <c r="E732" t="s">
        <v>1449</v>
      </c>
      <c r="F732">
        <v>48407</v>
      </c>
      <c r="G732">
        <v>56645</v>
      </c>
      <c r="H732" t="s">
        <v>1530</v>
      </c>
      <c r="I732">
        <v>286</v>
      </c>
      <c r="J732">
        <v>10</v>
      </c>
      <c r="K732">
        <v>100</v>
      </c>
      <c r="L732">
        <v>81314</v>
      </c>
      <c r="M732">
        <v>1010</v>
      </c>
      <c r="N732">
        <v>1061</v>
      </c>
      <c r="O732">
        <v>1114</v>
      </c>
      <c r="P732">
        <v>1218</v>
      </c>
      <c r="Q732">
        <v>1322</v>
      </c>
      <c r="R732">
        <v>1000</v>
      </c>
      <c r="S732">
        <v>1050</v>
      </c>
      <c r="T732">
        <v>1103</v>
      </c>
      <c r="U732">
        <v>1206</v>
      </c>
      <c r="V732">
        <v>1309</v>
      </c>
      <c r="W732" t="s">
        <v>2000</v>
      </c>
      <c r="X732">
        <v>1</v>
      </c>
      <c r="Y732">
        <v>1</v>
      </c>
      <c r="Z732" t="s">
        <v>1532</v>
      </c>
    </row>
    <row r="733" spans="1:26">
      <c r="A733">
        <v>285</v>
      </c>
      <c r="B733">
        <v>16226</v>
      </c>
      <c r="C733" t="s">
        <v>1574</v>
      </c>
      <c r="D733" t="s">
        <v>1529</v>
      </c>
      <c r="E733" t="s">
        <v>1449</v>
      </c>
      <c r="F733">
        <v>82024</v>
      </c>
      <c r="G733">
        <v>96973</v>
      </c>
      <c r="H733" t="s">
        <v>1584</v>
      </c>
      <c r="I733">
        <v>182</v>
      </c>
      <c r="J733">
        <v>1</v>
      </c>
      <c r="K733">
        <v>84000</v>
      </c>
      <c r="L733">
        <v>81314</v>
      </c>
      <c r="M733">
        <v>1010</v>
      </c>
      <c r="N733">
        <v>1061</v>
      </c>
      <c r="O733">
        <v>1114</v>
      </c>
      <c r="P733">
        <v>1218</v>
      </c>
      <c r="Q733">
        <v>1322</v>
      </c>
      <c r="R733">
        <v>84000</v>
      </c>
      <c r="S733">
        <v>88242</v>
      </c>
      <c r="T733">
        <v>92650</v>
      </c>
      <c r="U733">
        <v>101299</v>
      </c>
      <c r="V733">
        <v>109949</v>
      </c>
      <c r="W733" t="s">
        <v>1999</v>
      </c>
      <c r="X733">
        <v>1</v>
      </c>
      <c r="Y733">
        <v>1</v>
      </c>
      <c r="Z733" t="s">
        <v>1532</v>
      </c>
    </row>
    <row r="734" spans="1:26">
      <c r="A734">
        <v>285</v>
      </c>
      <c r="B734">
        <v>16226</v>
      </c>
      <c r="C734" t="s">
        <v>1574</v>
      </c>
      <c r="D734" t="s">
        <v>1529</v>
      </c>
      <c r="E734" t="s">
        <v>1449</v>
      </c>
      <c r="F734">
        <v>48479</v>
      </c>
      <c r="G734">
        <v>56731</v>
      </c>
      <c r="H734" t="s">
        <v>1530</v>
      </c>
      <c r="I734">
        <v>286</v>
      </c>
      <c r="J734">
        <v>20</v>
      </c>
      <c r="K734">
        <v>100</v>
      </c>
      <c r="L734">
        <v>81314</v>
      </c>
      <c r="M734">
        <v>1010</v>
      </c>
      <c r="N734">
        <v>1061</v>
      </c>
      <c r="O734">
        <v>1114</v>
      </c>
      <c r="P734">
        <v>1218</v>
      </c>
      <c r="Q734">
        <v>1322</v>
      </c>
      <c r="R734">
        <v>2000</v>
      </c>
      <c r="S734">
        <v>2101</v>
      </c>
      <c r="T734">
        <v>2206</v>
      </c>
      <c r="U734">
        <v>2412</v>
      </c>
      <c r="V734">
        <v>2618</v>
      </c>
      <c r="W734" t="s">
        <v>2000</v>
      </c>
      <c r="X734">
        <v>1</v>
      </c>
      <c r="Y734">
        <v>1</v>
      </c>
      <c r="Z734" t="s">
        <v>1532</v>
      </c>
    </row>
    <row r="735" spans="1:26">
      <c r="A735">
        <v>285</v>
      </c>
      <c r="B735">
        <v>16226</v>
      </c>
      <c r="C735" t="s">
        <v>1574</v>
      </c>
      <c r="D735" t="s">
        <v>1529</v>
      </c>
      <c r="E735" t="s">
        <v>1449</v>
      </c>
      <c r="F735">
        <v>68384</v>
      </c>
      <c r="G735">
        <v>81891</v>
      </c>
      <c r="H735" t="s">
        <v>1584</v>
      </c>
      <c r="I735">
        <v>182</v>
      </c>
      <c r="J735">
        <v>6</v>
      </c>
      <c r="K735">
        <v>84000</v>
      </c>
      <c r="L735">
        <v>81314</v>
      </c>
      <c r="M735">
        <v>1010</v>
      </c>
      <c r="N735">
        <v>1061</v>
      </c>
      <c r="O735">
        <v>1114</v>
      </c>
      <c r="P735">
        <v>1218</v>
      </c>
      <c r="Q735">
        <v>1322</v>
      </c>
      <c r="R735">
        <v>504000</v>
      </c>
      <c r="S735">
        <v>529450</v>
      </c>
      <c r="T735">
        <v>555897</v>
      </c>
      <c r="U735">
        <v>607794</v>
      </c>
      <c r="V735">
        <v>659691</v>
      </c>
      <c r="W735" t="s">
        <v>2001</v>
      </c>
      <c r="X735">
        <v>1</v>
      </c>
      <c r="Y735">
        <v>1</v>
      </c>
      <c r="Z735" t="s">
        <v>1532</v>
      </c>
    </row>
    <row r="736" spans="1:26">
      <c r="A736">
        <v>285</v>
      </c>
      <c r="B736">
        <v>16226</v>
      </c>
      <c r="C736" t="s">
        <v>1574</v>
      </c>
      <c r="D736" t="s">
        <v>1529</v>
      </c>
      <c r="E736" t="s">
        <v>1449</v>
      </c>
      <c r="F736">
        <v>76747</v>
      </c>
      <c r="G736">
        <v>90901</v>
      </c>
      <c r="H736" t="s">
        <v>1577</v>
      </c>
      <c r="I736">
        <v>329</v>
      </c>
      <c r="J736">
        <v>10</v>
      </c>
      <c r="K736">
        <v>5000</v>
      </c>
      <c r="L736">
        <v>81314</v>
      </c>
      <c r="M736">
        <v>1010</v>
      </c>
      <c r="N736">
        <v>1061</v>
      </c>
      <c r="O736">
        <v>1114</v>
      </c>
      <c r="P736">
        <v>1218</v>
      </c>
      <c r="Q736">
        <v>1322</v>
      </c>
      <c r="R736">
        <v>50000</v>
      </c>
      <c r="S736">
        <v>52525</v>
      </c>
      <c r="T736">
        <v>55149</v>
      </c>
      <c r="U736">
        <v>60297</v>
      </c>
      <c r="V736">
        <v>65446</v>
      </c>
      <c r="W736" t="s">
        <v>2003</v>
      </c>
      <c r="X736">
        <v>1</v>
      </c>
      <c r="Y736">
        <v>1</v>
      </c>
      <c r="Z736" t="s">
        <v>1532</v>
      </c>
    </row>
    <row r="737" spans="1:26">
      <c r="A737">
        <v>285</v>
      </c>
      <c r="B737">
        <v>16226</v>
      </c>
      <c r="C737" t="s">
        <v>1574</v>
      </c>
      <c r="D737" t="s">
        <v>1529</v>
      </c>
      <c r="E737" t="s">
        <v>1449</v>
      </c>
      <c r="F737">
        <v>80362</v>
      </c>
      <c r="G737">
        <v>94966</v>
      </c>
      <c r="H737" t="s">
        <v>1584</v>
      </c>
      <c r="I737">
        <v>182</v>
      </c>
      <c r="J737">
        <v>2</v>
      </c>
      <c r="K737">
        <v>180000</v>
      </c>
      <c r="L737">
        <v>81314</v>
      </c>
      <c r="M737">
        <v>1010</v>
      </c>
      <c r="N737">
        <v>1061</v>
      </c>
      <c r="O737">
        <v>1114</v>
      </c>
      <c r="P737">
        <v>1218</v>
      </c>
      <c r="Q737">
        <v>1322</v>
      </c>
      <c r="R737">
        <v>360000</v>
      </c>
      <c r="S737">
        <v>378178</v>
      </c>
      <c r="T737">
        <v>397069</v>
      </c>
      <c r="U737">
        <v>434139</v>
      </c>
      <c r="V737">
        <v>471208</v>
      </c>
      <c r="W737" t="s">
        <v>2002</v>
      </c>
      <c r="X737">
        <v>1</v>
      </c>
      <c r="Y737">
        <v>1</v>
      </c>
      <c r="Z737" t="s">
        <v>1532</v>
      </c>
    </row>
    <row r="738" spans="1:26">
      <c r="A738">
        <v>285</v>
      </c>
      <c r="B738">
        <v>16226</v>
      </c>
      <c r="C738" t="s">
        <v>1574</v>
      </c>
      <c r="D738" t="s">
        <v>1529</v>
      </c>
      <c r="E738" t="s">
        <v>1449</v>
      </c>
      <c r="F738">
        <v>49362</v>
      </c>
      <c r="G738">
        <v>57833</v>
      </c>
      <c r="H738" t="s">
        <v>1577</v>
      </c>
      <c r="I738">
        <v>329</v>
      </c>
      <c r="J738">
        <v>10</v>
      </c>
      <c r="K738">
        <v>5000</v>
      </c>
      <c r="L738">
        <v>81314</v>
      </c>
      <c r="M738">
        <v>1010</v>
      </c>
      <c r="N738">
        <v>1061</v>
      </c>
      <c r="O738">
        <v>1114</v>
      </c>
      <c r="P738">
        <v>1218</v>
      </c>
      <c r="Q738">
        <v>1322</v>
      </c>
      <c r="R738">
        <v>50000</v>
      </c>
      <c r="S738">
        <v>52525</v>
      </c>
      <c r="T738">
        <v>55149</v>
      </c>
      <c r="U738">
        <v>60297</v>
      </c>
      <c r="V738">
        <v>65446</v>
      </c>
      <c r="W738" t="s">
        <v>2004</v>
      </c>
      <c r="X738">
        <v>1</v>
      </c>
      <c r="Y738">
        <v>1</v>
      </c>
      <c r="Z738" t="s">
        <v>1532</v>
      </c>
    </row>
    <row r="739" spans="1:26">
      <c r="A739">
        <v>285</v>
      </c>
      <c r="B739">
        <v>16226</v>
      </c>
      <c r="C739" t="s">
        <v>1574</v>
      </c>
      <c r="D739" t="s">
        <v>1529</v>
      </c>
      <c r="E739" t="s">
        <v>1449</v>
      </c>
      <c r="F739">
        <v>49326</v>
      </c>
      <c r="G739">
        <v>57786</v>
      </c>
      <c r="H739" t="s">
        <v>1577</v>
      </c>
      <c r="I739">
        <v>329</v>
      </c>
      <c r="J739">
        <v>10</v>
      </c>
      <c r="K739">
        <v>1000</v>
      </c>
      <c r="L739">
        <v>81314</v>
      </c>
      <c r="M739">
        <v>1010</v>
      </c>
      <c r="N739">
        <v>1061</v>
      </c>
      <c r="O739">
        <v>1114</v>
      </c>
      <c r="P739">
        <v>1218</v>
      </c>
      <c r="Q739">
        <v>1322</v>
      </c>
      <c r="R739">
        <v>10000</v>
      </c>
      <c r="S739">
        <v>10505</v>
      </c>
      <c r="T739">
        <v>11030</v>
      </c>
      <c r="U739">
        <v>12059</v>
      </c>
      <c r="V739">
        <v>13089</v>
      </c>
      <c r="W739" t="s">
        <v>2005</v>
      </c>
      <c r="X739">
        <v>1</v>
      </c>
      <c r="Y739">
        <v>1</v>
      </c>
      <c r="Z739" t="s">
        <v>1532</v>
      </c>
    </row>
    <row r="740" spans="1:26">
      <c r="A740">
        <v>285</v>
      </c>
      <c r="B740">
        <v>16226</v>
      </c>
      <c r="C740" t="s">
        <v>1574</v>
      </c>
      <c r="D740" t="s">
        <v>1529</v>
      </c>
      <c r="E740" t="s">
        <v>1444</v>
      </c>
      <c r="F740">
        <v>73029</v>
      </c>
      <c r="G740">
        <v>86777</v>
      </c>
      <c r="H740" t="s">
        <v>1530</v>
      </c>
      <c r="I740">
        <v>261</v>
      </c>
      <c r="J740">
        <v>2</v>
      </c>
      <c r="K740">
        <v>400</v>
      </c>
      <c r="L740">
        <v>81000</v>
      </c>
      <c r="M740">
        <v>32687</v>
      </c>
      <c r="N740">
        <v>34321</v>
      </c>
      <c r="O740">
        <v>36037</v>
      </c>
      <c r="P740">
        <v>39387</v>
      </c>
      <c r="Q740">
        <v>42737</v>
      </c>
      <c r="R740">
        <v>800</v>
      </c>
      <c r="S740">
        <v>840</v>
      </c>
      <c r="T740">
        <v>882</v>
      </c>
      <c r="U740">
        <v>964</v>
      </c>
      <c r="V740">
        <v>1046</v>
      </c>
      <c r="W740" t="s">
        <v>2006</v>
      </c>
      <c r="X740">
        <v>1</v>
      </c>
      <c r="Y740">
        <v>1</v>
      </c>
      <c r="Z740" t="s">
        <v>1532</v>
      </c>
    </row>
    <row r="741" spans="1:26">
      <c r="A741">
        <v>285</v>
      </c>
      <c r="B741">
        <v>16226</v>
      </c>
      <c r="C741" t="s">
        <v>1574</v>
      </c>
      <c r="D741" t="s">
        <v>1529</v>
      </c>
      <c r="E741" t="s">
        <v>1449</v>
      </c>
      <c r="F741">
        <v>69168</v>
      </c>
      <c r="G741">
        <v>82692</v>
      </c>
      <c r="H741" t="s">
        <v>1584</v>
      </c>
      <c r="I741">
        <v>182</v>
      </c>
      <c r="J741">
        <v>10</v>
      </c>
      <c r="K741">
        <v>400000</v>
      </c>
      <c r="L741">
        <v>81314</v>
      </c>
      <c r="M741">
        <v>1010</v>
      </c>
      <c r="N741">
        <v>1061</v>
      </c>
      <c r="O741">
        <v>1114</v>
      </c>
      <c r="P741">
        <v>1218</v>
      </c>
      <c r="Q741">
        <v>1322</v>
      </c>
      <c r="R741">
        <v>4000000</v>
      </c>
      <c r="S741">
        <v>4201980</v>
      </c>
      <c r="T741">
        <v>4411881</v>
      </c>
      <c r="U741">
        <v>4823762</v>
      </c>
      <c r="V741">
        <v>5235644</v>
      </c>
      <c r="W741" t="s">
        <v>2007</v>
      </c>
      <c r="X741">
        <v>1</v>
      </c>
      <c r="Y741">
        <v>1</v>
      </c>
      <c r="Z741" t="s">
        <v>1532</v>
      </c>
    </row>
    <row r="742" spans="1:26">
      <c r="A742">
        <v>285</v>
      </c>
      <c r="B742">
        <v>16226</v>
      </c>
      <c r="C742" t="s">
        <v>1574</v>
      </c>
      <c r="D742" t="s">
        <v>1529</v>
      </c>
      <c r="E742" t="s">
        <v>1442</v>
      </c>
      <c r="F742">
        <v>64707</v>
      </c>
      <c r="G742">
        <v>77830</v>
      </c>
      <c r="H742" t="s">
        <v>1530</v>
      </c>
      <c r="I742">
        <v>242</v>
      </c>
      <c r="J742">
        <v>25</v>
      </c>
      <c r="K742">
        <v>8</v>
      </c>
      <c r="L742">
        <v>81000</v>
      </c>
      <c r="M742">
        <v>59968</v>
      </c>
      <c r="N742">
        <v>62966</v>
      </c>
      <c r="O742">
        <v>66115</v>
      </c>
      <c r="P742">
        <v>72262</v>
      </c>
      <c r="Q742">
        <v>78409</v>
      </c>
      <c r="R742">
        <v>200</v>
      </c>
      <c r="S742">
        <v>210</v>
      </c>
      <c r="T742">
        <v>221</v>
      </c>
      <c r="U742">
        <v>241</v>
      </c>
      <c r="V742">
        <v>262</v>
      </c>
      <c r="W742" t="s">
        <v>2008</v>
      </c>
      <c r="X742">
        <v>1</v>
      </c>
      <c r="Y742">
        <v>1</v>
      </c>
      <c r="Z742" t="s">
        <v>1532</v>
      </c>
    </row>
    <row r="743" spans="1:26">
      <c r="A743">
        <v>285</v>
      </c>
      <c r="B743">
        <v>16226</v>
      </c>
      <c r="C743" t="s">
        <v>1574</v>
      </c>
      <c r="D743" t="s">
        <v>1529</v>
      </c>
      <c r="E743" t="s">
        <v>1442</v>
      </c>
      <c r="F743">
        <v>55900</v>
      </c>
      <c r="G743">
        <v>66049</v>
      </c>
      <c r="H743" t="s">
        <v>1530</v>
      </c>
      <c r="I743">
        <v>242</v>
      </c>
      <c r="J743">
        <v>50</v>
      </c>
      <c r="K743">
        <v>80</v>
      </c>
      <c r="L743">
        <v>81000</v>
      </c>
      <c r="M743">
        <v>59968</v>
      </c>
      <c r="N743">
        <v>62966</v>
      </c>
      <c r="O743">
        <v>66115</v>
      </c>
      <c r="P743">
        <v>72262</v>
      </c>
      <c r="Q743">
        <v>78409</v>
      </c>
      <c r="R743">
        <v>4000</v>
      </c>
      <c r="S743">
        <v>4200</v>
      </c>
      <c r="T743">
        <v>4410</v>
      </c>
      <c r="U743">
        <v>4820</v>
      </c>
      <c r="V743">
        <v>5230</v>
      </c>
      <c r="W743" t="s">
        <v>2008</v>
      </c>
      <c r="X743">
        <v>1</v>
      </c>
      <c r="Y743">
        <v>1</v>
      </c>
      <c r="Z743" t="s">
        <v>1532</v>
      </c>
    </row>
    <row r="744" spans="1:26">
      <c r="A744">
        <v>285</v>
      </c>
      <c r="B744">
        <v>16226</v>
      </c>
      <c r="C744" t="s">
        <v>1574</v>
      </c>
      <c r="D744" t="s">
        <v>1529</v>
      </c>
      <c r="E744" t="s">
        <v>1449</v>
      </c>
      <c r="F744">
        <v>39323</v>
      </c>
      <c r="G744">
        <v>43577</v>
      </c>
      <c r="H744" t="s">
        <v>1530</v>
      </c>
      <c r="I744">
        <v>286</v>
      </c>
      <c r="J744">
        <v>10</v>
      </c>
      <c r="K744">
        <v>250</v>
      </c>
      <c r="L744">
        <v>81314</v>
      </c>
      <c r="M744">
        <v>1010</v>
      </c>
      <c r="N744">
        <v>1061</v>
      </c>
      <c r="O744">
        <v>1114</v>
      </c>
      <c r="P744">
        <v>1218</v>
      </c>
      <c r="Q744">
        <v>1322</v>
      </c>
      <c r="R744">
        <v>2500</v>
      </c>
      <c r="S744">
        <v>2626</v>
      </c>
      <c r="T744">
        <v>2757</v>
      </c>
      <c r="U744">
        <v>3015</v>
      </c>
      <c r="V744">
        <v>3272</v>
      </c>
      <c r="W744" t="s">
        <v>2009</v>
      </c>
      <c r="X744">
        <v>1</v>
      </c>
      <c r="Y744">
        <v>1</v>
      </c>
      <c r="Z744" t="s">
        <v>1532</v>
      </c>
    </row>
    <row r="745" spans="1:26">
      <c r="A745">
        <v>285</v>
      </c>
      <c r="B745">
        <v>16226</v>
      </c>
      <c r="C745" t="s">
        <v>1574</v>
      </c>
      <c r="D745" t="s">
        <v>1529</v>
      </c>
      <c r="E745" t="s">
        <v>1442</v>
      </c>
      <c r="F745">
        <v>43038</v>
      </c>
      <c r="G745">
        <v>48897</v>
      </c>
      <c r="H745" t="s">
        <v>1530</v>
      </c>
      <c r="I745">
        <v>242</v>
      </c>
      <c r="J745">
        <v>50</v>
      </c>
      <c r="K745">
        <v>10</v>
      </c>
      <c r="L745">
        <v>81000</v>
      </c>
      <c r="M745">
        <v>59968</v>
      </c>
      <c r="N745">
        <v>62966</v>
      </c>
      <c r="O745">
        <v>66115</v>
      </c>
      <c r="P745">
        <v>72262</v>
      </c>
      <c r="Q745">
        <v>78409</v>
      </c>
      <c r="R745">
        <v>500</v>
      </c>
      <c r="S745">
        <v>525</v>
      </c>
      <c r="T745">
        <v>551</v>
      </c>
      <c r="U745">
        <v>603</v>
      </c>
      <c r="V745">
        <v>654</v>
      </c>
      <c r="W745" t="s">
        <v>2008</v>
      </c>
      <c r="X745">
        <v>1</v>
      </c>
      <c r="Y745">
        <v>1</v>
      </c>
      <c r="Z745" t="s">
        <v>1532</v>
      </c>
    </row>
    <row r="746" spans="1:26">
      <c r="A746">
        <v>285</v>
      </c>
      <c r="B746">
        <v>16226</v>
      </c>
      <c r="C746" t="s">
        <v>1551</v>
      </c>
      <c r="D746" t="s">
        <v>1529</v>
      </c>
      <c r="E746" t="s">
        <v>1458</v>
      </c>
      <c r="F746">
        <v>80362</v>
      </c>
      <c r="G746">
        <v>94966</v>
      </c>
      <c r="H746" t="s">
        <v>1584</v>
      </c>
      <c r="I746">
        <v>182</v>
      </c>
      <c r="J746">
        <v>1</v>
      </c>
      <c r="K746">
        <v>180000</v>
      </c>
      <c r="L746">
        <v>22249</v>
      </c>
      <c r="M746">
        <v>176</v>
      </c>
      <c r="N746">
        <v>185</v>
      </c>
      <c r="O746">
        <v>194</v>
      </c>
      <c r="P746">
        <v>212</v>
      </c>
      <c r="Q746">
        <v>230</v>
      </c>
      <c r="R746">
        <v>180000</v>
      </c>
      <c r="S746">
        <v>189205</v>
      </c>
      <c r="T746">
        <v>198409</v>
      </c>
      <c r="U746">
        <v>216818</v>
      </c>
      <c r="V746">
        <v>235227</v>
      </c>
      <c r="W746" t="s">
        <v>2002</v>
      </c>
      <c r="X746">
        <v>1</v>
      </c>
      <c r="Y746">
        <v>1</v>
      </c>
      <c r="Z746" t="s">
        <v>1532</v>
      </c>
    </row>
    <row r="747" spans="1:26">
      <c r="A747">
        <v>285</v>
      </c>
      <c r="B747">
        <v>16226</v>
      </c>
      <c r="C747" t="s">
        <v>1574</v>
      </c>
      <c r="D747" t="s">
        <v>1529</v>
      </c>
      <c r="E747" t="s">
        <v>1449</v>
      </c>
      <c r="F747">
        <v>48471</v>
      </c>
      <c r="G747">
        <v>56718</v>
      </c>
      <c r="H747" t="s">
        <v>1530</v>
      </c>
      <c r="I747">
        <v>286</v>
      </c>
      <c r="J747">
        <v>10</v>
      </c>
      <c r="K747">
        <v>300</v>
      </c>
      <c r="L747">
        <v>81314</v>
      </c>
      <c r="M747">
        <v>1010</v>
      </c>
      <c r="N747">
        <v>1061</v>
      </c>
      <c r="O747">
        <v>1114</v>
      </c>
      <c r="P747">
        <v>1218</v>
      </c>
      <c r="Q747">
        <v>1322</v>
      </c>
      <c r="R747">
        <v>3000</v>
      </c>
      <c r="S747">
        <v>3151</v>
      </c>
      <c r="T747">
        <v>3309</v>
      </c>
      <c r="U747">
        <v>3618</v>
      </c>
      <c r="V747">
        <v>3927</v>
      </c>
      <c r="W747" t="s">
        <v>2009</v>
      </c>
      <c r="X747">
        <v>1</v>
      </c>
      <c r="Y747">
        <v>1</v>
      </c>
      <c r="Z747" t="s">
        <v>1532</v>
      </c>
    </row>
    <row r="748" spans="1:26">
      <c r="A748">
        <v>285</v>
      </c>
      <c r="B748">
        <v>16226</v>
      </c>
      <c r="C748" t="s">
        <v>1574</v>
      </c>
      <c r="D748" t="s">
        <v>1529</v>
      </c>
      <c r="E748" t="s">
        <v>1449</v>
      </c>
      <c r="F748">
        <v>49797</v>
      </c>
      <c r="G748">
        <v>58374</v>
      </c>
      <c r="H748" t="s">
        <v>1577</v>
      </c>
      <c r="I748">
        <v>329</v>
      </c>
      <c r="J748">
        <v>10</v>
      </c>
      <c r="K748">
        <v>1200</v>
      </c>
      <c r="L748">
        <v>81314</v>
      </c>
      <c r="M748">
        <v>1010</v>
      </c>
      <c r="N748">
        <v>1061</v>
      </c>
      <c r="O748">
        <v>1114</v>
      </c>
      <c r="P748">
        <v>1218</v>
      </c>
      <c r="Q748">
        <v>1322</v>
      </c>
      <c r="R748">
        <v>12000</v>
      </c>
      <c r="S748">
        <v>12606</v>
      </c>
      <c r="T748">
        <v>13236</v>
      </c>
      <c r="U748">
        <v>14471</v>
      </c>
      <c r="V748">
        <v>15707</v>
      </c>
      <c r="W748" t="s">
        <v>2010</v>
      </c>
      <c r="X748">
        <v>1</v>
      </c>
      <c r="Y748">
        <v>1</v>
      </c>
      <c r="Z748" t="s">
        <v>1532</v>
      </c>
    </row>
    <row r="749" spans="1:26">
      <c r="A749">
        <v>285</v>
      </c>
      <c r="B749">
        <v>16226</v>
      </c>
      <c r="C749" t="s">
        <v>1574</v>
      </c>
      <c r="D749" t="s">
        <v>1529</v>
      </c>
      <c r="E749" t="s">
        <v>1447</v>
      </c>
      <c r="F749">
        <v>80362</v>
      </c>
      <c r="G749">
        <v>94966</v>
      </c>
      <c r="H749" t="s">
        <v>1584</v>
      </c>
      <c r="I749">
        <v>182</v>
      </c>
      <c r="J749">
        <v>1</v>
      </c>
      <c r="K749">
        <v>180000</v>
      </c>
      <c r="L749">
        <v>81314</v>
      </c>
      <c r="M749">
        <v>3884</v>
      </c>
      <c r="N749">
        <v>4078</v>
      </c>
      <c r="O749">
        <v>4282</v>
      </c>
      <c r="P749">
        <v>4680</v>
      </c>
      <c r="Q749">
        <v>5078</v>
      </c>
      <c r="R749">
        <v>180000</v>
      </c>
      <c r="S749">
        <v>188991</v>
      </c>
      <c r="T749">
        <v>198445</v>
      </c>
      <c r="U749">
        <v>216890</v>
      </c>
      <c r="V749">
        <v>235335</v>
      </c>
      <c r="W749" t="s">
        <v>2002</v>
      </c>
      <c r="X749">
        <v>1</v>
      </c>
      <c r="Y749">
        <v>1</v>
      </c>
      <c r="Z749" t="s">
        <v>1532</v>
      </c>
    </row>
    <row r="750" spans="1:26">
      <c r="A750">
        <v>285</v>
      </c>
      <c r="B750">
        <v>16226</v>
      </c>
      <c r="C750" t="s">
        <v>1574</v>
      </c>
      <c r="D750" t="s">
        <v>1529</v>
      </c>
      <c r="E750" t="s">
        <v>1449</v>
      </c>
      <c r="F750">
        <v>53396</v>
      </c>
      <c r="G750">
        <v>62929</v>
      </c>
      <c r="H750" t="s">
        <v>1577</v>
      </c>
      <c r="I750">
        <v>329</v>
      </c>
      <c r="J750">
        <v>10</v>
      </c>
      <c r="K750">
        <v>3000</v>
      </c>
      <c r="L750">
        <v>81314</v>
      </c>
      <c r="M750">
        <v>1010</v>
      </c>
      <c r="N750">
        <v>1061</v>
      </c>
      <c r="O750">
        <v>1114</v>
      </c>
      <c r="P750">
        <v>1218</v>
      </c>
      <c r="Q750">
        <v>1322</v>
      </c>
      <c r="R750">
        <v>30000</v>
      </c>
      <c r="S750">
        <v>31515</v>
      </c>
      <c r="T750">
        <v>33089</v>
      </c>
      <c r="U750">
        <v>36178</v>
      </c>
      <c r="V750">
        <v>39267</v>
      </c>
      <c r="W750" t="s">
        <v>2011</v>
      </c>
      <c r="X750">
        <v>1</v>
      </c>
      <c r="Y750">
        <v>1</v>
      </c>
      <c r="Z750" t="s">
        <v>1532</v>
      </c>
    </row>
    <row r="751" spans="1:26">
      <c r="A751">
        <v>285</v>
      </c>
      <c r="B751">
        <v>16226</v>
      </c>
      <c r="C751" t="s">
        <v>1574</v>
      </c>
      <c r="D751" t="s">
        <v>1529</v>
      </c>
      <c r="E751" t="s">
        <v>1449</v>
      </c>
      <c r="F751">
        <v>47693</v>
      </c>
      <c r="G751">
        <v>55589</v>
      </c>
      <c r="H751" t="s">
        <v>1577</v>
      </c>
      <c r="I751">
        <v>329</v>
      </c>
      <c r="J751">
        <v>10</v>
      </c>
      <c r="K751">
        <v>1000</v>
      </c>
      <c r="L751">
        <v>81314</v>
      </c>
      <c r="M751">
        <v>1010</v>
      </c>
      <c r="N751">
        <v>1061</v>
      </c>
      <c r="O751">
        <v>1114</v>
      </c>
      <c r="P751">
        <v>1218</v>
      </c>
      <c r="Q751">
        <v>1322</v>
      </c>
      <c r="R751">
        <v>10000</v>
      </c>
      <c r="S751">
        <v>10505</v>
      </c>
      <c r="T751">
        <v>11030</v>
      </c>
      <c r="U751">
        <v>12059</v>
      </c>
      <c r="V751">
        <v>13089</v>
      </c>
      <c r="W751" t="s">
        <v>2012</v>
      </c>
      <c r="X751">
        <v>1</v>
      </c>
      <c r="Y751">
        <v>1</v>
      </c>
      <c r="Z751" t="s">
        <v>1532</v>
      </c>
    </row>
    <row r="752" spans="1:26">
      <c r="A752">
        <v>285</v>
      </c>
      <c r="B752">
        <v>16226</v>
      </c>
      <c r="C752" t="s">
        <v>1574</v>
      </c>
      <c r="D752" t="s">
        <v>1529</v>
      </c>
      <c r="E752" t="s">
        <v>1443</v>
      </c>
      <c r="F752">
        <v>80362</v>
      </c>
      <c r="G752">
        <v>94966</v>
      </c>
      <c r="H752" t="s">
        <v>1584</v>
      </c>
      <c r="I752">
        <v>182</v>
      </c>
      <c r="J752">
        <v>1</v>
      </c>
      <c r="K752">
        <v>180000</v>
      </c>
      <c r="L752">
        <v>81000</v>
      </c>
      <c r="M752">
        <v>14512</v>
      </c>
      <c r="N752">
        <v>15238</v>
      </c>
      <c r="O752">
        <v>15999</v>
      </c>
      <c r="P752">
        <v>17486</v>
      </c>
      <c r="Q752">
        <v>18973</v>
      </c>
      <c r="R752">
        <v>180000</v>
      </c>
      <c r="S752">
        <v>189005</v>
      </c>
      <c r="T752">
        <v>198444</v>
      </c>
      <c r="U752">
        <v>216888</v>
      </c>
      <c r="V752">
        <v>235332</v>
      </c>
      <c r="W752" t="s">
        <v>2002</v>
      </c>
      <c r="X752">
        <v>1</v>
      </c>
      <c r="Y752">
        <v>1</v>
      </c>
      <c r="Z752" t="s">
        <v>1532</v>
      </c>
    </row>
    <row r="753" spans="1:26">
      <c r="A753">
        <v>285</v>
      </c>
      <c r="B753">
        <v>16226</v>
      </c>
      <c r="C753" t="s">
        <v>1574</v>
      </c>
      <c r="D753" t="s">
        <v>1529</v>
      </c>
      <c r="E753" t="s">
        <v>1449</v>
      </c>
      <c r="F753">
        <v>77637</v>
      </c>
      <c r="G753">
        <v>91867</v>
      </c>
      <c r="H753" t="s">
        <v>1530</v>
      </c>
      <c r="I753">
        <v>286</v>
      </c>
      <c r="J753">
        <v>5</v>
      </c>
      <c r="K753">
        <v>600</v>
      </c>
      <c r="L753">
        <v>81314</v>
      </c>
      <c r="M753">
        <v>1010</v>
      </c>
      <c r="N753">
        <v>1061</v>
      </c>
      <c r="O753">
        <v>1114</v>
      </c>
      <c r="P753">
        <v>1218</v>
      </c>
      <c r="Q753">
        <v>1322</v>
      </c>
      <c r="R753">
        <v>3000</v>
      </c>
      <c r="S753">
        <v>3151</v>
      </c>
      <c r="T753">
        <v>3309</v>
      </c>
      <c r="U753">
        <v>3618</v>
      </c>
      <c r="V753">
        <v>3927</v>
      </c>
      <c r="W753" t="s">
        <v>2013</v>
      </c>
      <c r="X753">
        <v>1</v>
      </c>
      <c r="Y753">
        <v>1</v>
      </c>
      <c r="Z753" t="s">
        <v>1532</v>
      </c>
    </row>
    <row r="754" spans="1:26">
      <c r="A754">
        <v>285</v>
      </c>
      <c r="B754">
        <v>16226</v>
      </c>
      <c r="C754" t="s">
        <v>1574</v>
      </c>
      <c r="D754" t="s">
        <v>1529</v>
      </c>
      <c r="E754" t="s">
        <v>1449</v>
      </c>
      <c r="F754">
        <v>8628</v>
      </c>
      <c r="G754">
        <v>9008</v>
      </c>
      <c r="H754" t="s">
        <v>1577</v>
      </c>
      <c r="I754">
        <v>329</v>
      </c>
      <c r="J754">
        <v>10</v>
      </c>
      <c r="K754">
        <v>10000</v>
      </c>
      <c r="L754">
        <v>81314</v>
      </c>
      <c r="M754">
        <v>1010</v>
      </c>
      <c r="N754">
        <v>1061</v>
      </c>
      <c r="O754">
        <v>1114</v>
      </c>
      <c r="P754">
        <v>1218</v>
      </c>
      <c r="Q754">
        <v>1322</v>
      </c>
      <c r="R754">
        <v>100000</v>
      </c>
      <c r="S754">
        <v>105050</v>
      </c>
      <c r="T754">
        <v>110297</v>
      </c>
      <c r="U754">
        <v>120594</v>
      </c>
      <c r="V754">
        <v>130891</v>
      </c>
      <c r="W754" t="s">
        <v>2014</v>
      </c>
      <c r="X754">
        <v>1</v>
      </c>
      <c r="Y754">
        <v>1</v>
      </c>
      <c r="Z754" t="s">
        <v>1532</v>
      </c>
    </row>
    <row r="755" spans="1:26">
      <c r="A755">
        <v>285</v>
      </c>
      <c r="B755">
        <v>16226</v>
      </c>
      <c r="C755" t="s">
        <v>1574</v>
      </c>
      <c r="D755" t="s">
        <v>1529</v>
      </c>
      <c r="E755" t="s">
        <v>1448</v>
      </c>
      <c r="F755">
        <v>80539</v>
      </c>
      <c r="G755">
        <v>95165</v>
      </c>
      <c r="H755" t="s">
        <v>1584</v>
      </c>
      <c r="I755">
        <v>182</v>
      </c>
      <c r="J755">
        <v>3</v>
      </c>
      <c r="K755">
        <v>84000</v>
      </c>
      <c r="L755">
        <v>81314</v>
      </c>
      <c r="M755">
        <v>7354</v>
      </c>
      <c r="N755">
        <v>7721</v>
      </c>
      <c r="O755">
        <v>8107</v>
      </c>
      <c r="P755">
        <v>8860</v>
      </c>
      <c r="Q755">
        <v>9613</v>
      </c>
      <c r="R755">
        <v>252000</v>
      </c>
      <c r="S755">
        <v>264576</v>
      </c>
      <c r="T755">
        <v>277803</v>
      </c>
      <c r="U755">
        <v>303606</v>
      </c>
      <c r="V755">
        <v>329409</v>
      </c>
      <c r="W755" t="s">
        <v>2015</v>
      </c>
      <c r="X755">
        <v>1</v>
      </c>
      <c r="Y755">
        <v>1</v>
      </c>
      <c r="Z755" t="s">
        <v>1532</v>
      </c>
    </row>
    <row r="756" spans="1:26">
      <c r="A756">
        <v>285</v>
      </c>
      <c r="B756">
        <v>16226</v>
      </c>
      <c r="C756" t="s">
        <v>1574</v>
      </c>
      <c r="D756" t="s">
        <v>1529</v>
      </c>
      <c r="E756" t="s">
        <v>1449</v>
      </c>
      <c r="F756">
        <v>77650</v>
      </c>
      <c r="G756">
        <v>91881</v>
      </c>
      <c r="H756" t="s">
        <v>1530</v>
      </c>
      <c r="I756">
        <v>286</v>
      </c>
      <c r="J756">
        <v>10</v>
      </c>
      <c r="K756">
        <v>500</v>
      </c>
      <c r="L756">
        <v>81314</v>
      </c>
      <c r="M756">
        <v>1010</v>
      </c>
      <c r="N756">
        <v>1061</v>
      </c>
      <c r="O756">
        <v>1114</v>
      </c>
      <c r="P756">
        <v>1218</v>
      </c>
      <c r="Q756">
        <v>1322</v>
      </c>
      <c r="R756">
        <v>5000</v>
      </c>
      <c r="S756">
        <v>5252</v>
      </c>
      <c r="T756">
        <v>5515</v>
      </c>
      <c r="U756">
        <v>6030</v>
      </c>
      <c r="V756">
        <v>6545</v>
      </c>
      <c r="W756" t="s">
        <v>2016</v>
      </c>
      <c r="X756">
        <v>1</v>
      </c>
      <c r="Y756">
        <v>1</v>
      </c>
      <c r="Z756" t="s">
        <v>1532</v>
      </c>
    </row>
    <row r="757" spans="1:26">
      <c r="A757">
        <v>285</v>
      </c>
      <c r="B757">
        <v>16226</v>
      </c>
      <c r="C757" t="s">
        <v>1574</v>
      </c>
      <c r="D757" t="s">
        <v>1529</v>
      </c>
      <c r="E757" t="s">
        <v>1449</v>
      </c>
      <c r="F757">
        <v>80285</v>
      </c>
      <c r="G757">
        <v>94879</v>
      </c>
      <c r="H757" t="s">
        <v>1577</v>
      </c>
      <c r="I757">
        <v>329</v>
      </c>
      <c r="J757">
        <v>2</v>
      </c>
      <c r="K757">
        <v>2000</v>
      </c>
      <c r="L757">
        <v>81314</v>
      </c>
      <c r="M757">
        <v>1010</v>
      </c>
      <c r="N757">
        <v>1061</v>
      </c>
      <c r="O757">
        <v>1114</v>
      </c>
      <c r="P757">
        <v>1218</v>
      </c>
      <c r="Q757">
        <v>1322</v>
      </c>
      <c r="R757">
        <v>4000</v>
      </c>
      <c r="S757">
        <v>4202</v>
      </c>
      <c r="T757">
        <v>4412</v>
      </c>
      <c r="U757">
        <v>4824</v>
      </c>
      <c r="V757">
        <v>5236</v>
      </c>
      <c r="W757" t="s">
        <v>2017</v>
      </c>
      <c r="X757">
        <v>1</v>
      </c>
      <c r="Y757">
        <v>1</v>
      </c>
      <c r="Z757" t="s">
        <v>1532</v>
      </c>
    </row>
    <row r="758" spans="1:26">
      <c r="A758">
        <v>285</v>
      </c>
      <c r="B758">
        <v>16226</v>
      </c>
      <c r="C758" t="s">
        <v>1574</v>
      </c>
      <c r="D758" t="s">
        <v>1529</v>
      </c>
      <c r="E758" t="s">
        <v>1444</v>
      </c>
      <c r="F758">
        <v>80539</v>
      </c>
      <c r="G758">
        <v>95165</v>
      </c>
      <c r="H758" t="s">
        <v>1584</v>
      </c>
      <c r="I758">
        <v>182</v>
      </c>
      <c r="J758">
        <v>3</v>
      </c>
      <c r="K758">
        <v>84000</v>
      </c>
      <c r="L758">
        <v>81000</v>
      </c>
      <c r="M758">
        <v>32687</v>
      </c>
      <c r="N758">
        <v>34321</v>
      </c>
      <c r="O758">
        <v>36037</v>
      </c>
      <c r="P758">
        <v>39387</v>
      </c>
      <c r="Q758">
        <v>42737</v>
      </c>
      <c r="R758">
        <v>252000</v>
      </c>
      <c r="S758">
        <v>264597</v>
      </c>
      <c r="T758">
        <v>277827</v>
      </c>
      <c r="U758">
        <v>303654</v>
      </c>
      <c r="V758">
        <v>329480</v>
      </c>
      <c r="W758" t="s">
        <v>2015</v>
      </c>
      <c r="X758">
        <v>1</v>
      </c>
      <c r="Y758">
        <v>1</v>
      </c>
      <c r="Z758" t="s">
        <v>1532</v>
      </c>
    </row>
    <row r="759" spans="1:26">
      <c r="A759">
        <v>285</v>
      </c>
      <c r="B759">
        <v>16226</v>
      </c>
      <c r="C759" t="s">
        <v>1574</v>
      </c>
      <c r="D759" t="s">
        <v>1529</v>
      </c>
      <c r="E759" t="s">
        <v>1449</v>
      </c>
      <c r="F759">
        <v>78628</v>
      </c>
      <c r="G759">
        <v>92932</v>
      </c>
      <c r="H759" t="s">
        <v>1577</v>
      </c>
      <c r="I759">
        <v>329</v>
      </c>
      <c r="J759">
        <v>10</v>
      </c>
      <c r="K759">
        <v>1500</v>
      </c>
      <c r="L759">
        <v>81314</v>
      </c>
      <c r="M759">
        <v>1010</v>
      </c>
      <c r="N759">
        <v>1061</v>
      </c>
      <c r="O759">
        <v>1114</v>
      </c>
      <c r="P759">
        <v>1218</v>
      </c>
      <c r="Q759">
        <v>1322</v>
      </c>
      <c r="R759">
        <v>15000</v>
      </c>
      <c r="S759">
        <v>15757</v>
      </c>
      <c r="T759">
        <v>16545</v>
      </c>
      <c r="U759">
        <v>18089</v>
      </c>
      <c r="V759">
        <v>19634</v>
      </c>
      <c r="W759" t="s">
        <v>2018</v>
      </c>
      <c r="X759">
        <v>1</v>
      </c>
      <c r="Y759">
        <v>1</v>
      </c>
      <c r="Z759" t="s">
        <v>1532</v>
      </c>
    </row>
    <row r="760" spans="1:26">
      <c r="A760">
        <v>285</v>
      </c>
      <c r="B760">
        <v>16226</v>
      </c>
      <c r="C760" t="s">
        <v>1574</v>
      </c>
      <c r="D760" t="s">
        <v>1529</v>
      </c>
      <c r="E760" t="s">
        <v>1440</v>
      </c>
      <c r="F760">
        <v>80539</v>
      </c>
      <c r="G760">
        <v>95165</v>
      </c>
      <c r="H760" t="s">
        <v>1584</v>
      </c>
      <c r="I760">
        <v>182</v>
      </c>
      <c r="J760">
        <v>3</v>
      </c>
      <c r="K760">
        <v>84000</v>
      </c>
      <c r="L760">
        <v>81000</v>
      </c>
      <c r="M760">
        <v>9493</v>
      </c>
      <c r="N760">
        <v>9968</v>
      </c>
      <c r="O760">
        <v>10466</v>
      </c>
      <c r="P760">
        <v>11439</v>
      </c>
      <c r="Q760">
        <v>12412</v>
      </c>
      <c r="R760">
        <v>252000</v>
      </c>
      <c r="S760">
        <v>264609</v>
      </c>
      <c r="T760">
        <v>277829</v>
      </c>
      <c r="U760">
        <v>303658</v>
      </c>
      <c r="V760">
        <v>329487</v>
      </c>
      <c r="W760" t="s">
        <v>2015</v>
      </c>
      <c r="X760">
        <v>1</v>
      </c>
      <c r="Y760">
        <v>1</v>
      </c>
      <c r="Z760" t="s">
        <v>1532</v>
      </c>
    </row>
    <row r="761" spans="1:26">
      <c r="A761">
        <v>285</v>
      </c>
      <c r="B761">
        <v>16226</v>
      </c>
      <c r="C761" t="s">
        <v>1574</v>
      </c>
      <c r="D761" t="s">
        <v>1529</v>
      </c>
      <c r="E761" t="s">
        <v>1449</v>
      </c>
      <c r="F761">
        <v>19602</v>
      </c>
      <c r="G761">
        <v>20584</v>
      </c>
      <c r="H761" t="s">
        <v>1530</v>
      </c>
      <c r="I761">
        <v>286</v>
      </c>
      <c r="J761">
        <v>5</v>
      </c>
      <c r="K761">
        <v>800</v>
      </c>
      <c r="L761">
        <v>81314</v>
      </c>
      <c r="M761">
        <v>1010</v>
      </c>
      <c r="N761">
        <v>1061</v>
      </c>
      <c r="O761">
        <v>1114</v>
      </c>
      <c r="P761">
        <v>1218</v>
      </c>
      <c r="Q761">
        <v>1322</v>
      </c>
      <c r="R761">
        <v>4000</v>
      </c>
      <c r="S761">
        <v>4202</v>
      </c>
      <c r="T761">
        <v>4412</v>
      </c>
      <c r="U761">
        <v>4824</v>
      </c>
      <c r="V761">
        <v>5236</v>
      </c>
      <c r="W761" t="s">
        <v>2019</v>
      </c>
      <c r="X761">
        <v>1</v>
      </c>
      <c r="Y761">
        <v>1</v>
      </c>
      <c r="Z761" t="s">
        <v>1532</v>
      </c>
    </row>
    <row r="762" spans="1:26">
      <c r="A762">
        <v>285</v>
      </c>
      <c r="B762">
        <v>16226</v>
      </c>
      <c r="C762" t="s">
        <v>1574</v>
      </c>
      <c r="D762" t="s">
        <v>1529</v>
      </c>
      <c r="E762" t="s">
        <v>1440</v>
      </c>
      <c r="F762">
        <v>80629</v>
      </c>
      <c r="G762">
        <v>95261</v>
      </c>
      <c r="H762" t="s">
        <v>1584</v>
      </c>
      <c r="I762">
        <v>182</v>
      </c>
      <c r="J762">
        <v>2</v>
      </c>
      <c r="K762">
        <v>180000</v>
      </c>
      <c r="L762">
        <v>81000</v>
      </c>
      <c r="M762">
        <v>9493</v>
      </c>
      <c r="N762">
        <v>9968</v>
      </c>
      <c r="O762">
        <v>10466</v>
      </c>
      <c r="P762">
        <v>11439</v>
      </c>
      <c r="Q762">
        <v>12412</v>
      </c>
      <c r="R762">
        <v>360000</v>
      </c>
      <c r="S762">
        <v>378013</v>
      </c>
      <c r="T762">
        <v>396899</v>
      </c>
      <c r="U762">
        <v>433798</v>
      </c>
      <c r="V762">
        <v>470696</v>
      </c>
      <c r="W762" t="s">
        <v>2020</v>
      </c>
      <c r="X762">
        <v>1</v>
      </c>
      <c r="Y762">
        <v>1</v>
      </c>
      <c r="Z762" t="s">
        <v>1532</v>
      </c>
    </row>
    <row r="763" spans="1:26">
      <c r="A763">
        <v>285</v>
      </c>
      <c r="B763">
        <v>16226</v>
      </c>
      <c r="C763" t="s">
        <v>1574</v>
      </c>
      <c r="D763" t="s">
        <v>1529</v>
      </c>
      <c r="E763" t="s">
        <v>1449</v>
      </c>
      <c r="F763">
        <v>3647</v>
      </c>
      <c r="G763">
        <v>4309</v>
      </c>
      <c r="H763" t="s">
        <v>1530</v>
      </c>
      <c r="I763">
        <v>286</v>
      </c>
      <c r="J763">
        <v>5</v>
      </c>
      <c r="K763">
        <v>300</v>
      </c>
      <c r="L763">
        <v>81314</v>
      </c>
      <c r="M763">
        <v>1010</v>
      </c>
      <c r="N763">
        <v>1061</v>
      </c>
      <c r="O763">
        <v>1114</v>
      </c>
      <c r="P763">
        <v>1218</v>
      </c>
      <c r="Q763">
        <v>1322</v>
      </c>
      <c r="R763">
        <v>1500</v>
      </c>
      <c r="S763">
        <v>1576</v>
      </c>
      <c r="T763">
        <v>1654</v>
      </c>
      <c r="U763">
        <v>1809</v>
      </c>
      <c r="V763">
        <v>1963</v>
      </c>
      <c r="W763" t="s">
        <v>2021</v>
      </c>
      <c r="X763">
        <v>1</v>
      </c>
      <c r="Y763">
        <v>1</v>
      </c>
      <c r="Z763" t="s">
        <v>1532</v>
      </c>
    </row>
    <row r="764" spans="1:26">
      <c r="A764">
        <v>285</v>
      </c>
      <c r="B764">
        <v>16226</v>
      </c>
      <c r="C764" t="s">
        <v>1574</v>
      </c>
      <c r="D764" t="s">
        <v>1529</v>
      </c>
      <c r="E764" t="s">
        <v>1449</v>
      </c>
      <c r="F764">
        <v>1712</v>
      </c>
      <c r="G764">
        <v>2032</v>
      </c>
      <c r="H764" t="s">
        <v>1530</v>
      </c>
      <c r="I764">
        <v>286</v>
      </c>
      <c r="J764">
        <v>5</v>
      </c>
      <c r="K764">
        <v>150</v>
      </c>
      <c r="L764">
        <v>81314</v>
      </c>
      <c r="M764">
        <v>1010</v>
      </c>
      <c r="N764">
        <v>1061</v>
      </c>
      <c r="O764">
        <v>1114</v>
      </c>
      <c r="P764">
        <v>1218</v>
      </c>
      <c r="Q764">
        <v>1322</v>
      </c>
      <c r="R764">
        <v>750</v>
      </c>
      <c r="S764">
        <v>788</v>
      </c>
      <c r="T764">
        <v>827</v>
      </c>
      <c r="U764">
        <v>904</v>
      </c>
      <c r="V764">
        <v>982</v>
      </c>
      <c r="W764" t="s">
        <v>2022</v>
      </c>
      <c r="X764">
        <v>1</v>
      </c>
      <c r="Y764">
        <v>1</v>
      </c>
      <c r="Z764" t="s">
        <v>1532</v>
      </c>
    </row>
    <row r="765" spans="1:26">
      <c r="A765">
        <v>285</v>
      </c>
      <c r="B765">
        <v>16226</v>
      </c>
      <c r="C765" t="s">
        <v>1574</v>
      </c>
      <c r="D765" t="s">
        <v>1529</v>
      </c>
      <c r="E765" t="s">
        <v>1444</v>
      </c>
      <c r="F765">
        <v>80629</v>
      </c>
      <c r="G765">
        <v>95261</v>
      </c>
      <c r="H765" t="s">
        <v>1584</v>
      </c>
      <c r="I765">
        <v>182</v>
      </c>
      <c r="J765">
        <v>1</v>
      </c>
      <c r="K765">
        <v>180000</v>
      </c>
      <c r="L765">
        <v>81000</v>
      </c>
      <c r="M765">
        <v>32687</v>
      </c>
      <c r="N765">
        <v>34321</v>
      </c>
      <c r="O765">
        <v>36037</v>
      </c>
      <c r="P765">
        <v>39387</v>
      </c>
      <c r="Q765">
        <v>42737</v>
      </c>
      <c r="R765">
        <v>180000</v>
      </c>
      <c r="S765">
        <v>188998</v>
      </c>
      <c r="T765">
        <v>198448</v>
      </c>
      <c r="U765">
        <v>216895</v>
      </c>
      <c r="V765">
        <v>235343</v>
      </c>
      <c r="W765" t="s">
        <v>2020</v>
      </c>
      <c r="X765">
        <v>1</v>
      </c>
      <c r="Y765">
        <v>1</v>
      </c>
      <c r="Z765" t="s">
        <v>1532</v>
      </c>
    </row>
    <row r="766" spans="1:26">
      <c r="A766">
        <v>285</v>
      </c>
      <c r="B766">
        <v>16226</v>
      </c>
      <c r="C766" t="s">
        <v>1574</v>
      </c>
      <c r="D766" t="s">
        <v>1529</v>
      </c>
      <c r="E766" t="s">
        <v>1449</v>
      </c>
      <c r="F766">
        <v>72737</v>
      </c>
      <c r="G766">
        <v>86456</v>
      </c>
      <c r="H766" t="s">
        <v>1530</v>
      </c>
      <c r="I766">
        <v>286</v>
      </c>
      <c r="J766">
        <v>5</v>
      </c>
      <c r="K766">
        <v>150</v>
      </c>
      <c r="L766">
        <v>81314</v>
      </c>
      <c r="M766">
        <v>1010</v>
      </c>
      <c r="N766">
        <v>1061</v>
      </c>
      <c r="O766">
        <v>1114</v>
      </c>
      <c r="P766">
        <v>1218</v>
      </c>
      <c r="Q766">
        <v>1322</v>
      </c>
      <c r="R766">
        <v>750</v>
      </c>
      <c r="S766">
        <v>788</v>
      </c>
      <c r="T766">
        <v>827</v>
      </c>
      <c r="U766">
        <v>904</v>
      </c>
      <c r="V766">
        <v>982</v>
      </c>
      <c r="W766" t="s">
        <v>2023</v>
      </c>
      <c r="X766">
        <v>1</v>
      </c>
      <c r="Y766">
        <v>1</v>
      </c>
      <c r="Z766" t="s">
        <v>1532</v>
      </c>
    </row>
    <row r="767" spans="1:26">
      <c r="A767">
        <v>285</v>
      </c>
      <c r="B767">
        <v>16226</v>
      </c>
      <c r="C767" t="s">
        <v>1551</v>
      </c>
      <c r="D767" t="s">
        <v>1529</v>
      </c>
      <c r="E767" t="s">
        <v>1458</v>
      </c>
      <c r="F767">
        <v>28954</v>
      </c>
      <c r="G767">
        <v>31541</v>
      </c>
      <c r="H767" t="s">
        <v>1530</v>
      </c>
      <c r="I767">
        <v>295</v>
      </c>
      <c r="J767">
        <v>6552</v>
      </c>
      <c r="K767">
        <v>15</v>
      </c>
      <c r="L767">
        <v>22249</v>
      </c>
      <c r="M767">
        <v>176</v>
      </c>
      <c r="N767">
        <v>185</v>
      </c>
      <c r="O767">
        <v>194</v>
      </c>
      <c r="P767">
        <v>212</v>
      </c>
      <c r="Q767">
        <v>230</v>
      </c>
      <c r="R767">
        <v>98280</v>
      </c>
      <c r="S767">
        <v>103306</v>
      </c>
      <c r="T767">
        <v>108331</v>
      </c>
      <c r="U767">
        <v>118383</v>
      </c>
      <c r="V767">
        <v>128434</v>
      </c>
      <c r="W767" t="s">
        <v>2024</v>
      </c>
      <c r="X767">
        <v>1</v>
      </c>
      <c r="Y767">
        <v>1</v>
      </c>
      <c r="Z767" t="s">
        <v>1532</v>
      </c>
    </row>
    <row r="768" spans="1:26">
      <c r="A768">
        <v>285</v>
      </c>
      <c r="B768">
        <v>16226</v>
      </c>
      <c r="C768" t="s">
        <v>1574</v>
      </c>
      <c r="D768" t="s">
        <v>1529</v>
      </c>
      <c r="E768" t="s">
        <v>1442</v>
      </c>
      <c r="F768">
        <v>74609</v>
      </c>
      <c r="G768">
        <v>88609</v>
      </c>
      <c r="H768" t="s">
        <v>1530</v>
      </c>
      <c r="I768">
        <v>242</v>
      </c>
      <c r="J768">
        <v>25</v>
      </c>
      <c r="K768">
        <v>15</v>
      </c>
      <c r="L768">
        <v>81000</v>
      </c>
      <c r="M768">
        <v>59968</v>
      </c>
      <c r="N768">
        <v>62966</v>
      </c>
      <c r="O768">
        <v>66115</v>
      </c>
      <c r="P768">
        <v>72262</v>
      </c>
      <c r="Q768">
        <v>78409</v>
      </c>
      <c r="R768">
        <v>375</v>
      </c>
      <c r="S768">
        <v>394</v>
      </c>
      <c r="T768">
        <v>413</v>
      </c>
      <c r="U768">
        <v>452</v>
      </c>
      <c r="V768">
        <v>490</v>
      </c>
      <c r="W768" t="s">
        <v>2025</v>
      </c>
      <c r="X768">
        <v>1</v>
      </c>
      <c r="Y768">
        <v>1</v>
      </c>
      <c r="Z768" t="s">
        <v>1532</v>
      </c>
    </row>
    <row r="769" spans="1:26">
      <c r="A769">
        <v>285</v>
      </c>
      <c r="B769">
        <v>16226</v>
      </c>
      <c r="C769" t="s">
        <v>1574</v>
      </c>
      <c r="D769" t="s">
        <v>1529</v>
      </c>
      <c r="E769" t="s">
        <v>1449</v>
      </c>
      <c r="F769">
        <v>65385</v>
      </c>
      <c r="G769">
        <v>78667</v>
      </c>
      <c r="H769" t="s">
        <v>1530</v>
      </c>
      <c r="I769">
        <v>286</v>
      </c>
      <c r="J769">
        <v>10</v>
      </c>
      <c r="K769">
        <v>200</v>
      </c>
      <c r="L769">
        <v>81314</v>
      </c>
      <c r="M769">
        <v>1010</v>
      </c>
      <c r="N769">
        <v>1061</v>
      </c>
      <c r="O769">
        <v>1114</v>
      </c>
      <c r="P769">
        <v>1218</v>
      </c>
      <c r="Q769">
        <v>1322</v>
      </c>
      <c r="R769">
        <v>2000</v>
      </c>
      <c r="S769">
        <v>2101</v>
      </c>
      <c r="T769">
        <v>2206</v>
      </c>
      <c r="U769">
        <v>2412</v>
      </c>
      <c r="V769">
        <v>2618</v>
      </c>
      <c r="W769" t="s">
        <v>2026</v>
      </c>
      <c r="X769">
        <v>1</v>
      </c>
      <c r="Y769">
        <v>1</v>
      </c>
      <c r="Z769" t="s">
        <v>1532</v>
      </c>
    </row>
    <row r="770" spans="1:26">
      <c r="A770">
        <v>285</v>
      </c>
      <c r="B770">
        <v>16226</v>
      </c>
      <c r="C770" t="s">
        <v>1551</v>
      </c>
      <c r="D770" t="s">
        <v>1529</v>
      </c>
      <c r="E770" t="s">
        <v>1459</v>
      </c>
      <c r="F770">
        <v>2436</v>
      </c>
      <c r="G770">
        <v>2993</v>
      </c>
      <c r="H770" t="s">
        <v>1530</v>
      </c>
      <c r="I770">
        <v>295</v>
      </c>
      <c r="J770">
        <v>562</v>
      </c>
      <c r="K770">
        <v>150</v>
      </c>
      <c r="L770">
        <v>22249</v>
      </c>
      <c r="M770">
        <v>105</v>
      </c>
      <c r="N770">
        <v>110</v>
      </c>
      <c r="O770">
        <v>116</v>
      </c>
      <c r="P770">
        <v>127</v>
      </c>
      <c r="Q770">
        <v>138</v>
      </c>
      <c r="R770">
        <v>84300</v>
      </c>
      <c r="S770">
        <v>88314</v>
      </c>
      <c r="T770">
        <v>93131</v>
      </c>
      <c r="U770">
        <v>101963</v>
      </c>
      <c r="V770">
        <v>110794</v>
      </c>
      <c r="W770" t="s">
        <v>2027</v>
      </c>
      <c r="X770">
        <v>1</v>
      </c>
      <c r="Y770">
        <v>1</v>
      </c>
      <c r="Z770" t="s">
        <v>1532</v>
      </c>
    </row>
    <row r="771" spans="1:26">
      <c r="A771">
        <v>285</v>
      </c>
      <c r="B771">
        <v>16226</v>
      </c>
      <c r="C771" t="s">
        <v>1551</v>
      </c>
      <c r="D771" t="s">
        <v>1529</v>
      </c>
      <c r="E771" t="s">
        <v>1459</v>
      </c>
      <c r="F771">
        <v>2437</v>
      </c>
      <c r="G771">
        <v>2994</v>
      </c>
      <c r="H771" t="s">
        <v>1530</v>
      </c>
      <c r="I771">
        <v>295</v>
      </c>
      <c r="J771">
        <v>224</v>
      </c>
      <c r="K771">
        <v>200</v>
      </c>
      <c r="L771">
        <v>22249</v>
      </c>
      <c r="M771">
        <v>105</v>
      </c>
      <c r="N771">
        <v>110</v>
      </c>
      <c r="O771">
        <v>116</v>
      </c>
      <c r="P771">
        <v>127</v>
      </c>
      <c r="Q771">
        <v>138</v>
      </c>
      <c r="R771">
        <v>44800</v>
      </c>
      <c r="S771">
        <v>46933</v>
      </c>
      <c r="T771">
        <v>49493</v>
      </c>
      <c r="U771">
        <v>54187</v>
      </c>
      <c r="V771">
        <v>58880</v>
      </c>
      <c r="W771" t="s">
        <v>2027</v>
      </c>
      <c r="X771">
        <v>1</v>
      </c>
      <c r="Y771">
        <v>1</v>
      </c>
      <c r="Z771" t="s">
        <v>1532</v>
      </c>
    </row>
    <row r="772" spans="1:26">
      <c r="A772">
        <v>285</v>
      </c>
      <c r="B772">
        <v>16226</v>
      </c>
      <c r="C772" t="s">
        <v>1574</v>
      </c>
      <c r="D772" t="s">
        <v>1529</v>
      </c>
      <c r="E772" t="s">
        <v>1449</v>
      </c>
      <c r="F772">
        <v>48408</v>
      </c>
      <c r="G772">
        <v>56643</v>
      </c>
      <c r="H772" t="s">
        <v>1530</v>
      </c>
      <c r="I772">
        <v>286</v>
      </c>
      <c r="J772">
        <v>10</v>
      </c>
      <c r="K772">
        <v>200</v>
      </c>
      <c r="L772">
        <v>81314</v>
      </c>
      <c r="M772">
        <v>1010</v>
      </c>
      <c r="N772">
        <v>1061</v>
      </c>
      <c r="O772">
        <v>1114</v>
      </c>
      <c r="P772">
        <v>1218</v>
      </c>
      <c r="Q772">
        <v>1322</v>
      </c>
      <c r="R772">
        <v>2000</v>
      </c>
      <c r="S772">
        <v>2101</v>
      </c>
      <c r="T772">
        <v>2206</v>
      </c>
      <c r="U772">
        <v>2412</v>
      </c>
      <c r="V772">
        <v>2618</v>
      </c>
      <c r="W772" t="s">
        <v>2028</v>
      </c>
      <c r="X772">
        <v>1</v>
      </c>
      <c r="Y772">
        <v>1</v>
      </c>
      <c r="Z772" t="s">
        <v>1532</v>
      </c>
    </row>
    <row r="773" spans="1:26">
      <c r="A773">
        <v>285</v>
      </c>
      <c r="B773">
        <v>16226</v>
      </c>
      <c r="C773" t="s">
        <v>1574</v>
      </c>
      <c r="D773" t="s">
        <v>1529</v>
      </c>
      <c r="E773" t="s">
        <v>1449</v>
      </c>
      <c r="F773">
        <v>19931</v>
      </c>
      <c r="G773">
        <v>20909</v>
      </c>
      <c r="H773" t="s">
        <v>1530</v>
      </c>
      <c r="I773">
        <v>286</v>
      </c>
      <c r="J773">
        <v>10</v>
      </c>
      <c r="K773">
        <v>50</v>
      </c>
      <c r="L773">
        <v>81314</v>
      </c>
      <c r="M773">
        <v>1010</v>
      </c>
      <c r="N773">
        <v>1061</v>
      </c>
      <c r="O773">
        <v>1114</v>
      </c>
      <c r="P773">
        <v>1218</v>
      </c>
      <c r="Q773">
        <v>1322</v>
      </c>
      <c r="R773">
        <v>500</v>
      </c>
      <c r="S773">
        <v>525</v>
      </c>
      <c r="T773">
        <v>551</v>
      </c>
      <c r="U773">
        <v>603</v>
      </c>
      <c r="V773">
        <v>654</v>
      </c>
      <c r="W773" t="s">
        <v>2029</v>
      </c>
      <c r="X773">
        <v>1</v>
      </c>
      <c r="Y773">
        <v>1</v>
      </c>
      <c r="Z773" t="s">
        <v>1532</v>
      </c>
    </row>
    <row r="774" spans="1:26">
      <c r="A774">
        <v>285</v>
      </c>
      <c r="B774">
        <v>16226</v>
      </c>
      <c r="C774" t="s">
        <v>1551</v>
      </c>
      <c r="D774" t="s">
        <v>1529</v>
      </c>
      <c r="E774" t="s">
        <v>1459</v>
      </c>
      <c r="F774">
        <v>8450</v>
      </c>
      <c r="G774">
        <v>8830</v>
      </c>
      <c r="H774" t="s">
        <v>1530</v>
      </c>
      <c r="I774">
        <v>295</v>
      </c>
      <c r="J774">
        <v>25</v>
      </c>
      <c r="K774">
        <v>500</v>
      </c>
      <c r="L774">
        <v>22249</v>
      </c>
      <c r="M774">
        <v>105</v>
      </c>
      <c r="N774">
        <v>110</v>
      </c>
      <c r="O774">
        <v>116</v>
      </c>
      <c r="P774">
        <v>127</v>
      </c>
      <c r="Q774">
        <v>138</v>
      </c>
      <c r="R774">
        <v>12500</v>
      </c>
      <c r="S774">
        <v>13095</v>
      </c>
      <c r="T774">
        <v>13810</v>
      </c>
      <c r="U774">
        <v>15119</v>
      </c>
      <c r="V774">
        <v>16429</v>
      </c>
      <c r="W774" t="s">
        <v>2030</v>
      </c>
      <c r="X774">
        <v>1</v>
      </c>
      <c r="Y774">
        <v>1</v>
      </c>
      <c r="Z774" t="s">
        <v>1532</v>
      </c>
    </row>
    <row r="775" spans="1:26">
      <c r="A775">
        <v>285</v>
      </c>
      <c r="B775">
        <v>16226</v>
      </c>
      <c r="C775" t="s">
        <v>1551</v>
      </c>
      <c r="D775" t="s">
        <v>1529</v>
      </c>
      <c r="E775" t="s">
        <v>1459</v>
      </c>
      <c r="F775">
        <v>8439</v>
      </c>
      <c r="G775">
        <v>8819</v>
      </c>
      <c r="H775" t="s">
        <v>1530</v>
      </c>
      <c r="I775">
        <v>295</v>
      </c>
      <c r="J775">
        <v>125</v>
      </c>
      <c r="K775">
        <v>300</v>
      </c>
      <c r="L775">
        <v>22249</v>
      </c>
      <c r="M775">
        <v>105</v>
      </c>
      <c r="N775">
        <v>110</v>
      </c>
      <c r="O775">
        <v>116</v>
      </c>
      <c r="P775">
        <v>127</v>
      </c>
      <c r="Q775">
        <v>138</v>
      </c>
      <c r="R775">
        <v>37500</v>
      </c>
      <c r="S775">
        <v>39286</v>
      </c>
      <c r="T775">
        <v>41429</v>
      </c>
      <c r="U775">
        <v>45357</v>
      </c>
      <c r="V775">
        <v>49286</v>
      </c>
      <c r="W775" t="s">
        <v>2031</v>
      </c>
      <c r="X775">
        <v>1</v>
      </c>
      <c r="Y775">
        <v>1</v>
      </c>
      <c r="Z775" t="s">
        <v>1532</v>
      </c>
    </row>
    <row r="776" spans="1:26">
      <c r="A776">
        <v>285</v>
      </c>
      <c r="B776">
        <v>16226</v>
      </c>
      <c r="C776" t="s">
        <v>1574</v>
      </c>
      <c r="D776" t="s">
        <v>1529</v>
      </c>
      <c r="E776" t="s">
        <v>1449</v>
      </c>
      <c r="F776">
        <v>1724</v>
      </c>
      <c r="G776">
        <v>2044</v>
      </c>
      <c r="H776" t="s">
        <v>1530</v>
      </c>
      <c r="I776">
        <v>286</v>
      </c>
      <c r="J776">
        <v>5</v>
      </c>
      <c r="K776">
        <v>125</v>
      </c>
      <c r="L776">
        <v>81314</v>
      </c>
      <c r="M776">
        <v>1010</v>
      </c>
      <c r="N776">
        <v>1061</v>
      </c>
      <c r="O776">
        <v>1114</v>
      </c>
      <c r="P776">
        <v>1218</v>
      </c>
      <c r="Q776">
        <v>1322</v>
      </c>
      <c r="R776">
        <v>625</v>
      </c>
      <c r="S776">
        <v>657</v>
      </c>
      <c r="T776">
        <v>689</v>
      </c>
      <c r="U776">
        <v>754</v>
      </c>
      <c r="V776">
        <v>818</v>
      </c>
      <c r="W776" t="s">
        <v>2032</v>
      </c>
      <c r="X776">
        <v>1</v>
      </c>
      <c r="Y776">
        <v>1</v>
      </c>
      <c r="Z776" t="s">
        <v>1532</v>
      </c>
    </row>
    <row r="777" spans="1:26">
      <c r="A777">
        <v>285</v>
      </c>
      <c r="B777">
        <v>16226</v>
      </c>
      <c r="C777" t="s">
        <v>1574</v>
      </c>
      <c r="D777" t="s">
        <v>1529</v>
      </c>
      <c r="E777" t="s">
        <v>1449</v>
      </c>
      <c r="F777">
        <v>48086</v>
      </c>
      <c r="G777">
        <v>56176</v>
      </c>
      <c r="H777" t="s">
        <v>1530</v>
      </c>
      <c r="I777">
        <v>286</v>
      </c>
      <c r="J777">
        <v>10</v>
      </c>
      <c r="K777">
        <v>125</v>
      </c>
      <c r="L777">
        <v>81314</v>
      </c>
      <c r="M777">
        <v>1010</v>
      </c>
      <c r="N777">
        <v>1061</v>
      </c>
      <c r="O777">
        <v>1114</v>
      </c>
      <c r="P777">
        <v>1218</v>
      </c>
      <c r="Q777">
        <v>1322</v>
      </c>
      <c r="R777">
        <v>1250</v>
      </c>
      <c r="S777">
        <v>1313</v>
      </c>
      <c r="T777">
        <v>1379</v>
      </c>
      <c r="U777">
        <v>1507</v>
      </c>
      <c r="V777">
        <v>1636</v>
      </c>
      <c r="W777" t="s">
        <v>2032</v>
      </c>
      <c r="X777">
        <v>1</v>
      </c>
      <c r="Y777">
        <v>1</v>
      </c>
      <c r="Z777" t="s">
        <v>1532</v>
      </c>
    </row>
    <row r="778" spans="1:26">
      <c r="A778">
        <v>285</v>
      </c>
      <c r="B778">
        <v>16226</v>
      </c>
      <c r="C778" t="s">
        <v>1574</v>
      </c>
      <c r="D778" t="s">
        <v>1529</v>
      </c>
      <c r="E778" t="s">
        <v>1449</v>
      </c>
      <c r="F778">
        <v>1736</v>
      </c>
      <c r="G778">
        <v>2056</v>
      </c>
      <c r="H778" t="s">
        <v>1530</v>
      </c>
      <c r="I778">
        <v>286</v>
      </c>
      <c r="J778">
        <v>10</v>
      </c>
      <c r="K778">
        <v>200</v>
      </c>
      <c r="L778">
        <v>81314</v>
      </c>
      <c r="M778">
        <v>1010</v>
      </c>
      <c r="N778">
        <v>1061</v>
      </c>
      <c r="O778">
        <v>1114</v>
      </c>
      <c r="P778">
        <v>1218</v>
      </c>
      <c r="Q778">
        <v>1322</v>
      </c>
      <c r="R778">
        <v>2000</v>
      </c>
      <c r="S778">
        <v>2101</v>
      </c>
      <c r="T778">
        <v>2206</v>
      </c>
      <c r="U778">
        <v>2412</v>
      </c>
      <c r="V778">
        <v>2618</v>
      </c>
      <c r="W778" t="s">
        <v>2033</v>
      </c>
      <c r="X778">
        <v>1</v>
      </c>
      <c r="Y778">
        <v>1</v>
      </c>
      <c r="Z778" t="s">
        <v>1532</v>
      </c>
    </row>
    <row r="779" spans="1:26">
      <c r="A779">
        <v>285</v>
      </c>
      <c r="B779">
        <v>16226</v>
      </c>
      <c r="C779" t="s">
        <v>1574</v>
      </c>
      <c r="D779" t="s">
        <v>1529</v>
      </c>
      <c r="E779" t="s">
        <v>1438</v>
      </c>
      <c r="F779">
        <v>81992</v>
      </c>
      <c r="G779">
        <v>96939</v>
      </c>
      <c r="H779" t="s">
        <v>1584</v>
      </c>
      <c r="I779">
        <v>189</v>
      </c>
      <c r="J779">
        <v>1</v>
      </c>
      <c r="K779">
        <v>84000</v>
      </c>
      <c r="L779">
        <v>81000</v>
      </c>
      <c r="M779">
        <v>30492</v>
      </c>
      <c r="N779">
        <v>32017</v>
      </c>
      <c r="O779">
        <v>33617</v>
      </c>
      <c r="P779">
        <v>36742</v>
      </c>
      <c r="Q779">
        <v>39867</v>
      </c>
      <c r="R779">
        <v>84000</v>
      </c>
      <c r="S779">
        <v>88201</v>
      </c>
      <c r="T779">
        <v>92609</v>
      </c>
      <c r="U779">
        <v>101218</v>
      </c>
      <c r="V779">
        <v>109826</v>
      </c>
      <c r="W779" t="s">
        <v>2034</v>
      </c>
      <c r="X779">
        <v>1</v>
      </c>
      <c r="Y779">
        <v>1</v>
      </c>
      <c r="Z779" t="s">
        <v>1532</v>
      </c>
    </row>
    <row r="780" spans="1:26">
      <c r="A780">
        <v>285</v>
      </c>
      <c r="B780">
        <v>16226</v>
      </c>
      <c r="C780" t="s">
        <v>1574</v>
      </c>
      <c r="D780" t="s">
        <v>1529</v>
      </c>
      <c r="E780" t="s">
        <v>1449</v>
      </c>
      <c r="F780">
        <v>1733</v>
      </c>
      <c r="G780">
        <v>2053</v>
      </c>
      <c r="H780" t="s">
        <v>1530</v>
      </c>
      <c r="I780">
        <v>286</v>
      </c>
      <c r="J780">
        <v>10</v>
      </c>
      <c r="K780">
        <v>150</v>
      </c>
      <c r="L780">
        <v>81314</v>
      </c>
      <c r="M780">
        <v>1010</v>
      </c>
      <c r="N780">
        <v>1061</v>
      </c>
      <c r="O780">
        <v>1114</v>
      </c>
      <c r="P780">
        <v>1218</v>
      </c>
      <c r="Q780">
        <v>1322</v>
      </c>
      <c r="R780">
        <v>1500</v>
      </c>
      <c r="S780">
        <v>1576</v>
      </c>
      <c r="T780">
        <v>1654</v>
      </c>
      <c r="U780">
        <v>1809</v>
      </c>
      <c r="V780">
        <v>1963</v>
      </c>
      <c r="W780" t="s">
        <v>2033</v>
      </c>
      <c r="X780">
        <v>1</v>
      </c>
      <c r="Y780">
        <v>1</v>
      </c>
      <c r="Z780" t="s">
        <v>1532</v>
      </c>
    </row>
    <row r="781" spans="1:26">
      <c r="A781">
        <v>285</v>
      </c>
      <c r="B781">
        <v>16226</v>
      </c>
      <c r="C781" t="s">
        <v>1574</v>
      </c>
      <c r="D781" t="s">
        <v>1529</v>
      </c>
      <c r="E781" t="s">
        <v>1449</v>
      </c>
      <c r="F781">
        <v>81590</v>
      </c>
      <c r="G781">
        <v>96394</v>
      </c>
      <c r="H781" t="s">
        <v>1577</v>
      </c>
      <c r="I781">
        <v>329</v>
      </c>
      <c r="J781">
        <v>10</v>
      </c>
      <c r="K781">
        <v>700</v>
      </c>
      <c r="L781">
        <v>81314</v>
      </c>
      <c r="M781">
        <v>1010</v>
      </c>
      <c r="N781">
        <v>1061</v>
      </c>
      <c r="O781">
        <v>1114</v>
      </c>
      <c r="P781">
        <v>1218</v>
      </c>
      <c r="Q781">
        <v>1322</v>
      </c>
      <c r="R781">
        <v>7000</v>
      </c>
      <c r="S781">
        <v>7353</v>
      </c>
      <c r="T781">
        <v>7721</v>
      </c>
      <c r="U781">
        <v>8442</v>
      </c>
      <c r="V781">
        <v>9162</v>
      </c>
      <c r="W781" t="s">
        <v>2035</v>
      </c>
      <c r="X781">
        <v>1</v>
      </c>
      <c r="Y781">
        <v>1</v>
      </c>
      <c r="Z781" t="s">
        <v>1532</v>
      </c>
    </row>
    <row r="782" spans="1:26">
      <c r="A782">
        <v>285</v>
      </c>
      <c r="B782">
        <v>16226</v>
      </c>
      <c r="C782" t="s">
        <v>1574</v>
      </c>
      <c r="D782" t="s">
        <v>1529</v>
      </c>
      <c r="E782" t="s">
        <v>1447</v>
      </c>
      <c r="F782">
        <v>3357</v>
      </c>
      <c r="G782">
        <v>3941</v>
      </c>
      <c r="H782" t="s">
        <v>1584</v>
      </c>
      <c r="I782">
        <v>189</v>
      </c>
      <c r="J782">
        <v>1</v>
      </c>
      <c r="K782">
        <v>84000</v>
      </c>
      <c r="L782">
        <v>81314</v>
      </c>
      <c r="M782">
        <v>3884</v>
      </c>
      <c r="N782">
        <v>4078</v>
      </c>
      <c r="O782">
        <v>4282</v>
      </c>
      <c r="P782">
        <v>4680</v>
      </c>
      <c r="Q782">
        <v>5078</v>
      </c>
      <c r="R782">
        <v>84000</v>
      </c>
      <c r="S782">
        <v>88196</v>
      </c>
      <c r="T782">
        <v>92608</v>
      </c>
      <c r="U782">
        <v>101215</v>
      </c>
      <c r="V782">
        <v>109823</v>
      </c>
      <c r="W782" t="s">
        <v>2036</v>
      </c>
      <c r="X782">
        <v>1</v>
      </c>
      <c r="Y782">
        <v>1</v>
      </c>
      <c r="Z782" t="s">
        <v>1532</v>
      </c>
    </row>
    <row r="783" spans="1:26">
      <c r="A783">
        <v>285</v>
      </c>
      <c r="B783">
        <v>16226</v>
      </c>
      <c r="C783" t="s">
        <v>1574</v>
      </c>
      <c r="D783" t="s">
        <v>1529</v>
      </c>
      <c r="E783" t="s">
        <v>1438</v>
      </c>
      <c r="F783">
        <v>3357</v>
      </c>
      <c r="G783">
        <v>3941</v>
      </c>
      <c r="H783" t="s">
        <v>1584</v>
      </c>
      <c r="I783">
        <v>189</v>
      </c>
      <c r="J783">
        <v>1</v>
      </c>
      <c r="K783">
        <v>84000</v>
      </c>
      <c r="L783">
        <v>81000</v>
      </c>
      <c r="M783">
        <v>30492</v>
      </c>
      <c r="N783">
        <v>32017</v>
      </c>
      <c r="O783">
        <v>33617</v>
      </c>
      <c r="P783">
        <v>36742</v>
      </c>
      <c r="Q783">
        <v>39867</v>
      </c>
      <c r="R783">
        <v>84000</v>
      </c>
      <c r="S783">
        <v>88201</v>
      </c>
      <c r="T783">
        <v>92609</v>
      </c>
      <c r="U783">
        <v>101218</v>
      </c>
      <c r="V783">
        <v>109826</v>
      </c>
      <c r="W783" t="s">
        <v>2036</v>
      </c>
      <c r="X783">
        <v>1</v>
      </c>
      <c r="Y783">
        <v>1</v>
      </c>
      <c r="Z783" t="s">
        <v>1532</v>
      </c>
    </row>
    <row r="784" spans="1:26">
      <c r="A784">
        <v>285</v>
      </c>
      <c r="B784">
        <v>16226</v>
      </c>
      <c r="C784" t="s">
        <v>1574</v>
      </c>
      <c r="D784" t="s">
        <v>1529</v>
      </c>
      <c r="E784" t="s">
        <v>1449</v>
      </c>
      <c r="F784">
        <v>48215</v>
      </c>
      <c r="G784">
        <v>56361</v>
      </c>
      <c r="H784" t="s">
        <v>1577</v>
      </c>
      <c r="I784">
        <v>329</v>
      </c>
      <c r="J784">
        <v>10</v>
      </c>
      <c r="K784">
        <v>700</v>
      </c>
      <c r="L784">
        <v>81314</v>
      </c>
      <c r="M784">
        <v>1010</v>
      </c>
      <c r="N784">
        <v>1061</v>
      </c>
      <c r="O784">
        <v>1114</v>
      </c>
      <c r="P784">
        <v>1218</v>
      </c>
      <c r="Q784">
        <v>1322</v>
      </c>
      <c r="R784">
        <v>7000</v>
      </c>
      <c r="S784">
        <v>7353</v>
      </c>
      <c r="T784">
        <v>7721</v>
      </c>
      <c r="U784">
        <v>8442</v>
      </c>
      <c r="V784">
        <v>9162</v>
      </c>
      <c r="W784" t="s">
        <v>2035</v>
      </c>
      <c r="X784">
        <v>1</v>
      </c>
      <c r="Y784">
        <v>1</v>
      </c>
      <c r="Z784" t="s">
        <v>1532</v>
      </c>
    </row>
    <row r="785" spans="1:26">
      <c r="A785">
        <v>285</v>
      </c>
      <c r="B785">
        <v>16226</v>
      </c>
      <c r="C785" t="s">
        <v>1574</v>
      </c>
      <c r="D785" t="s">
        <v>1529</v>
      </c>
      <c r="E785" t="s">
        <v>1449</v>
      </c>
      <c r="F785">
        <v>72630</v>
      </c>
      <c r="G785">
        <v>86341</v>
      </c>
      <c r="H785" t="s">
        <v>1530</v>
      </c>
      <c r="I785">
        <v>286</v>
      </c>
      <c r="J785">
        <v>10</v>
      </c>
      <c r="K785">
        <v>50</v>
      </c>
      <c r="L785">
        <v>81314</v>
      </c>
      <c r="M785">
        <v>1010</v>
      </c>
      <c r="N785">
        <v>1061</v>
      </c>
      <c r="O785">
        <v>1114</v>
      </c>
      <c r="P785">
        <v>1218</v>
      </c>
      <c r="Q785">
        <v>1322</v>
      </c>
      <c r="R785">
        <v>500</v>
      </c>
      <c r="S785">
        <v>525</v>
      </c>
      <c r="T785">
        <v>551</v>
      </c>
      <c r="U785">
        <v>603</v>
      </c>
      <c r="V785">
        <v>654</v>
      </c>
      <c r="W785" t="s">
        <v>2037</v>
      </c>
      <c r="X785">
        <v>1</v>
      </c>
      <c r="Y785">
        <v>1</v>
      </c>
      <c r="Z785" t="s">
        <v>1532</v>
      </c>
    </row>
    <row r="786" spans="1:26">
      <c r="A786">
        <v>285</v>
      </c>
      <c r="B786">
        <v>16226</v>
      </c>
      <c r="C786" t="s">
        <v>1574</v>
      </c>
      <c r="D786" t="s">
        <v>1529</v>
      </c>
      <c r="E786" t="s">
        <v>1449</v>
      </c>
      <c r="F786">
        <v>3357</v>
      </c>
      <c r="G786">
        <v>3941</v>
      </c>
      <c r="H786" t="s">
        <v>1584</v>
      </c>
      <c r="I786">
        <v>189</v>
      </c>
      <c r="J786">
        <v>1</v>
      </c>
      <c r="K786">
        <v>84000</v>
      </c>
      <c r="L786">
        <v>81314</v>
      </c>
      <c r="M786">
        <v>1010</v>
      </c>
      <c r="N786">
        <v>1061</v>
      </c>
      <c r="O786">
        <v>1114</v>
      </c>
      <c r="P786">
        <v>1218</v>
      </c>
      <c r="Q786">
        <v>1322</v>
      </c>
      <c r="R786">
        <v>84000</v>
      </c>
      <c r="S786">
        <v>88242</v>
      </c>
      <c r="T786">
        <v>92650</v>
      </c>
      <c r="U786">
        <v>101299</v>
      </c>
      <c r="V786">
        <v>109949</v>
      </c>
      <c r="W786" t="s">
        <v>2036</v>
      </c>
      <c r="X786">
        <v>1</v>
      </c>
      <c r="Y786">
        <v>1</v>
      </c>
      <c r="Z786" t="s">
        <v>1532</v>
      </c>
    </row>
    <row r="787" spans="1:26">
      <c r="A787">
        <v>285</v>
      </c>
      <c r="B787">
        <v>16226</v>
      </c>
      <c r="C787" t="s">
        <v>1574</v>
      </c>
      <c r="D787" t="s">
        <v>1529</v>
      </c>
      <c r="E787" t="s">
        <v>1449</v>
      </c>
      <c r="F787">
        <v>30014</v>
      </c>
      <c r="G787">
        <v>32666</v>
      </c>
      <c r="H787" t="s">
        <v>1530</v>
      </c>
      <c r="I787">
        <v>286</v>
      </c>
      <c r="J787">
        <v>30014</v>
      </c>
      <c r="K787">
        <v>50</v>
      </c>
      <c r="L787">
        <v>81314</v>
      </c>
      <c r="M787">
        <v>1010</v>
      </c>
      <c r="N787">
        <v>1061</v>
      </c>
      <c r="O787">
        <v>1114</v>
      </c>
      <c r="P787">
        <v>1218</v>
      </c>
      <c r="Q787">
        <v>1322</v>
      </c>
      <c r="R787">
        <v>1500700</v>
      </c>
      <c r="S787">
        <v>1576478</v>
      </c>
      <c r="T787">
        <v>1655228</v>
      </c>
      <c r="U787">
        <v>1809755</v>
      </c>
      <c r="V787">
        <v>1964283</v>
      </c>
      <c r="W787" t="s">
        <v>2038</v>
      </c>
      <c r="X787">
        <v>1</v>
      </c>
      <c r="Y787">
        <v>1</v>
      </c>
      <c r="Z787" t="s">
        <v>1532</v>
      </c>
    </row>
    <row r="788" spans="1:26">
      <c r="A788">
        <v>285</v>
      </c>
      <c r="B788">
        <v>16226</v>
      </c>
      <c r="C788" t="s">
        <v>1574</v>
      </c>
      <c r="D788" t="s">
        <v>1529</v>
      </c>
      <c r="E788" t="s">
        <v>1449</v>
      </c>
      <c r="F788">
        <v>81488</v>
      </c>
      <c r="G788">
        <v>96257</v>
      </c>
      <c r="H788" t="s">
        <v>1584</v>
      </c>
      <c r="I788">
        <v>189</v>
      </c>
      <c r="J788">
        <v>1</v>
      </c>
      <c r="K788">
        <v>180000</v>
      </c>
      <c r="L788">
        <v>81314</v>
      </c>
      <c r="M788">
        <v>1010</v>
      </c>
      <c r="N788">
        <v>1061</v>
      </c>
      <c r="O788">
        <v>1114</v>
      </c>
      <c r="P788">
        <v>1218</v>
      </c>
      <c r="Q788">
        <v>1322</v>
      </c>
      <c r="R788">
        <v>180000</v>
      </c>
      <c r="S788">
        <v>189089</v>
      </c>
      <c r="T788">
        <v>198535</v>
      </c>
      <c r="U788">
        <v>217069</v>
      </c>
      <c r="V788">
        <v>235604</v>
      </c>
      <c r="W788" t="s">
        <v>2039</v>
      </c>
      <c r="X788">
        <v>1</v>
      </c>
      <c r="Y788">
        <v>1</v>
      </c>
      <c r="Z788" t="s">
        <v>1532</v>
      </c>
    </row>
    <row r="789" spans="1:26">
      <c r="A789">
        <v>285</v>
      </c>
      <c r="B789">
        <v>16226</v>
      </c>
      <c r="C789" t="s">
        <v>1574</v>
      </c>
      <c r="D789" t="s">
        <v>1529</v>
      </c>
      <c r="E789" t="s">
        <v>1449</v>
      </c>
      <c r="F789">
        <v>55811</v>
      </c>
      <c r="G789">
        <v>65930</v>
      </c>
      <c r="H789" t="s">
        <v>1530</v>
      </c>
      <c r="I789">
        <v>286</v>
      </c>
      <c r="J789">
        <v>10</v>
      </c>
      <c r="K789">
        <v>50</v>
      </c>
      <c r="L789">
        <v>81314</v>
      </c>
      <c r="M789">
        <v>1010</v>
      </c>
      <c r="N789">
        <v>1061</v>
      </c>
      <c r="O789">
        <v>1114</v>
      </c>
      <c r="P789">
        <v>1218</v>
      </c>
      <c r="Q789">
        <v>1322</v>
      </c>
      <c r="R789">
        <v>500</v>
      </c>
      <c r="S789">
        <v>525</v>
      </c>
      <c r="T789">
        <v>551</v>
      </c>
      <c r="U789">
        <v>603</v>
      </c>
      <c r="V789">
        <v>654</v>
      </c>
      <c r="W789" t="s">
        <v>2038</v>
      </c>
      <c r="X789">
        <v>1</v>
      </c>
      <c r="Y789">
        <v>1</v>
      </c>
      <c r="Z789" t="s">
        <v>1532</v>
      </c>
    </row>
    <row r="790" spans="1:26">
      <c r="A790">
        <v>285</v>
      </c>
      <c r="B790">
        <v>16226</v>
      </c>
      <c r="C790" t="s">
        <v>1574</v>
      </c>
      <c r="D790" t="s">
        <v>1529</v>
      </c>
      <c r="E790" t="s">
        <v>1449</v>
      </c>
      <c r="F790">
        <v>48099</v>
      </c>
      <c r="G790">
        <v>56192</v>
      </c>
      <c r="H790" t="s">
        <v>1530</v>
      </c>
      <c r="I790">
        <v>286</v>
      </c>
      <c r="J790">
        <v>10</v>
      </c>
      <c r="K790">
        <v>100</v>
      </c>
      <c r="L790">
        <v>81314</v>
      </c>
      <c r="M790">
        <v>1010</v>
      </c>
      <c r="N790">
        <v>1061</v>
      </c>
      <c r="O790">
        <v>1114</v>
      </c>
      <c r="P790">
        <v>1218</v>
      </c>
      <c r="Q790">
        <v>1322</v>
      </c>
      <c r="R790">
        <v>1000</v>
      </c>
      <c r="S790">
        <v>1050</v>
      </c>
      <c r="T790">
        <v>1103</v>
      </c>
      <c r="U790">
        <v>1206</v>
      </c>
      <c r="V790">
        <v>1309</v>
      </c>
      <c r="W790" t="s">
        <v>2038</v>
      </c>
      <c r="X790">
        <v>1</v>
      </c>
      <c r="Y790">
        <v>1</v>
      </c>
      <c r="Z790" t="s">
        <v>1532</v>
      </c>
    </row>
    <row r="791" spans="1:26">
      <c r="A791">
        <v>285</v>
      </c>
      <c r="B791">
        <v>16226</v>
      </c>
      <c r="C791" t="s">
        <v>1574</v>
      </c>
      <c r="D791" t="s">
        <v>1529</v>
      </c>
      <c r="E791" t="s">
        <v>1449</v>
      </c>
      <c r="F791">
        <v>23008</v>
      </c>
      <c r="G791">
        <v>24570</v>
      </c>
      <c r="H791" t="s">
        <v>1584</v>
      </c>
      <c r="I791">
        <v>189</v>
      </c>
      <c r="J791">
        <v>1</v>
      </c>
      <c r="K791">
        <v>180000</v>
      </c>
      <c r="L791">
        <v>81314</v>
      </c>
      <c r="M791">
        <v>1010</v>
      </c>
      <c r="N791">
        <v>1061</v>
      </c>
      <c r="O791">
        <v>1114</v>
      </c>
      <c r="P791">
        <v>1218</v>
      </c>
      <c r="Q791">
        <v>1322</v>
      </c>
      <c r="R791">
        <v>180000</v>
      </c>
      <c r="S791">
        <v>189089</v>
      </c>
      <c r="T791">
        <v>198535</v>
      </c>
      <c r="U791">
        <v>217069</v>
      </c>
      <c r="V791">
        <v>235604</v>
      </c>
      <c r="W791" t="s">
        <v>2040</v>
      </c>
      <c r="X791">
        <v>1</v>
      </c>
      <c r="Y791">
        <v>1</v>
      </c>
      <c r="Z791" t="s">
        <v>1532</v>
      </c>
    </row>
    <row r="792" spans="1:26">
      <c r="A792">
        <v>285</v>
      </c>
      <c r="B792">
        <v>16226</v>
      </c>
      <c r="C792" t="s">
        <v>1574</v>
      </c>
      <c r="D792" t="s">
        <v>1529</v>
      </c>
      <c r="E792" t="s">
        <v>1449</v>
      </c>
      <c r="F792">
        <v>56182</v>
      </c>
      <c r="G792">
        <v>66424</v>
      </c>
      <c r="H792" t="s">
        <v>1530</v>
      </c>
      <c r="I792">
        <v>299</v>
      </c>
      <c r="J792">
        <v>10</v>
      </c>
      <c r="K792">
        <v>9</v>
      </c>
      <c r="L792">
        <v>81314</v>
      </c>
      <c r="M792">
        <v>1010</v>
      </c>
      <c r="N792">
        <v>1061</v>
      </c>
      <c r="O792">
        <v>1114</v>
      </c>
      <c r="P792">
        <v>1218</v>
      </c>
      <c r="Q792">
        <v>1322</v>
      </c>
      <c r="R792">
        <v>90</v>
      </c>
      <c r="S792">
        <v>95</v>
      </c>
      <c r="T792">
        <v>99</v>
      </c>
      <c r="U792">
        <v>109</v>
      </c>
      <c r="V792">
        <v>118</v>
      </c>
      <c r="W792" t="s">
        <v>2041</v>
      </c>
      <c r="X792">
        <v>1</v>
      </c>
      <c r="Y792">
        <v>1</v>
      </c>
      <c r="Z792" t="s">
        <v>1532</v>
      </c>
    </row>
    <row r="793" spans="1:26">
      <c r="A793">
        <v>285</v>
      </c>
      <c r="B793">
        <v>16226</v>
      </c>
      <c r="C793" t="s">
        <v>1574</v>
      </c>
      <c r="D793" t="s">
        <v>1529</v>
      </c>
      <c r="E793" t="s">
        <v>1449</v>
      </c>
      <c r="F793">
        <v>73533</v>
      </c>
      <c r="G793">
        <v>87372</v>
      </c>
      <c r="H793" t="s">
        <v>1530</v>
      </c>
      <c r="I793">
        <v>286</v>
      </c>
      <c r="J793">
        <v>10</v>
      </c>
      <c r="K793">
        <v>100</v>
      </c>
      <c r="L793">
        <v>81314</v>
      </c>
      <c r="M793">
        <v>1010</v>
      </c>
      <c r="N793">
        <v>1061</v>
      </c>
      <c r="O793">
        <v>1114</v>
      </c>
      <c r="P793">
        <v>1218</v>
      </c>
      <c r="Q793">
        <v>1322</v>
      </c>
      <c r="R793">
        <v>1000</v>
      </c>
      <c r="S793">
        <v>1050</v>
      </c>
      <c r="T793">
        <v>1103</v>
      </c>
      <c r="U793">
        <v>1206</v>
      </c>
      <c r="V793">
        <v>1309</v>
      </c>
      <c r="W793" t="s">
        <v>2038</v>
      </c>
      <c r="X793">
        <v>1</v>
      </c>
      <c r="Y793">
        <v>1</v>
      </c>
      <c r="Z793" t="s">
        <v>1532</v>
      </c>
    </row>
    <row r="794" spans="1:26">
      <c r="A794">
        <v>285</v>
      </c>
      <c r="B794">
        <v>16226</v>
      </c>
      <c r="C794" t="s">
        <v>1574</v>
      </c>
      <c r="D794" t="s">
        <v>1529</v>
      </c>
      <c r="E794" t="s">
        <v>1444</v>
      </c>
      <c r="F794">
        <v>6323</v>
      </c>
      <c r="G794">
        <v>6608</v>
      </c>
      <c r="H794" t="s">
        <v>1530</v>
      </c>
      <c r="I794">
        <v>261</v>
      </c>
      <c r="J794">
        <v>20000</v>
      </c>
      <c r="K794">
        <v>25</v>
      </c>
      <c r="L794">
        <v>81000</v>
      </c>
      <c r="M794">
        <v>32687</v>
      </c>
      <c r="N794">
        <v>34321</v>
      </c>
      <c r="O794">
        <v>36037</v>
      </c>
      <c r="P794">
        <v>39387</v>
      </c>
      <c r="Q794">
        <v>42737</v>
      </c>
      <c r="R794">
        <v>500000</v>
      </c>
      <c r="S794">
        <v>524995</v>
      </c>
      <c r="T794">
        <v>551244</v>
      </c>
      <c r="U794">
        <v>602487</v>
      </c>
      <c r="V794">
        <v>653731</v>
      </c>
      <c r="W794" t="s">
        <v>2042</v>
      </c>
      <c r="X794">
        <v>1</v>
      </c>
      <c r="Y794">
        <v>1</v>
      </c>
      <c r="Z794" t="s">
        <v>1532</v>
      </c>
    </row>
    <row r="795" spans="1:26">
      <c r="A795">
        <v>285</v>
      </c>
      <c r="B795">
        <v>16226</v>
      </c>
      <c r="C795" t="s">
        <v>1574</v>
      </c>
      <c r="D795" t="s">
        <v>1529</v>
      </c>
      <c r="E795" t="s">
        <v>1449</v>
      </c>
      <c r="F795">
        <v>8071</v>
      </c>
      <c r="G795">
        <v>8439</v>
      </c>
      <c r="H795" t="s">
        <v>1530</v>
      </c>
      <c r="I795">
        <v>295</v>
      </c>
      <c r="J795">
        <v>4486</v>
      </c>
      <c r="K795">
        <v>2.59</v>
      </c>
      <c r="L795">
        <v>81314</v>
      </c>
      <c r="M795">
        <v>1010</v>
      </c>
      <c r="N795">
        <v>1061</v>
      </c>
      <c r="O795">
        <v>1114</v>
      </c>
      <c r="P795">
        <v>1218</v>
      </c>
      <c r="Q795">
        <v>1322</v>
      </c>
      <c r="R795">
        <v>11619</v>
      </c>
      <c r="S795">
        <v>12205</v>
      </c>
      <c r="T795">
        <v>12815</v>
      </c>
      <c r="U795">
        <v>14012</v>
      </c>
      <c r="V795">
        <v>15208</v>
      </c>
      <c r="W795" t="s">
        <v>2043</v>
      </c>
      <c r="X795">
        <v>1</v>
      </c>
      <c r="Y795">
        <v>1</v>
      </c>
      <c r="Z795" t="s">
        <v>1532</v>
      </c>
    </row>
    <row r="796" spans="1:26">
      <c r="A796">
        <v>285</v>
      </c>
      <c r="B796">
        <v>16226</v>
      </c>
      <c r="C796" t="s">
        <v>1574</v>
      </c>
      <c r="D796" t="s">
        <v>1529</v>
      </c>
      <c r="E796" t="s">
        <v>1449</v>
      </c>
      <c r="F796">
        <v>8072</v>
      </c>
      <c r="G796">
        <v>8440</v>
      </c>
      <c r="H796" t="s">
        <v>1530</v>
      </c>
      <c r="I796">
        <v>295</v>
      </c>
      <c r="J796">
        <v>1684</v>
      </c>
      <c r="K796">
        <v>2.8</v>
      </c>
      <c r="L796">
        <v>81314</v>
      </c>
      <c r="M796">
        <v>1010</v>
      </c>
      <c r="N796">
        <v>1061</v>
      </c>
      <c r="O796">
        <v>1114</v>
      </c>
      <c r="P796">
        <v>1218</v>
      </c>
      <c r="Q796">
        <v>1322</v>
      </c>
      <c r="R796">
        <v>4715</v>
      </c>
      <c r="S796">
        <v>4953</v>
      </c>
      <c r="T796">
        <v>5201</v>
      </c>
      <c r="U796">
        <v>5686</v>
      </c>
      <c r="V796">
        <v>6172</v>
      </c>
      <c r="W796" t="s">
        <v>2043</v>
      </c>
      <c r="X796">
        <v>1</v>
      </c>
      <c r="Y796">
        <v>1</v>
      </c>
      <c r="Z796" t="s">
        <v>1532</v>
      </c>
    </row>
    <row r="797" spans="1:26">
      <c r="A797">
        <v>285</v>
      </c>
      <c r="B797">
        <v>16226</v>
      </c>
      <c r="C797" t="s">
        <v>1574</v>
      </c>
      <c r="D797" t="s">
        <v>1529</v>
      </c>
      <c r="E797" t="s">
        <v>1449</v>
      </c>
      <c r="F797">
        <v>8073</v>
      </c>
      <c r="G797">
        <v>8441</v>
      </c>
      <c r="H797" t="s">
        <v>1530</v>
      </c>
      <c r="I797">
        <v>295</v>
      </c>
      <c r="J797">
        <v>786</v>
      </c>
      <c r="K797">
        <v>3</v>
      </c>
      <c r="L797">
        <v>81314</v>
      </c>
      <c r="M797">
        <v>1010</v>
      </c>
      <c r="N797">
        <v>1061</v>
      </c>
      <c r="O797">
        <v>1114</v>
      </c>
      <c r="P797">
        <v>1218</v>
      </c>
      <c r="Q797">
        <v>1322</v>
      </c>
      <c r="R797">
        <v>2358</v>
      </c>
      <c r="S797">
        <v>2477</v>
      </c>
      <c r="T797">
        <v>2601</v>
      </c>
      <c r="U797">
        <v>2844</v>
      </c>
      <c r="V797">
        <v>3086</v>
      </c>
      <c r="W797" t="s">
        <v>2043</v>
      </c>
      <c r="X797">
        <v>1</v>
      </c>
      <c r="Y797">
        <v>1</v>
      </c>
      <c r="Z797" t="s">
        <v>1532</v>
      </c>
    </row>
    <row r="798" spans="1:26">
      <c r="A798">
        <v>285</v>
      </c>
      <c r="B798">
        <v>16226</v>
      </c>
      <c r="C798" t="s">
        <v>1574</v>
      </c>
      <c r="D798" t="s">
        <v>1529</v>
      </c>
      <c r="E798" t="s">
        <v>1449</v>
      </c>
      <c r="F798">
        <v>8074</v>
      </c>
      <c r="G798">
        <v>8442</v>
      </c>
      <c r="H798" t="s">
        <v>1530</v>
      </c>
      <c r="I798">
        <v>295</v>
      </c>
      <c r="J798">
        <v>674</v>
      </c>
      <c r="K798">
        <v>3</v>
      </c>
      <c r="L798">
        <v>81314</v>
      </c>
      <c r="M798">
        <v>1010</v>
      </c>
      <c r="N798">
        <v>1061</v>
      </c>
      <c r="O798">
        <v>1114</v>
      </c>
      <c r="P798">
        <v>1218</v>
      </c>
      <c r="Q798">
        <v>1322</v>
      </c>
      <c r="R798">
        <v>2022</v>
      </c>
      <c r="S798">
        <v>2124</v>
      </c>
      <c r="T798">
        <v>2230</v>
      </c>
      <c r="U798">
        <v>2438</v>
      </c>
      <c r="V798">
        <v>2647</v>
      </c>
      <c r="W798" t="s">
        <v>2043</v>
      </c>
      <c r="X798">
        <v>1</v>
      </c>
      <c r="Y798">
        <v>1</v>
      </c>
      <c r="Z798" t="s">
        <v>1532</v>
      </c>
    </row>
    <row r="799" spans="1:26">
      <c r="A799">
        <v>285</v>
      </c>
      <c r="B799">
        <v>16226</v>
      </c>
      <c r="C799" t="s">
        <v>1574</v>
      </c>
      <c r="D799" t="s">
        <v>1529</v>
      </c>
      <c r="E799" t="s">
        <v>1449</v>
      </c>
      <c r="F799">
        <v>8075</v>
      </c>
      <c r="G799">
        <v>8443</v>
      </c>
      <c r="H799" t="s">
        <v>1530</v>
      </c>
      <c r="I799">
        <v>295</v>
      </c>
      <c r="J799">
        <v>898</v>
      </c>
      <c r="K799">
        <v>2.29</v>
      </c>
      <c r="L799">
        <v>81314</v>
      </c>
      <c r="M799">
        <v>1010</v>
      </c>
      <c r="N799">
        <v>1061</v>
      </c>
      <c r="O799">
        <v>1114</v>
      </c>
      <c r="P799">
        <v>1218</v>
      </c>
      <c r="Q799">
        <v>1322</v>
      </c>
      <c r="R799">
        <v>2056</v>
      </c>
      <c r="S799">
        <v>2160</v>
      </c>
      <c r="T799">
        <v>2268</v>
      </c>
      <c r="U799">
        <v>2480</v>
      </c>
      <c r="V799">
        <v>2692</v>
      </c>
      <c r="W799" t="s">
        <v>2043</v>
      </c>
      <c r="X799">
        <v>1</v>
      </c>
      <c r="Y799">
        <v>1</v>
      </c>
      <c r="Z799" t="s">
        <v>1532</v>
      </c>
    </row>
    <row r="800" spans="1:26">
      <c r="A800">
        <v>285</v>
      </c>
      <c r="B800">
        <v>16226</v>
      </c>
      <c r="C800" t="s">
        <v>1574</v>
      </c>
      <c r="D800" t="s">
        <v>1529</v>
      </c>
      <c r="E800" t="s">
        <v>1444</v>
      </c>
      <c r="F800">
        <v>7072</v>
      </c>
      <c r="G800">
        <v>7372</v>
      </c>
      <c r="H800" t="s">
        <v>1530</v>
      </c>
      <c r="I800">
        <v>261</v>
      </c>
      <c r="J800">
        <v>220</v>
      </c>
      <c r="K800">
        <v>2200</v>
      </c>
      <c r="L800">
        <v>81000</v>
      </c>
      <c r="M800">
        <v>32687</v>
      </c>
      <c r="N800">
        <v>34321</v>
      </c>
      <c r="O800">
        <v>36037</v>
      </c>
      <c r="P800">
        <v>39387</v>
      </c>
      <c r="Q800">
        <v>42737</v>
      </c>
      <c r="R800">
        <v>484000</v>
      </c>
      <c r="S800">
        <v>508195</v>
      </c>
      <c r="T800">
        <v>533604</v>
      </c>
      <c r="U800">
        <v>583208</v>
      </c>
      <c r="V800">
        <v>632811</v>
      </c>
      <c r="W800" t="s">
        <v>2044</v>
      </c>
      <c r="X800">
        <v>1</v>
      </c>
      <c r="Y800">
        <v>1</v>
      </c>
      <c r="Z800" t="s">
        <v>1532</v>
      </c>
    </row>
    <row r="801" spans="1:26">
      <c r="A801">
        <v>285</v>
      </c>
      <c r="B801">
        <v>16226</v>
      </c>
      <c r="C801" t="s">
        <v>1574</v>
      </c>
      <c r="D801" t="s">
        <v>1529</v>
      </c>
      <c r="E801" t="s">
        <v>1449</v>
      </c>
      <c r="F801">
        <v>8077</v>
      </c>
      <c r="G801">
        <v>8445</v>
      </c>
      <c r="H801" t="s">
        <v>1530</v>
      </c>
      <c r="I801">
        <v>295</v>
      </c>
      <c r="J801">
        <v>5616</v>
      </c>
      <c r="K801">
        <v>1.9</v>
      </c>
      <c r="L801">
        <v>81314</v>
      </c>
      <c r="M801">
        <v>1010</v>
      </c>
      <c r="N801">
        <v>1061</v>
      </c>
      <c r="O801">
        <v>1114</v>
      </c>
      <c r="P801">
        <v>1218</v>
      </c>
      <c r="Q801">
        <v>1322</v>
      </c>
      <c r="R801">
        <v>10670</v>
      </c>
      <c r="S801">
        <v>11209</v>
      </c>
      <c r="T801">
        <v>11769</v>
      </c>
      <c r="U801">
        <v>12868</v>
      </c>
      <c r="V801">
        <v>13967</v>
      </c>
      <c r="W801" t="s">
        <v>2043</v>
      </c>
      <c r="X801">
        <v>1</v>
      </c>
      <c r="Y801">
        <v>1</v>
      </c>
      <c r="Z801" t="s">
        <v>1532</v>
      </c>
    </row>
    <row r="802" spans="1:26">
      <c r="A802">
        <v>285</v>
      </c>
      <c r="B802">
        <v>16226</v>
      </c>
      <c r="C802" t="s">
        <v>1574</v>
      </c>
      <c r="D802" t="s">
        <v>1529</v>
      </c>
      <c r="E802" t="s">
        <v>1444</v>
      </c>
      <c r="F802">
        <v>7075</v>
      </c>
      <c r="G802">
        <v>7375</v>
      </c>
      <c r="H802" t="s">
        <v>1530</v>
      </c>
      <c r="I802">
        <v>261</v>
      </c>
      <c r="J802">
        <v>200</v>
      </c>
      <c r="K802">
        <v>12500</v>
      </c>
      <c r="L802">
        <v>81000</v>
      </c>
      <c r="M802">
        <v>32687</v>
      </c>
      <c r="N802">
        <v>34321</v>
      </c>
      <c r="O802">
        <v>36037</v>
      </c>
      <c r="P802">
        <v>39387</v>
      </c>
      <c r="Q802">
        <v>42737</v>
      </c>
      <c r="R802">
        <v>2500000</v>
      </c>
      <c r="S802">
        <v>2624973</v>
      </c>
      <c r="T802">
        <v>2756218</v>
      </c>
      <c r="U802">
        <v>3012436</v>
      </c>
      <c r="V802">
        <v>3268654</v>
      </c>
      <c r="W802" t="s">
        <v>2045</v>
      </c>
      <c r="X802">
        <v>1</v>
      </c>
      <c r="Y802">
        <v>1</v>
      </c>
      <c r="Z802" t="s">
        <v>1532</v>
      </c>
    </row>
    <row r="803" spans="1:26">
      <c r="A803">
        <v>285</v>
      </c>
      <c r="B803">
        <v>16226</v>
      </c>
      <c r="C803" t="s">
        <v>1574</v>
      </c>
      <c r="D803" t="s">
        <v>1529</v>
      </c>
      <c r="E803" t="s">
        <v>1449</v>
      </c>
      <c r="F803">
        <v>8070</v>
      </c>
      <c r="G803">
        <v>8438</v>
      </c>
      <c r="H803" t="s">
        <v>1530</v>
      </c>
      <c r="I803">
        <v>295</v>
      </c>
      <c r="J803">
        <v>1324</v>
      </c>
      <c r="K803">
        <v>2.59</v>
      </c>
      <c r="L803">
        <v>81314</v>
      </c>
      <c r="M803">
        <v>1010</v>
      </c>
      <c r="N803">
        <v>1061</v>
      </c>
      <c r="O803">
        <v>1114</v>
      </c>
      <c r="P803">
        <v>1218</v>
      </c>
      <c r="Q803">
        <v>1322</v>
      </c>
      <c r="R803">
        <v>3429</v>
      </c>
      <c r="S803">
        <v>3602</v>
      </c>
      <c r="T803">
        <v>3782</v>
      </c>
      <c r="U803">
        <v>4135</v>
      </c>
      <c r="V803">
        <v>4488</v>
      </c>
      <c r="W803" t="s">
        <v>2043</v>
      </c>
      <c r="X803">
        <v>1</v>
      </c>
      <c r="Y803">
        <v>1</v>
      </c>
      <c r="Z803" t="s">
        <v>1532</v>
      </c>
    </row>
    <row r="804" spans="1:26">
      <c r="A804">
        <v>285</v>
      </c>
      <c r="B804">
        <v>16226</v>
      </c>
      <c r="C804" t="s">
        <v>1574</v>
      </c>
      <c r="D804" t="s">
        <v>1529</v>
      </c>
      <c r="E804" t="s">
        <v>1444</v>
      </c>
      <c r="F804">
        <v>7063</v>
      </c>
      <c r="G804">
        <v>7363</v>
      </c>
      <c r="H804" t="s">
        <v>1530</v>
      </c>
      <c r="I804">
        <v>261</v>
      </c>
      <c r="J804">
        <v>10</v>
      </c>
      <c r="K804">
        <v>3500</v>
      </c>
      <c r="L804">
        <v>81000</v>
      </c>
      <c r="M804">
        <v>32687</v>
      </c>
      <c r="N804">
        <v>34321</v>
      </c>
      <c r="O804">
        <v>36037</v>
      </c>
      <c r="P804">
        <v>39387</v>
      </c>
      <c r="Q804">
        <v>42737</v>
      </c>
      <c r="R804">
        <v>35000</v>
      </c>
      <c r="S804">
        <v>36750</v>
      </c>
      <c r="T804">
        <v>38587</v>
      </c>
      <c r="U804">
        <v>42174</v>
      </c>
      <c r="V804">
        <v>45761</v>
      </c>
      <c r="W804" t="s">
        <v>2046</v>
      </c>
      <c r="X804">
        <v>1</v>
      </c>
      <c r="Y804">
        <v>1</v>
      </c>
      <c r="Z804" t="s">
        <v>1532</v>
      </c>
    </row>
    <row r="805" spans="1:26">
      <c r="A805">
        <v>285</v>
      </c>
      <c r="B805">
        <v>16226</v>
      </c>
      <c r="C805" t="s">
        <v>1574</v>
      </c>
      <c r="D805" t="s">
        <v>1529</v>
      </c>
      <c r="E805" t="s">
        <v>1449</v>
      </c>
      <c r="F805">
        <v>2523</v>
      </c>
      <c r="G805">
        <v>2963</v>
      </c>
      <c r="H805" t="s">
        <v>1530</v>
      </c>
      <c r="I805">
        <v>295</v>
      </c>
      <c r="J805">
        <v>16000</v>
      </c>
      <c r="K805">
        <v>3.9</v>
      </c>
      <c r="L805">
        <v>81314</v>
      </c>
      <c r="M805">
        <v>1010</v>
      </c>
      <c r="N805">
        <v>1061</v>
      </c>
      <c r="O805">
        <v>1114</v>
      </c>
      <c r="P805">
        <v>1218</v>
      </c>
      <c r="Q805">
        <v>1322</v>
      </c>
      <c r="R805">
        <v>62400</v>
      </c>
      <c r="S805">
        <v>65551</v>
      </c>
      <c r="T805">
        <v>68825</v>
      </c>
      <c r="U805">
        <v>75251</v>
      </c>
      <c r="V805">
        <v>81676</v>
      </c>
      <c r="W805" t="s">
        <v>2047</v>
      </c>
      <c r="X805">
        <v>1</v>
      </c>
      <c r="Y805">
        <v>1</v>
      </c>
      <c r="Z805" t="s">
        <v>1532</v>
      </c>
    </row>
    <row r="806" spans="1:26">
      <c r="A806">
        <v>285</v>
      </c>
      <c r="B806">
        <v>16226</v>
      </c>
      <c r="C806" t="s">
        <v>1574</v>
      </c>
      <c r="D806" t="s">
        <v>1529</v>
      </c>
      <c r="E806" t="s">
        <v>1444</v>
      </c>
      <c r="F806">
        <v>7071</v>
      </c>
      <c r="G806">
        <v>7371</v>
      </c>
      <c r="H806" t="s">
        <v>1530</v>
      </c>
      <c r="I806">
        <v>261</v>
      </c>
      <c r="J806">
        <v>10</v>
      </c>
      <c r="K806">
        <v>4000</v>
      </c>
      <c r="L806">
        <v>81000</v>
      </c>
      <c r="M806">
        <v>32687</v>
      </c>
      <c r="N806">
        <v>34321</v>
      </c>
      <c r="O806">
        <v>36037</v>
      </c>
      <c r="P806">
        <v>39387</v>
      </c>
      <c r="Q806">
        <v>42737</v>
      </c>
      <c r="R806">
        <v>40000</v>
      </c>
      <c r="S806">
        <v>42000</v>
      </c>
      <c r="T806">
        <v>44099</v>
      </c>
      <c r="U806">
        <v>48199</v>
      </c>
      <c r="V806">
        <v>52298</v>
      </c>
      <c r="W806" t="s">
        <v>2046</v>
      </c>
      <c r="X806">
        <v>1</v>
      </c>
      <c r="Y806">
        <v>1</v>
      </c>
      <c r="Z806" t="s">
        <v>1532</v>
      </c>
    </row>
    <row r="807" spans="1:26">
      <c r="A807">
        <v>285</v>
      </c>
      <c r="B807">
        <v>16226</v>
      </c>
      <c r="C807" t="s">
        <v>1574</v>
      </c>
      <c r="D807" t="s">
        <v>1529</v>
      </c>
      <c r="E807" t="s">
        <v>1449</v>
      </c>
      <c r="F807">
        <v>2525</v>
      </c>
      <c r="G807">
        <v>2965</v>
      </c>
      <c r="H807" t="s">
        <v>1530</v>
      </c>
      <c r="I807">
        <v>295</v>
      </c>
      <c r="J807">
        <v>100</v>
      </c>
      <c r="K807">
        <v>100</v>
      </c>
      <c r="L807">
        <v>81314</v>
      </c>
      <c r="M807">
        <v>1010</v>
      </c>
      <c r="N807">
        <v>1061</v>
      </c>
      <c r="O807">
        <v>1114</v>
      </c>
      <c r="P807">
        <v>1218</v>
      </c>
      <c r="Q807">
        <v>1322</v>
      </c>
      <c r="R807">
        <v>10000</v>
      </c>
      <c r="S807">
        <v>10505</v>
      </c>
      <c r="T807">
        <v>11030</v>
      </c>
      <c r="U807">
        <v>12059</v>
      </c>
      <c r="V807">
        <v>13089</v>
      </c>
      <c r="W807" t="s">
        <v>1915</v>
      </c>
      <c r="X807">
        <v>1</v>
      </c>
      <c r="Y807">
        <v>1</v>
      </c>
      <c r="Z807" t="s">
        <v>1532</v>
      </c>
    </row>
    <row r="808" spans="1:26">
      <c r="A808">
        <v>285</v>
      </c>
      <c r="B808">
        <v>16226</v>
      </c>
      <c r="C808" t="s">
        <v>1574</v>
      </c>
      <c r="D808" t="s">
        <v>1529</v>
      </c>
      <c r="E808" t="s">
        <v>1444</v>
      </c>
      <c r="F808">
        <v>7061</v>
      </c>
      <c r="G808">
        <v>7361</v>
      </c>
      <c r="H808" t="s">
        <v>1530</v>
      </c>
      <c r="I808">
        <v>261</v>
      </c>
      <c r="J808">
        <v>20</v>
      </c>
      <c r="K808">
        <v>3000</v>
      </c>
      <c r="L808">
        <v>81000</v>
      </c>
      <c r="M808">
        <v>32687</v>
      </c>
      <c r="N808">
        <v>34321</v>
      </c>
      <c r="O808">
        <v>36037</v>
      </c>
      <c r="P808">
        <v>39387</v>
      </c>
      <c r="Q808">
        <v>42737</v>
      </c>
      <c r="R808">
        <v>60000</v>
      </c>
      <c r="S808">
        <v>62999</v>
      </c>
      <c r="T808">
        <v>66149</v>
      </c>
      <c r="U808">
        <v>72298</v>
      </c>
      <c r="V808">
        <v>78448</v>
      </c>
      <c r="W808" t="s">
        <v>2048</v>
      </c>
      <c r="X808">
        <v>1</v>
      </c>
      <c r="Y808">
        <v>1</v>
      </c>
      <c r="Z808" t="s">
        <v>1532</v>
      </c>
    </row>
    <row r="809" spans="1:26">
      <c r="A809">
        <v>285</v>
      </c>
      <c r="B809">
        <v>16226</v>
      </c>
      <c r="C809" t="s">
        <v>1574</v>
      </c>
      <c r="D809" t="s">
        <v>1529</v>
      </c>
      <c r="E809" t="s">
        <v>1449</v>
      </c>
      <c r="F809">
        <v>28934</v>
      </c>
      <c r="G809">
        <v>31520</v>
      </c>
      <c r="H809" t="s">
        <v>1530</v>
      </c>
      <c r="I809">
        <v>295</v>
      </c>
      <c r="J809">
        <v>2</v>
      </c>
      <c r="K809">
        <v>2.6</v>
      </c>
      <c r="L809">
        <v>81314</v>
      </c>
      <c r="M809">
        <v>1010</v>
      </c>
      <c r="N809">
        <v>1061</v>
      </c>
      <c r="O809">
        <v>1114</v>
      </c>
      <c r="P809">
        <v>1218</v>
      </c>
      <c r="Q809">
        <v>1322</v>
      </c>
      <c r="R809">
        <v>5</v>
      </c>
      <c r="S809">
        <v>5</v>
      </c>
      <c r="T809">
        <v>6</v>
      </c>
      <c r="U809">
        <v>6</v>
      </c>
      <c r="V809">
        <v>7</v>
      </c>
      <c r="W809" t="s">
        <v>1961</v>
      </c>
      <c r="X809">
        <v>1</v>
      </c>
      <c r="Y809">
        <v>1</v>
      </c>
      <c r="Z809" t="s">
        <v>1532</v>
      </c>
    </row>
    <row r="810" spans="1:26">
      <c r="A810">
        <v>285</v>
      </c>
      <c r="B810">
        <v>16226</v>
      </c>
      <c r="C810" t="s">
        <v>1574</v>
      </c>
      <c r="D810" t="s">
        <v>1529</v>
      </c>
      <c r="E810" t="s">
        <v>1444</v>
      </c>
      <c r="F810">
        <v>7069</v>
      </c>
      <c r="G810">
        <v>7369</v>
      </c>
      <c r="H810" t="s">
        <v>1530</v>
      </c>
      <c r="I810">
        <v>261</v>
      </c>
      <c r="J810">
        <v>200</v>
      </c>
      <c r="K810">
        <v>3000</v>
      </c>
      <c r="L810">
        <v>81000</v>
      </c>
      <c r="M810">
        <v>32687</v>
      </c>
      <c r="N810">
        <v>34321</v>
      </c>
      <c r="O810">
        <v>36037</v>
      </c>
      <c r="P810">
        <v>39387</v>
      </c>
      <c r="Q810">
        <v>42737</v>
      </c>
      <c r="R810">
        <v>600000</v>
      </c>
      <c r="S810">
        <v>629994</v>
      </c>
      <c r="T810">
        <v>661492</v>
      </c>
      <c r="U810">
        <v>722985</v>
      </c>
      <c r="V810">
        <v>784477</v>
      </c>
      <c r="W810" t="s">
        <v>2048</v>
      </c>
      <c r="X810">
        <v>1</v>
      </c>
      <c r="Y810">
        <v>1</v>
      </c>
      <c r="Z810" t="s">
        <v>1532</v>
      </c>
    </row>
    <row r="811" spans="1:26">
      <c r="A811">
        <v>285</v>
      </c>
      <c r="B811">
        <v>16226</v>
      </c>
      <c r="C811" t="s">
        <v>1574</v>
      </c>
      <c r="D811" t="s">
        <v>1529</v>
      </c>
      <c r="E811" t="s">
        <v>1449</v>
      </c>
      <c r="F811">
        <v>7491</v>
      </c>
      <c r="G811">
        <v>7852</v>
      </c>
      <c r="H811" t="s">
        <v>1530</v>
      </c>
      <c r="I811">
        <v>295</v>
      </c>
      <c r="J811">
        <v>14040</v>
      </c>
      <c r="K811">
        <v>2.6</v>
      </c>
      <c r="L811">
        <v>81314</v>
      </c>
      <c r="M811">
        <v>1010</v>
      </c>
      <c r="N811">
        <v>1061</v>
      </c>
      <c r="O811">
        <v>1114</v>
      </c>
      <c r="P811">
        <v>1218</v>
      </c>
      <c r="Q811">
        <v>1322</v>
      </c>
      <c r="R811">
        <v>36504</v>
      </c>
      <c r="S811">
        <v>38347</v>
      </c>
      <c r="T811">
        <v>40263</v>
      </c>
      <c r="U811">
        <v>44022</v>
      </c>
      <c r="V811">
        <v>47780</v>
      </c>
      <c r="W811" t="s">
        <v>1961</v>
      </c>
      <c r="X811">
        <v>1</v>
      </c>
      <c r="Y811">
        <v>1</v>
      </c>
      <c r="Z811" t="s">
        <v>1532</v>
      </c>
    </row>
    <row r="812" spans="1:26">
      <c r="A812">
        <v>285</v>
      </c>
      <c r="B812">
        <v>16226</v>
      </c>
      <c r="C812" t="s">
        <v>1574</v>
      </c>
      <c r="D812" t="s">
        <v>1529</v>
      </c>
      <c r="E812" t="s">
        <v>1449</v>
      </c>
      <c r="F812">
        <v>28955</v>
      </c>
      <c r="G812">
        <v>31543</v>
      </c>
      <c r="H812" t="s">
        <v>1530</v>
      </c>
      <c r="I812">
        <v>295</v>
      </c>
      <c r="J812">
        <v>5000</v>
      </c>
      <c r="K812">
        <v>18</v>
      </c>
      <c r="L812">
        <v>81314</v>
      </c>
      <c r="M812">
        <v>1010</v>
      </c>
      <c r="N812">
        <v>1061</v>
      </c>
      <c r="O812">
        <v>1114</v>
      </c>
      <c r="P812">
        <v>1218</v>
      </c>
      <c r="Q812">
        <v>1322</v>
      </c>
      <c r="R812">
        <v>90000</v>
      </c>
      <c r="S812">
        <v>94545</v>
      </c>
      <c r="T812">
        <v>99267</v>
      </c>
      <c r="U812">
        <v>108535</v>
      </c>
      <c r="V812">
        <v>117802</v>
      </c>
      <c r="W812" t="s">
        <v>2024</v>
      </c>
      <c r="X812">
        <v>1</v>
      </c>
      <c r="Y812">
        <v>1</v>
      </c>
      <c r="Z812" t="s">
        <v>1532</v>
      </c>
    </row>
    <row r="813" spans="1:26">
      <c r="A813">
        <v>285</v>
      </c>
      <c r="B813">
        <v>16226</v>
      </c>
      <c r="C813" t="s">
        <v>1574</v>
      </c>
      <c r="D813" t="s">
        <v>1529</v>
      </c>
      <c r="E813" t="s">
        <v>1444</v>
      </c>
      <c r="F813">
        <v>7066</v>
      </c>
      <c r="G813">
        <v>7366</v>
      </c>
      <c r="H813" t="s">
        <v>1530</v>
      </c>
      <c r="I813">
        <v>261</v>
      </c>
      <c r="J813">
        <v>10</v>
      </c>
      <c r="K813">
        <v>3500</v>
      </c>
      <c r="L813">
        <v>81000</v>
      </c>
      <c r="M813">
        <v>32687</v>
      </c>
      <c r="N813">
        <v>34321</v>
      </c>
      <c r="O813">
        <v>36037</v>
      </c>
      <c r="P813">
        <v>39387</v>
      </c>
      <c r="Q813">
        <v>42737</v>
      </c>
      <c r="R813">
        <v>35000</v>
      </c>
      <c r="S813">
        <v>36750</v>
      </c>
      <c r="T813">
        <v>38587</v>
      </c>
      <c r="U813">
        <v>42174</v>
      </c>
      <c r="V813">
        <v>45761</v>
      </c>
      <c r="W813" t="s">
        <v>2049</v>
      </c>
      <c r="X813">
        <v>1</v>
      </c>
      <c r="Y813">
        <v>1</v>
      </c>
      <c r="Z813" t="s">
        <v>1532</v>
      </c>
    </row>
    <row r="814" spans="1:26">
      <c r="A814">
        <v>285</v>
      </c>
      <c r="B814">
        <v>16226</v>
      </c>
      <c r="C814" t="s">
        <v>1574</v>
      </c>
      <c r="D814" t="s">
        <v>1529</v>
      </c>
      <c r="E814" t="s">
        <v>1449</v>
      </c>
      <c r="F814">
        <v>7369</v>
      </c>
      <c r="G814">
        <v>7734</v>
      </c>
      <c r="H814" t="s">
        <v>1530</v>
      </c>
      <c r="I814">
        <v>295</v>
      </c>
      <c r="J814">
        <v>112</v>
      </c>
      <c r="K814">
        <v>60</v>
      </c>
      <c r="L814">
        <v>81314</v>
      </c>
      <c r="M814">
        <v>1010</v>
      </c>
      <c r="N814">
        <v>1061</v>
      </c>
      <c r="O814">
        <v>1114</v>
      </c>
      <c r="P814">
        <v>1218</v>
      </c>
      <c r="Q814">
        <v>1322</v>
      </c>
      <c r="R814">
        <v>6720</v>
      </c>
      <c r="S814">
        <v>7059</v>
      </c>
      <c r="T814">
        <v>7412</v>
      </c>
      <c r="U814">
        <v>8104</v>
      </c>
      <c r="V814">
        <v>8796</v>
      </c>
      <c r="W814" t="s">
        <v>2027</v>
      </c>
      <c r="X814">
        <v>1</v>
      </c>
      <c r="Y814">
        <v>1</v>
      </c>
      <c r="Z814" t="s">
        <v>1532</v>
      </c>
    </row>
    <row r="815" spans="1:26">
      <c r="A815">
        <v>285</v>
      </c>
      <c r="B815">
        <v>16226</v>
      </c>
      <c r="C815" t="s">
        <v>1574</v>
      </c>
      <c r="D815" t="s">
        <v>1529</v>
      </c>
      <c r="E815" t="s">
        <v>1444</v>
      </c>
      <c r="F815">
        <v>7074</v>
      </c>
      <c r="G815">
        <v>7374</v>
      </c>
      <c r="H815" t="s">
        <v>1530</v>
      </c>
      <c r="I815">
        <v>261</v>
      </c>
      <c r="J815">
        <v>10</v>
      </c>
      <c r="K815">
        <v>3500</v>
      </c>
      <c r="L815">
        <v>81000</v>
      </c>
      <c r="M815">
        <v>32687</v>
      </c>
      <c r="N815">
        <v>34321</v>
      </c>
      <c r="O815">
        <v>36037</v>
      </c>
      <c r="P815">
        <v>39387</v>
      </c>
      <c r="Q815">
        <v>42737</v>
      </c>
      <c r="R815">
        <v>35000</v>
      </c>
      <c r="S815">
        <v>36750</v>
      </c>
      <c r="T815">
        <v>38587</v>
      </c>
      <c r="U815">
        <v>42174</v>
      </c>
      <c r="V815">
        <v>45761</v>
      </c>
      <c r="W815" t="s">
        <v>2049</v>
      </c>
      <c r="X815">
        <v>1</v>
      </c>
      <c r="Y815">
        <v>1</v>
      </c>
      <c r="Z815" t="s">
        <v>1532</v>
      </c>
    </row>
    <row r="816" spans="1:26">
      <c r="A816">
        <v>285</v>
      </c>
      <c r="B816">
        <v>16226</v>
      </c>
      <c r="C816" t="s">
        <v>1574</v>
      </c>
      <c r="D816" t="s">
        <v>1529</v>
      </c>
      <c r="E816" t="s">
        <v>1449</v>
      </c>
      <c r="F816">
        <v>26504</v>
      </c>
      <c r="G816">
        <v>28892</v>
      </c>
      <c r="H816" t="s">
        <v>1530</v>
      </c>
      <c r="I816">
        <v>295</v>
      </c>
      <c r="J816">
        <v>6044</v>
      </c>
      <c r="K816">
        <v>8.6</v>
      </c>
      <c r="L816">
        <v>81314</v>
      </c>
      <c r="M816">
        <v>1010</v>
      </c>
      <c r="N816">
        <v>1061</v>
      </c>
      <c r="O816">
        <v>1114</v>
      </c>
      <c r="P816">
        <v>1218</v>
      </c>
      <c r="Q816">
        <v>1322</v>
      </c>
      <c r="R816">
        <v>51978</v>
      </c>
      <c r="S816">
        <v>54603</v>
      </c>
      <c r="T816">
        <v>57331</v>
      </c>
      <c r="U816">
        <v>62683</v>
      </c>
      <c r="V816">
        <v>68035</v>
      </c>
      <c r="W816" t="s">
        <v>2050</v>
      </c>
      <c r="X816">
        <v>1</v>
      </c>
      <c r="Y816">
        <v>1</v>
      </c>
      <c r="Z816" t="s">
        <v>1532</v>
      </c>
    </row>
    <row r="817" spans="1:26">
      <c r="A817">
        <v>285</v>
      </c>
      <c r="B817">
        <v>16226</v>
      </c>
      <c r="C817" t="s">
        <v>1574</v>
      </c>
      <c r="D817" t="s">
        <v>1529</v>
      </c>
      <c r="E817" t="s">
        <v>1444</v>
      </c>
      <c r="F817">
        <v>7050</v>
      </c>
      <c r="G817">
        <v>7350</v>
      </c>
      <c r="H817" t="s">
        <v>1530</v>
      </c>
      <c r="I817">
        <v>261</v>
      </c>
      <c r="J817">
        <v>20</v>
      </c>
      <c r="K817">
        <v>3500</v>
      </c>
      <c r="L817">
        <v>81000</v>
      </c>
      <c r="M817">
        <v>32687</v>
      </c>
      <c r="N817">
        <v>34321</v>
      </c>
      <c r="O817">
        <v>36037</v>
      </c>
      <c r="P817">
        <v>39387</v>
      </c>
      <c r="Q817">
        <v>42737</v>
      </c>
      <c r="R817">
        <v>70000</v>
      </c>
      <c r="S817">
        <v>73499</v>
      </c>
      <c r="T817">
        <v>77174</v>
      </c>
      <c r="U817">
        <v>84348</v>
      </c>
      <c r="V817">
        <v>91522</v>
      </c>
      <c r="W817" t="s">
        <v>2049</v>
      </c>
      <c r="X817">
        <v>1</v>
      </c>
      <c r="Y817">
        <v>1</v>
      </c>
      <c r="Z817" t="s">
        <v>1532</v>
      </c>
    </row>
    <row r="818" spans="1:26">
      <c r="A818">
        <v>285</v>
      </c>
      <c r="B818">
        <v>16226</v>
      </c>
      <c r="C818" t="s">
        <v>1574</v>
      </c>
      <c r="D818" t="s">
        <v>1529</v>
      </c>
      <c r="E818" t="s">
        <v>1449</v>
      </c>
      <c r="F818">
        <v>26501</v>
      </c>
      <c r="G818">
        <v>28891</v>
      </c>
      <c r="H818" t="s">
        <v>1530</v>
      </c>
      <c r="I818">
        <v>295</v>
      </c>
      <c r="J818">
        <v>7392</v>
      </c>
      <c r="K818">
        <v>8.6</v>
      </c>
      <c r="L818">
        <v>81314</v>
      </c>
      <c r="M818">
        <v>1010</v>
      </c>
      <c r="N818">
        <v>1061</v>
      </c>
      <c r="O818">
        <v>1114</v>
      </c>
      <c r="P818">
        <v>1218</v>
      </c>
      <c r="Q818">
        <v>1322</v>
      </c>
      <c r="R818">
        <v>63571</v>
      </c>
      <c r="S818">
        <v>66781</v>
      </c>
      <c r="T818">
        <v>70117</v>
      </c>
      <c r="U818">
        <v>76663</v>
      </c>
      <c r="V818">
        <v>83209</v>
      </c>
      <c r="W818" t="s">
        <v>2050</v>
      </c>
      <c r="X818">
        <v>1</v>
      </c>
      <c r="Y818">
        <v>1</v>
      </c>
      <c r="Z818" t="s">
        <v>1532</v>
      </c>
    </row>
    <row r="819" spans="1:26">
      <c r="A819">
        <v>285</v>
      </c>
      <c r="B819">
        <v>16226</v>
      </c>
      <c r="C819" t="s">
        <v>1574</v>
      </c>
      <c r="D819" t="s">
        <v>1529</v>
      </c>
      <c r="E819" t="s">
        <v>1444</v>
      </c>
      <c r="F819">
        <v>7027</v>
      </c>
      <c r="G819">
        <v>7327</v>
      </c>
      <c r="H819" t="s">
        <v>1530</v>
      </c>
      <c r="I819">
        <v>261</v>
      </c>
      <c r="J819">
        <v>200</v>
      </c>
      <c r="K819">
        <v>3500</v>
      </c>
      <c r="L819">
        <v>81000</v>
      </c>
      <c r="M819">
        <v>32687</v>
      </c>
      <c r="N819">
        <v>34321</v>
      </c>
      <c r="O819">
        <v>36037</v>
      </c>
      <c r="P819">
        <v>39387</v>
      </c>
      <c r="Q819">
        <v>42737</v>
      </c>
      <c r="R819">
        <v>700000</v>
      </c>
      <c r="S819">
        <v>734993</v>
      </c>
      <c r="T819">
        <v>771741</v>
      </c>
      <c r="U819">
        <v>843482</v>
      </c>
      <c r="V819">
        <v>915223</v>
      </c>
      <c r="W819" t="s">
        <v>2049</v>
      </c>
      <c r="X819">
        <v>1</v>
      </c>
      <c r="Y819">
        <v>1</v>
      </c>
      <c r="Z819" t="s">
        <v>1532</v>
      </c>
    </row>
    <row r="820" spans="1:26">
      <c r="A820">
        <v>285</v>
      </c>
      <c r="B820">
        <v>16226</v>
      </c>
      <c r="C820" t="s">
        <v>1574</v>
      </c>
      <c r="D820" t="s">
        <v>1529</v>
      </c>
      <c r="E820" t="s">
        <v>1449</v>
      </c>
      <c r="F820">
        <v>26505</v>
      </c>
      <c r="G820">
        <v>28895</v>
      </c>
      <c r="H820" t="s">
        <v>1530</v>
      </c>
      <c r="I820">
        <v>295</v>
      </c>
      <c r="J820">
        <v>7616</v>
      </c>
      <c r="K820">
        <v>8.6</v>
      </c>
      <c r="L820">
        <v>81314</v>
      </c>
      <c r="M820">
        <v>1010</v>
      </c>
      <c r="N820">
        <v>1061</v>
      </c>
      <c r="O820">
        <v>1114</v>
      </c>
      <c r="P820">
        <v>1218</v>
      </c>
      <c r="Q820">
        <v>1322</v>
      </c>
      <c r="R820">
        <v>65498</v>
      </c>
      <c r="S820">
        <v>68805</v>
      </c>
      <c r="T820">
        <v>72242</v>
      </c>
      <c r="U820">
        <v>78986</v>
      </c>
      <c r="V820">
        <v>85731</v>
      </c>
      <c r="W820" t="s">
        <v>2050</v>
      </c>
      <c r="X820">
        <v>1</v>
      </c>
      <c r="Y820">
        <v>1</v>
      </c>
      <c r="Z820" t="s">
        <v>1532</v>
      </c>
    </row>
    <row r="821" spans="1:26">
      <c r="A821">
        <v>285</v>
      </c>
      <c r="B821">
        <v>16226</v>
      </c>
      <c r="C821" t="s">
        <v>1574</v>
      </c>
      <c r="D821" t="s">
        <v>1529</v>
      </c>
      <c r="E821" t="s">
        <v>1444</v>
      </c>
      <c r="F821">
        <v>7065</v>
      </c>
      <c r="G821">
        <v>7365</v>
      </c>
      <c r="H821" t="s">
        <v>1530</v>
      </c>
      <c r="I821">
        <v>261</v>
      </c>
      <c r="J821">
        <v>20</v>
      </c>
      <c r="K821">
        <v>2500</v>
      </c>
      <c r="L821">
        <v>81000</v>
      </c>
      <c r="M821">
        <v>32687</v>
      </c>
      <c r="N821">
        <v>34321</v>
      </c>
      <c r="O821">
        <v>36037</v>
      </c>
      <c r="P821">
        <v>39387</v>
      </c>
      <c r="Q821">
        <v>42737</v>
      </c>
      <c r="R821">
        <v>50000</v>
      </c>
      <c r="S821">
        <v>52499</v>
      </c>
      <c r="T821">
        <v>55124</v>
      </c>
      <c r="U821">
        <v>60249</v>
      </c>
      <c r="V821">
        <v>65373</v>
      </c>
      <c r="W821" t="s">
        <v>1541</v>
      </c>
      <c r="X821">
        <v>1</v>
      </c>
      <c r="Y821">
        <v>1</v>
      </c>
      <c r="Z821" t="s">
        <v>1532</v>
      </c>
    </row>
    <row r="822" spans="1:26">
      <c r="A822">
        <v>285</v>
      </c>
      <c r="B822">
        <v>16226</v>
      </c>
      <c r="C822" t="s">
        <v>1574</v>
      </c>
      <c r="D822" t="s">
        <v>1529</v>
      </c>
      <c r="E822" t="s">
        <v>1449</v>
      </c>
      <c r="F822">
        <v>2609</v>
      </c>
      <c r="G822">
        <v>3169</v>
      </c>
      <c r="H822" t="s">
        <v>1530</v>
      </c>
      <c r="I822">
        <v>295</v>
      </c>
      <c r="J822">
        <v>2808</v>
      </c>
      <c r="K822">
        <v>8.8000000000000007</v>
      </c>
      <c r="L822">
        <v>81314</v>
      </c>
      <c r="M822">
        <v>1010</v>
      </c>
      <c r="N822">
        <v>1061</v>
      </c>
      <c r="O822">
        <v>1114</v>
      </c>
      <c r="P822">
        <v>1218</v>
      </c>
      <c r="Q822">
        <v>1322</v>
      </c>
      <c r="R822">
        <v>24710</v>
      </c>
      <c r="S822">
        <v>25958</v>
      </c>
      <c r="T822">
        <v>27255</v>
      </c>
      <c r="U822">
        <v>29799</v>
      </c>
      <c r="V822">
        <v>32344</v>
      </c>
      <c r="W822" t="s">
        <v>2051</v>
      </c>
      <c r="X822">
        <v>1</v>
      </c>
      <c r="Y822">
        <v>1</v>
      </c>
      <c r="Z822" t="s">
        <v>1532</v>
      </c>
    </row>
    <row r="823" spans="1:26">
      <c r="A823">
        <v>285</v>
      </c>
      <c r="B823">
        <v>16226</v>
      </c>
      <c r="C823" t="s">
        <v>1574</v>
      </c>
      <c r="D823" t="s">
        <v>1529</v>
      </c>
      <c r="E823" t="s">
        <v>1444</v>
      </c>
      <c r="F823">
        <v>7073</v>
      </c>
      <c r="G823">
        <v>7373</v>
      </c>
      <c r="H823" t="s">
        <v>1530</v>
      </c>
      <c r="I823">
        <v>261</v>
      </c>
      <c r="J823">
        <v>100</v>
      </c>
      <c r="K823">
        <v>2500</v>
      </c>
      <c r="L823">
        <v>81000</v>
      </c>
      <c r="M823">
        <v>32687</v>
      </c>
      <c r="N823">
        <v>34321</v>
      </c>
      <c r="O823">
        <v>36037</v>
      </c>
      <c r="P823">
        <v>39387</v>
      </c>
      <c r="Q823">
        <v>42737</v>
      </c>
      <c r="R823">
        <v>250000</v>
      </c>
      <c r="S823">
        <v>262497</v>
      </c>
      <c r="T823">
        <v>275622</v>
      </c>
      <c r="U823">
        <v>301244</v>
      </c>
      <c r="V823">
        <v>326865</v>
      </c>
      <c r="W823" t="s">
        <v>1541</v>
      </c>
      <c r="X823">
        <v>1</v>
      </c>
      <c r="Y823">
        <v>1</v>
      </c>
      <c r="Z823" t="s">
        <v>1532</v>
      </c>
    </row>
    <row r="824" spans="1:26">
      <c r="A824">
        <v>285</v>
      </c>
      <c r="B824">
        <v>16226</v>
      </c>
      <c r="C824" t="s">
        <v>1574</v>
      </c>
      <c r="D824" t="s">
        <v>1529</v>
      </c>
      <c r="E824" t="s">
        <v>1449</v>
      </c>
      <c r="F824">
        <v>7482</v>
      </c>
      <c r="G824">
        <v>7843</v>
      </c>
      <c r="H824" t="s">
        <v>1530</v>
      </c>
      <c r="I824">
        <v>295</v>
      </c>
      <c r="J824">
        <v>4000</v>
      </c>
      <c r="K824">
        <v>15.04</v>
      </c>
      <c r="L824">
        <v>81314</v>
      </c>
      <c r="M824">
        <v>1010</v>
      </c>
      <c r="N824">
        <v>1061</v>
      </c>
      <c r="O824">
        <v>1114</v>
      </c>
      <c r="P824">
        <v>1218</v>
      </c>
      <c r="Q824">
        <v>1322</v>
      </c>
      <c r="R824">
        <v>60160</v>
      </c>
      <c r="S824">
        <v>63198</v>
      </c>
      <c r="T824">
        <v>66355</v>
      </c>
      <c r="U824">
        <v>72549</v>
      </c>
      <c r="V824">
        <v>78744</v>
      </c>
      <c r="W824" t="s">
        <v>2052</v>
      </c>
      <c r="X824">
        <v>1</v>
      </c>
      <c r="Y824">
        <v>1</v>
      </c>
      <c r="Z824" t="s">
        <v>1532</v>
      </c>
    </row>
    <row r="825" spans="1:26">
      <c r="A825">
        <v>285</v>
      </c>
      <c r="B825">
        <v>16226</v>
      </c>
      <c r="C825" t="s">
        <v>1574</v>
      </c>
      <c r="D825" t="s">
        <v>1529</v>
      </c>
      <c r="E825" t="s">
        <v>1444</v>
      </c>
      <c r="F825">
        <v>7049</v>
      </c>
      <c r="G825">
        <v>7349</v>
      </c>
      <c r="H825" t="s">
        <v>1530</v>
      </c>
      <c r="I825">
        <v>261</v>
      </c>
      <c r="J825">
        <v>200</v>
      </c>
      <c r="K825">
        <v>2500</v>
      </c>
      <c r="L825">
        <v>81000</v>
      </c>
      <c r="M825">
        <v>32687</v>
      </c>
      <c r="N825">
        <v>34321</v>
      </c>
      <c r="O825">
        <v>36037</v>
      </c>
      <c r="P825">
        <v>39387</v>
      </c>
      <c r="Q825">
        <v>42737</v>
      </c>
      <c r="R825">
        <v>500000</v>
      </c>
      <c r="S825">
        <v>524995</v>
      </c>
      <c r="T825">
        <v>551244</v>
      </c>
      <c r="U825">
        <v>602487</v>
      </c>
      <c r="V825">
        <v>653731</v>
      </c>
      <c r="W825" t="s">
        <v>1541</v>
      </c>
      <c r="X825">
        <v>1</v>
      </c>
      <c r="Y825">
        <v>1</v>
      </c>
      <c r="Z825" t="s">
        <v>1532</v>
      </c>
    </row>
    <row r="826" spans="1:26">
      <c r="A826">
        <v>285</v>
      </c>
      <c r="B826">
        <v>16226</v>
      </c>
      <c r="C826" t="s">
        <v>1574</v>
      </c>
      <c r="D826" t="s">
        <v>1529</v>
      </c>
      <c r="E826" t="s">
        <v>1449</v>
      </c>
      <c r="F826">
        <v>7495</v>
      </c>
      <c r="G826">
        <v>37850</v>
      </c>
      <c r="H826" t="s">
        <v>1530</v>
      </c>
      <c r="I826">
        <v>295</v>
      </c>
      <c r="J826">
        <v>1123</v>
      </c>
      <c r="K826">
        <v>53.7</v>
      </c>
      <c r="L826">
        <v>81314</v>
      </c>
      <c r="M826">
        <v>1010</v>
      </c>
      <c r="N826">
        <v>1061</v>
      </c>
      <c r="O826">
        <v>1114</v>
      </c>
      <c r="P826">
        <v>1218</v>
      </c>
      <c r="Q826">
        <v>1322</v>
      </c>
      <c r="R826">
        <v>60305</v>
      </c>
      <c r="S826">
        <v>63350</v>
      </c>
      <c r="T826">
        <v>66515</v>
      </c>
      <c r="U826">
        <v>72724</v>
      </c>
      <c r="V826">
        <v>78934</v>
      </c>
      <c r="W826" t="s">
        <v>2053</v>
      </c>
      <c r="X826">
        <v>1</v>
      </c>
      <c r="Y826">
        <v>1</v>
      </c>
      <c r="Z826" t="s">
        <v>1532</v>
      </c>
    </row>
    <row r="827" spans="1:26">
      <c r="A827">
        <v>285</v>
      </c>
      <c r="B827">
        <v>16226</v>
      </c>
      <c r="C827" t="s">
        <v>1574</v>
      </c>
      <c r="D827" t="s">
        <v>1529</v>
      </c>
      <c r="E827" t="s">
        <v>1444</v>
      </c>
      <c r="F827">
        <v>7062</v>
      </c>
      <c r="G827">
        <v>7362</v>
      </c>
      <c r="H827" t="s">
        <v>1530</v>
      </c>
      <c r="I827">
        <v>261</v>
      </c>
      <c r="J827">
        <v>200</v>
      </c>
      <c r="K827">
        <v>2200</v>
      </c>
      <c r="L827">
        <v>81000</v>
      </c>
      <c r="M827">
        <v>32687</v>
      </c>
      <c r="N827">
        <v>34321</v>
      </c>
      <c r="O827">
        <v>36037</v>
      </c>
      <c r="P827">
        <v>39387</v>
      </c>
      <c r="Q827">
        <v>42737</v>
      </c>
      <c r="R827">
        <v>440000</v>
      </c>
      <c r="S827">
        <v>461995</v>
      </c>
      <c r="T827">
        <v>485094</v>
      </c>
      <c r="U827">
        <v>530189</v>
      </c>
      <c r="V827">
        <v>575283</v>
      </c>
      <c r="W827" t="s">
        <v>2054</v>
      </c>
      <c r="X827">
        <v>1</v>
      </c>
      <c r="Y827">
        <v>1</v>
      </c>
      <c r="Z827" t="s">
        <v>1532</v>
      </c>
    </row>
    <row r="828" spans="1:26">
      <c r="A828">
        <v>285</v>
      </c>
      <c r="B828">
        <v>16226</v>
      </c>
      <c r="C828" t="s">
        <v>1574</v>
      </c>
      <c r="D828" t="s">
        <v>1529</v>
      </c>
      <c r="E828" t="s">
        <v>1444</v>
      </c>
      <c r="F828">
        <v>7070</v>
      </c>
      <c r="G828">
        <v>7370</v>
      </c>
      <c r="H828" t="s">
        <v>1530</v>
      </c>
      <c r="I828">
        <v>261</v>
      </c>
      <c r="J828">
        <v>200</v>
      </c>
      <c r="K828">
        <v>2200</v>
      </c>
      <c r="L828">
        <v>81000</v>
      </c>
      <c r="M828">
        <v>32687</v>
      </c>
      <c r="N828">
        <v>34321</v>
      </c>
      <c r="O828">
        <v>36037</v>
      </c>
      <c r="P828">
        <v>39387</v>
      </c>
      <c r="Q828">
        <v>42737</v>
      </c>
      <c r="R828">
        <v>440000</v>
      </c>
      <c r="S828">
        <v>461995</v>
      </c>
      <c r="T828">
        <v>485094</v>
      </c>
      <c r="U828">
        <v>530189</v>
      </c>
      <c r="V828">
        <v>575283</v>
      </c>
      <c r="W828" t="s">
        <v>2054</v>
      </c>
      <c r="X828">
        <v>1</v>
      </c>
      <c r="Y828">
        <v>1</v>
      </c>
      <c r="Z828" t="s">
        <v>1532</v>
      </c>
    </row>
    <row r="829" spans="1:26">
      <c r="A829">
        <v>285</v>
      </c>
      <c r="B829">
        <v>16226</v>
      </c>
      <c r="C829" t="s">
        <v>1574</v>
      </c>
      <c r="D829" t="s">
        <v>1529</v>
      </c>
      <c r="E829" t="s">
        <v>1449</v>
      </c>
      <c r="F829">
        <v>9627</v>
      </c>
      <c r="G829">
        <v>10007</v>
      </c>
      <c r="H829" t="s">
        <v>1530</v>
      </c>
      <c r="I829">
        <v>295</v>
      </c>
      <c r="J829">
        <v>8424</v>
      </c>
      <c r="K829">
        <v>3.9</v>
      </c>
      <c r="L829">
        <v>81314</v>
      </c>
      <c r="M829">
        <v>1010</v>
      </c>
      <c r="N829">
        <v>1061</v>
      </c>
      <c r="O829">
        <v>1114</v>
      </c>
      <c r="P829">
        <v>1218</v>
      </c>
      <c r="Q829">
        <v>1322</v>
      </c>
      <c r="R829">
        <v>32854</v>
      </c>
      <c r="S829">
        <v>34513</v>
      </c>
      <c r="T829">
        <v>36237</v>
      </c>
      <c r="U829">
        <v>39619</v>
      </c>
      <c r="V829">
        <v>43002</v>
      </c>
      <c r="W829" t="s">
        <v>2055</v>
      </c>
      <c r="X829">
        <v>1</v>
      </c>
      <c r="Y829">
        <v>1</v>
      </c>
      <c r="Z829" t="s">
        <v>1532</v>
      </c>
    </row>
    <row r="830" spans="1:26">
      <c r="A830">
        <v>285</v>
      </c>
      <c r="B830">
        <v>16226</v>
      </c>
      <c r="C830" t="s">
        <v>1574</v>
      </c>
      <c r="D830" t="s">
        <v>1529</v>
      </c>
      <c r="E830" t="s">
        <v>1442</v>
      </c>
      <c r="F830">
        <v>48655</v>
      </c>
      <c r="G830">
        <v>56968</v>
      </c>
      <c r="H830" t="s">
        <v>1530</v>
      </c>
      <c r="I830">
        <v>242</v>
      </c>
      <c r="J830">
        <v>25</v>
      </c>
      <c r="K830">
        <v>12</v>
      </c>
      <c r="L830">
        <v>81000</v>
      </c>
      <c r="M830">
        <v>59968</v>
      </c>
      <c r="N830">
        <v>62966</v>
      </c>
      <c r="O830">
        <v>66115</v>
      </c>
      <c r="P830">
        <v>72262</v>
      </c>
      <c r="Q830">
        <v>78409</v>
      </c>
      <c r="R830">
        <v>300</v>
      </c>
      <c r="S830">
        <v>315</v>
      </c>
      <c r="T830">
        <v>331</v>
      </c>
      <c r="U830">
        <v>362</v>
      </c>
      <c r="V830">
        <v>392</v>
      </c>
      <c r="W830" t="s">
        <v>2056</v>
      </c>
      <c r="X830">
        <v>1</v>
      </c>
      <c r="Y830">
        <v>1</v>
      </c>
      <c r="Z830" t="s">
        <v>1532</v>
      </c>
    </row>
    <row r="831" spans="1:26">
      <c r="A831">
        <v>285</v>
      </c>
      <c r="B831">
        <v>16226</v>
      </c>
      <c r="C831" t="s">
        <v>1574</v>
      </c>
      <c r="D831" t="s">
        <v>1529</v>
      </c>
      <c r="E831" t="s">
        <v>1449</v>
      </c>
      <c r="F831">
        <v>2751</v>
      </c>
      <c r="G831">
        <v>7268</v>
      </c>
      <c r="H831" t="s">
        <v>1530</v>
      </c>
      <c r="I831">
        <v>295</v>
      </c>
      <c r="J831">
        <v>8000</v>
      </c>
      <c r="K831">
        <v>15.04</v>
      </c>
      <c r="L831">
        <v>81314</v>
      </c>
      <c r="M831">
        <v>1010</v>
      </c>
      <c r="N831">
        <v>1061</v>
      </c>
      <c r="O831">
        <v>1114</v>
      </c>
      <c r="P831">
        <v>1218</v>
      </c>
      <c r="Q831">
        <v>1322</v>
      </c>
      <c r="R831">
        <v>120320</v>
      </c>
      <c r="S831">
        <v>126396</v>
      </c>
      <c r="T831">
        <v>132709</v>
      </c>
      <c r="U831">
        <v>145099</v>
      </c>
      <c r="V831">
        <v>157488</v>
      </c>
      <c r="W831" t="s">
        <v>2052</v>
      </c>
      <c r="X831">
        <v>1</v>
      </c>
      <c r="Y831">
        <v>1</v>
      </c>
      <c r="Z831" t="s">
        <v>1532</v>
      </c>
    </row>
    <row r="832" spans="1:26">
      <c r="A832">
        <v>285</v>
      </c>
      <c r="B832">
        <v>16226</v>
      </c>
      <c r="C832" t="s">
        <v>1574</v>
      </c>
      <c r="D832" t="s">
        <v>1529</v>
      </c>
      <c r="E832" t="s">
        <v>1442</v>
      </c>
      <c r="F832">
        <v>48649</v>
      </c>
      <c r="G832">
        <v>56962</v>
      </c>
      <c r="H832" t="s">
        <v>1530</v>
      </c>
      <c r="I832">
        <v>242</v>
      </c>
      <c r="J832">
        <v>25</v>
      </c>
      <c r="K832">
        <v>12</v>
      </c>
      <c r="L832">
        <v>81000</v>
      </c>
      <c r="M832">
        <v>59968</v>
      </c>
      <c r="N832">
        <v>62966</v>
      </c>
      <c r="O832">
        <v>66115</v>
      </c>
      <c r="P832">
        <v>72262</v>
      </c>
      <c r="Q832">
        <v>78409</v>
      </c>
      <c r="R832">
        <v>300</v>
      </c>
      <c r="S832">
        <v>315</v>
      </c>
      <c r="T832">
        <v>331</v>
      </c>
      <c r="U832">
        <v>362</v>
      </c>
      <c r="V832">
        <v>392</v>
      </c>
      <c r="W832" t="s">
        <v>2056</v>
      </c>
      <c r="X832">
        <v>1</v>
      </c>
      <c r="Y832">
        <v>1</v>
      </c>
      <c r="Z832" t="s">
        <v>1532</v>
      </c>
    </row>
    <row r="833" spans="1:26">
      <c r="A833">
        <v>285</v>
      </c>
      <c r="B833">
        <v>16226</v>
      </c>
      <c r="C833" t="s">
        <v>1574</v>
      </c>
      <c r="D833" t="s">
        <v>1529</v>
      </c>
      <c r="E833" t="s">
        <v>1449</v>
      </c>
      <c r="F833">
        <v>26493</v>
      </c>
      <c r="G833">
        <v>28881</v>
      </c>
      <c r="H833" t="s">
        <v>1530</v>
      </c>
      <c r="I833">
        <v>295</v>
      </c>
      <c r="J833">
        <v>30326</v>
      </c>
      <c r="K833">
        <v>2.08</v>
      </c>
      <c r="L833">
        <v>81314</v>
      </c>
      <c r="M833">
        <v>1010</v>
      </c>
      <c r="N833">
        <v>1061</v>
      </c>
      <c r="O833">
        <v>1114</v>
      </c>
      <c r="P833">
        <v>1218</v>
      </c>
      <c r="Q833">
        <v>1322</v>
      </c>
      <c r="R833">
        <v>63078</v>
      </c>
      <c r="S833">
        <v>66263</v>
      </c>
      <c r="T833">
        <v>69573</v>
      </c>
      <c r="U833">
        <v>76068</v>
      </c>
      <c r="V833">
        <v>82564</v>
      </c>
      <c r="W833" t="s">
        <v>2057</v>
      </c>
      <c r="X833">
        <v>1</v>
      </c>
      <c r="Y833">
        <v>1</v>
      </c>
      <c r="Z833" t="s">
        <v>1532</v>
      </c>
    </row>
    <row r="834" spans="1:26">
      <c r="A834">
        <v>285</v>
      </c>
      <c r="B834">
        <v>16226</v>
      </c>
      <c r="C834" t="s">
        <v>1574</v>
      </c>
      <c r="D834" t="s">
        <v>1529</v>
      </c>
      <c r="E834" t="s">
        <v>1444</v>
      </c>
      <c r="F834">
        <v>70941</v>
      </c>
      <c r="G834">
        <v>84508</v>
      </c>
      <c r="H834" t="s">
        <v>1530</v>
      </c>
      <c r="I834">
        <v>261</v>
      </c>
      <c r="J834">
        <v>660</v>
      </c>
      <c r="K834">
        <v>45</v>
      </c>
      <c r="L834">
        <v>81000</v>
      </c>
      <c r="M834">
        <v>32687</v>
      </c>
      <c r="N834">
        <v>34321</v>
      </c>
      <c r="O834">
        <v>36037</v>
      </c>
      <c r="P834">
        <v>39387</v>
      </c>
      <c r="Q834">
        <v>42737</v>
      </c>
      <c r="R834">
        <v>29700</v>
      </c>
      <c r="S834">
        <v>31185</v>
      </c>
      <c r="T834">
        <v>32744</v>
      </c>
      <c r="U834">
        <v>35788</v>
      </c>
      <c r="V834">
        <v>38832</v>
      </c>
      <c r="W834" t="s">
        <v>2058</v>
      </c>
      <c r="X834">
        <v>1</v>
      </c>
      <c r="Y834">
        <v>1</v>
      </c>
      <c r="Z834" t="s">
        <v>1532</v>
      </c>
    </row>
    <row r="835" spans="1:26">
      <c r="A835">
        <v>285</v>
      </c>
      <c r="B835">
        <v>16226</v>
      </c>
      <c r="C835" t="s">
        <v>1574</v>
      </c>
      <c r="D835" t="s">
        <v>1529</v>
      </c>
      <c r="E835" t="s">
        <v>1449</v>
      </c>
      <c r="F835">
        <v>7832</v>
      </c>
      <c r="G835">
        <v>8193</v>
      </c>
      <c r="H835" t="s">
        <v>1530</v>
      </c>
      <c r="I835">
        <v>295</v>
      </c>
      <c r="J835">
        <v>2808</v>
      </c>
      <c r="K835">
        <v>1.93</v>
      </c>
      <c r="L835">
        <v>81314</v>
      </c>
      <c r="M835">
        <v>1010</v>
      </c>
      <c r="N835">
        <v>1061</v>
      </c>
      <c r="O835">
        <v>1114</v>
      </c>
      <c r="P835">
        <v>1218</v>
      </c>
      <c r="Q835">
        <v>1322</v>
      </c>
      <c r="R835">
        <v>5419</v>
      </c>
      <c r="S835">
        <v>5693</v>
      </c>
      <c r="T835">
        <v>5977</v>
      </c>
      <c r="U835">
        <v>6536</v>
      </c>
      <c r="V835">
        <v>7094</v>
      </c>
      <c r="W835" t="s">
        <v>2059</v>
      </c>
      <c r="X835">
        <v>1</v>
      </c>
      <c r="Y835">
        <v>1</v>
      </c>
      <c r="Z835" t="s">
        <v>1532</v>
      </c>
    </row>
    <row r="836" spans="1:26">
      <c r="A836">
        <v>285</v>
      </c>
      <c r="B836">
        <v>16226</v>
      </c>
      <c r="C836" t="s">
        <v>1574</v>
      </c>
      <c r="D836" t="s">
        <v>1529</v>
      </c>
      <c r="E836" t="s">
        <v>1444</v>
      </c>
      <c r="F836">
        <v>70835</v>
      </c>
      <c r="G836">
        <v>84400</v>
      </c>
      <c r="H836" t="s">
        <v>1530</v>
      </c>
      <c r="I836">
        <v>261</v>
      </c>
      <c r="J836">
        <v>660</v>
      </c>
      <c r="K836">
        <v>80</v>
      </c>
      <c r="L836">
        <v>81000</v>
      </c>
      <c r="M836">
        <v>32687</v>
      </c>
      <c r="N836">
        <v>34321</v>
      </c>
      <c r="O836">
        <v>36037</v>
      </c>
      <c r="P836">
        <v>39387</v>
      </c>
      <c r="Q836">
        <v>42737</v>
      </c>
      <c r="R836">
        <v>52800</v>
      </c>
      <c r="S836">
        <v>55439</v>
      </c>
      <c r="T836">
        <v>58211</v>
      </c>
      <c r="U836">
        <v>63623</v>
      </c>
      <c r="V836">
        <v>69034</v>
      </c>
      <c r="W836" t="s">
        <v>2060</v>
      </c>
      <c r="X836">
        <v>1</v>
      </c>
      <c r="Y836">
        <v>1</v>
      </c>
      <c r="Z836" t="s">
        <v>1532</v>
      </c>
    </row>
    <row r="837" spans="1:26">
      <c r="A837">
        <v>285</v>
      </c>
      <c r="B837">
        <v>16226</v>
      </c>
      <c r="C837" t="s">
        <v>1574</v>
      </c>
      <c r="D837" t="s">
        <v>1529</v>
      </c>
      <c r="E837" t="s">
        <v>1442</v>
      </c>
      <c r="F837">
        <v>13515</v>
      </c>
      <c r="G837">
        <v>14399</v>
      </c>
      <c r="H837" t="s">
        <v>1530</v>
      </c>
      <c r="I837">
        <v>244</v>
      </c>
      <c r="J837">
        <v>250</v>
      </c>
      <c r="K837">
        <v>30</v>
      </c>
      <c r="L837">
        <v>81000</v>
      </c>
      <c r="M837">
        <v>59968</v>
      </c>
      <c r="N837">
        <v>62966</v>
      </c>
      <c r="O837">
        <v>66115</v>
      </c>
      <c r="P837">
        <v>72262</v>
      </c>
      <c r="Q837">
        <v>78409</v>
      </c>
      <c r="R837">
        <v>7500</v>
      </c>
      <c r="S837">
        <v>7875</v>
      </c>
      <c r="T837">
        <v>8269</v>
      </c>
      <c r="U837">
        <v>9038</v>
      </c>
      <c r="V837">
        <v>9806</v>
      </c>
      <c r="W837" t="s">
        <v>2061</v>
      </c>
      <c r="X837">
        <v>1</v>
      </c>
      <c r="Y837">
        <v>1</v>
      </c>
      <c r="Z837" t="s">
        <v>1532</v>
      </c>
    </row>
    <row r="838" spans="1:26">
      <c r="A838">
        <v>285</v>
      </c>
      <c r="B838">
        <v>16226</v>
      </c>
      <c r="C838" t="s">
        <v>1574</v>
      </c>
      <c r="D838" t="s">
        <v>1529</v>
      </c>
      <c r="E838" t="s">
        <v>1449</v>
      </c>
      <c r="F838">
        <v>7817</v>
      </c>
      <c r="G838">
        <v>8178</v>
      </c>
      <c r="H838" t="s">
        <v>1530</v>
      </c>
      <c r="I838">
        <v>295</v>
      </c>
      <c r="J838">
        <v>1324</v>
      </c>
      <c r="K838">
        <v>0.93</v>
      </c>
      <c r="L838">
        <v>81314</v>
      </c>
      <c r="M838">
        <v>1010</v>
      </c>
      <c r="N838">
        <v>1061</v>
      </c>
      <c r="O838">
        <v>1114</v>
      </c>
      <c r="P838">
        <v>1218</v>
      </c>
      <c r="Q838">
        <v>1322</v>
      </c>
      <c r="R838">
        <v>1231</v>
      </c>
      <c r="S838">
        <v>1293</v>
      </c>
      <c r="T838">
        <v>1358</v>
      </c>
      <c r="U838">
        <v>1485</v>
      </c>
      <c r="V838">
        <v>1612</v>
      </c>
      <c r="W838" t="s">
        <v>2059</v>
      </c>
      <c r="X838">
        <v>1</v>
      </c>
      <c r="Y838">
        <v>1</v>
      </c>
      <c r="Z838" t="s">
        <v>1532</v>
      </c>
    </row>
    <row r="839" spans="1:26">
      <c r="A839">
        <v>285</v>
      </c>
      <c r="B839">
        <v>16226</v>
      </c>
      <c r="C839" t="s">
        <v>1574</v>
      </c>
      <c r="D839" t="s">
        <v>1529</v>
      </c>
      <c r="E839" t="s">
        <v>1442</v>
      </c>
      <c r="F839">
        <v>5730</v>
      </c>
      <c r="G839">
        <v>5997</v>
      </c>
      <c r="H839" t="s">
        <v>1530</v>
      </c>
      <c r="I839">
        <v>244</v>
      </c>
      <c r="J839">
        <v>250</v>
      </c>
      <c r="K839">
        <v>200</v>
      </c>
      <c r="L839">
        <v>81000</v>
      </c>
      <c r="M839">
        <v>59968</v>
      </c>
      <c r="N839">
        <v>62966</v>
      </c>
      <c r="O839">
        <v>66115</v>
      </c>
      <c r="P839">
        <v>72262</v>
      </c>
      <c r="Q839">
        <v>78409</v>
      </c>
      <c r="R839">
        <v>50000</v>
      </c>
      <c r="S839">
        <v>52500</v>
      </c>
      <c r="T839">
        <v>55125</v>
      </c>
      <c r="U839">
        <v>60250</v>
      </c>
      <c r="V839">
        <v>65376</v>
      </c>
      <c r="W839" t="s">
        <v>2061</v>
      </c>
      <c r="X839">
        <v>1</v>
      </c>
      <c r="Y839">
        <v>1</v>
      </c>
      <c r="Z839" t="s">
        <v>1532</v>
      </c>
    </row>
    <row r="840" spans="1:26">
      <c r="A840">
        <v>285</v>
      </c>
      <c r="B840">
        <v>16226</v>
      </c>
      <c r="C840" t="s">
        <v>1574</v>
      </c>
      <c r="D840" t="s">
        <v>1529</v>
      </c>
      <c r="E840" t="s">
        <v>1449</v>
      </c>
      <c r="F840">
        <v>26465</v>
      </c>
      <c r="G840">
        <v>28851</v>
      </c>
      <c r="H840" t="s">
        <v>1530</v>
      </c>
      <c r="I840">
        <v>295</v>
      </c>
      <c r="J840">
        <v>2246</v>
      </c>
      <c r="K840">
        <v>0.99</v>
      </c>
      <c r="L840">
        <v>81314</v>
      </c>
      <c r="M840">
        <v>1010</v>
      </c>
      <c r="N840">
        <v>1061</v>
      </c>
      <c r="O840">
        <v>1114</v>
      </c>
      <c r="P840">
        <v>1218</v>
      </c>
      <c r="Q840">
        <v>1322</v>
      </c>
      <c r="R840">
        <v>2224</v>
      </c>
      <c r="S840">
        <v>2336</v>
      </c>
      <c r="T840">
        <v>2452</v>
      </c>
      <c r="U840">
        <v>2681</v>
      </c>
      <c r="V840">
        <v>2910</v>
      </c>
      <c r="W840" t="s">
        <v>2059</v>
      </c>
      <c r="X840">
        <v>1</v>
      </c>
      <c r="Y840">
        <v>1</v>
      </c>
      <c r="Z840" t="s">
        <v>1532</v>
      </c>
    </row>
    <row r="841" spans="1:26">
      <c r="A841">
        <v>285</v>
      </c>
      <c r="B841">
        <v>16226</v>
      </c>
      <c r="C841" t="s">
        <v>1574</v>
      </c>
      <c r="D841" t="s">
        <v>1529</v>
      </c>
      <c r="E841" t="s">
        <v>1444</v>
      </c>
      <c r="F841">
        <v>57931</v>
      </c>
      <c r="G841">
        <v>68770</v>
      </c>
      <c r="H841" t="s">
        <v>1530</v>
      </c>
      <c r="I841">
        <v>261</v>
      </c>
      <c r="J841">
        <v>75</v>
      </c>
      <c r="K841">
        <v>80</v>
      </c>
      <c r="L841">
        <v>81000</v>
      </c>
      <c r="M841">
        <v>32687</v>
      </c>
      <c r="N841">
        <v>34321</v>
      </c>
      <c r="O841">
        <v>36037</v>
      </c>
      <c r="P841">
        <v>39387</v>
      </c>
      <c r="Q841">
        <v>42737</v>
      </c>
      <c r="R841">
        <v>6000</v>
      </c>
      <c r="S841">
        <v>6300</v>
      </c>
      <c r="T841">
        <v>6615</v>
      </c>
      <c r="U841">
        <v>7230</v>
      </c>
      <c r="V841">
        <v>7845</v>
      </c>
      <c r="W841" t="s">
        <v>2062</v>
      </c>
      <c r="X841">
        <v>1</v>
      </c>
      <c r="Y841">
        <v>1</v>
      </c>
      <c r="Z841" t="s">
        <v>1532</v>
      </c>
    </row>
    <row r="842" spans="1:26">
      <c r="A842">
        <v>285</v>
      </c>
      <c r="B842">
        <v>16226</v>
      </c>
      <c r="C842" t="s">
        <v>1574</v>
      </c>
      <c r="D842" t="s">
        <v>1529</v>
      </c>
      <c r="E842" t="s">
        <v>1444</v>
      </c>
      <c r="F842">
        <v>7020</v>
      </c>
      <c r="G842">
        <v>7320</v>
      </c>
      <c r="H842" t="s">
        <v>1530</v>
      </c>
      <c r="I842">
        <v>261</v>
      </c>
      <c r="J842">
        <v>200</v>
      </c>
      <c r="K842">
        <v>25</v>
      </c>
      <c r="L842">
        <v>81000</v>
      </c>
      <c r="M842">
        <v>32687</v>
      </c>
      <c r="N842">
        <v>34321</v>
      </c>
      <c r="O842">
        <v>36037</v>
      </c>
      <c r="P842">
        <v>39387</v>
      </c>
      <c r="Q842">
        <v>42737</v>
      </c>
      <c r="R842">
        <v>5000</v>
      </c>
      <c r="S842">
        <v>5250</v>
      </c>
      <c r="T842">
        <v>5512</v>
      </c>
      <c r="U842">
        <v>6025</v>
      </c>
      <c r="V842">
        <v>6537</v>
      </c>
      <c r="W842" t="s">
        <v>2063</v>
      </c>
      <c r="X842">
        <v>1</v>
      </c>
      <c r="Y842">
        <v>1</v>
      </c>
      <c r="Z842" t="s">
        <v>1532</v>
      </c>
    </row>
    <row r="843" spans="1:26">
      <c r="A843">
        <v>285</v>
      </c>
      <c r="B843">
        <v>16226</v>
      </c>
      <c r="C843" t="s">
        <v>1574</v>
      </c>
      <c r="D843" t="s">
        <v>1529</v>
      </c>
      <c r="E843" t="s">
        <v>1449</v>
      </c>
      <c r="F843">
        <v>7084</v>
      </c>
      <c r="G843">
        <v>7384</v>
      </c>
      <c r="H843" t="s">
        <v>1530</v>
      </c>
      <c r="I843">
        <v>295</v>
      </c>
      <c r="J843">
        <v>3000</v>
      </c>
      <c r="K843">
        <v>21.7</v>
      </c>
      <c r="L843">
        <v>81314</v>
      </c>
      <c r="M843">
        <v>1010</v>
      </c>
      <c r="N843">
        <v>1061</v>
      </c>
      <c r="O843">
        <v>1114</v>
      </c>
      <c r="P843">
        <v>1218</v>
      </c>
      <c r="Q843">
        <v>1322</v>
      </c>
      <c r="R843">
        <v>65100</v>
      </c>
      <c r="S843">
        <v>68387</v>
      </c>
      <c r="T843">
        <v>71803</v>
      </c>
      <c r="U843">
        <v>78507</v>
      </c>
      <c r="V843">
        <v>85210</v>
      </c>
      <c r="W843" t="s">
        <v>2064</v>
      </c>
      <c r="X843">
        <v>1</v>
      </c>
      <c r="Y843">
        <v>1</v>
      </c>
      <c r="Z843" t="s">
        <v>1532</v>
      </c>
    </row>
    <row r="844" spans="1:26">
      <c r="A844">
        <v>285</v>
      </c>
      <c r="B844">
        <v>16226</v>
      </c>
      <c r="C844" t="s">
        <v>1574</v>
      </c>
      <c r="D844" t="s">
        <v>1529</v>
      </c>
      <c r="E844" t="s">
        <v>1449</v>
      </c>
      <c r="F844">
        <v>2519</v>
      </c>
      <c r="G844">
        <v>3076</v>
      </c>
      <c r="H844" t="s">
        <v>1530</v>
      </c>
      <c r="I844">
        <v>295</v>
      </c>
      <c r="J844">
        <v>300</v>
      </c>
      <c r="K844">
        <v>318</v>
      </c>
      <c r="L844">
        <v>81314</v>
      </c>
      <c r="M844">
        <v>1010</v>
      </c>
      <c r="N844">
        <v>1061</v>
      </c>
      <c r="O844">
        <v>1114</v>
      </c>
      <c r="P844">
        <v>1218</v>
      </c>
      <c r="Q844">
        <v>1322</v>
      </c>
      <c r="R844">
        <v>95400</v>
      </c>
      <c r="S844">
        <v>100217</v>
      </c>
      <c r="T844">
        <v>105223</v>
      </c>
      <c r="U844">
        <v>115047</v>
      </c>
      <c r="V844">
        <v>124870</v>
      </c>
      <c r="W844" t="s">
        <v>2065</v>
      </c>
      <c r="X844">
        <v>1</v>
      </c>
      <c r="Y844">
        <v>1</v>
      </c>
      <c r="Z844" t="s">
        <v>1532</v>
      </c>
    </row>
    <row r="845" spans="1:26">
      <c r="A845">
        <v>285</v>
      </c>
      <c r="B845">
        <v>16226</v>
      </c>
      <c r="C845" t="s">
        <v>1574</v>
      </c>
      <c r="D845" t="s">
        <v>1529</v>
      </c>
      <c r="E845" t="s">
        <v>1449</v>
      </c>
      <c r="F845">
        <v>2519</v>
      </c>
      <c r="G845">
        <v>2959</v>
      </c>
      <c r="H845" t="s">
        <v>1530</v>
      </c>
      <c r="I845">
        <v>295</v>
      </c>
      <c r="J845">
        <v>300</v>
      </c>
      <c r="K845">
        <v>318</v>
      </c>
      <c r="L845">
        <v>81314</v>
      </c>
      <c r="M845">
        <v>1010</v>
      </c>
      <c r="N845">
        <v>1061</v>
      </c>
      <c r="O845">
        <v>1114</v>
      </c>
      <c r="P845">
        <v>1218</v>
      </c>
      <c r="Q845">
        <v>1322</v>
      </c>
      <c r="R845">
        <v>95400</v>
      </c>
      <c r="S845">
        <v>100217</v>
      </c>
      <c r="T845">
        <v>105223</v>
      </c>
      <c r="U845">
        <v>115047</v>
      </c>
      <c r="V845">
        <v>124870</v>
      </c>
      <c r="W845" t="s">
        <v>2065</v>
      </c>
      <c r="X845">
        <v>1</v>
      </c>
      <c r="Y845">
        <v>1</v>
      </c>
      <c r="Z845" t="s">
        <v>1532</v>
      </c>
    </row>
    <row r="846" spans="1:26">
      <c r="A846">
        <v>285</v>
      </c>
      <c r="B846">
        <v>16226</v>
      </c>
      <c r="C846" t="s">
        <v>1574</v>
      </c>
      <c r="D846" t="s">
        <v>1529</v>
      </c>
      <c r="E846" t="s">
        <v>1442</v>
      </c>
      <c r="F846">
        <v>4893</v>
      </c>
      <c r="G846">
        <v>5114</v>
      </c>
      <c r="H846" t="s">
        <v>1530</v>
      </c>
      <c r="I846">
        <v>244</v>
      </c>
      <c r="J846">
        <v>500</v>
      </c>
      <c r="K846">
        <v>15</v>
      </c>
      <c r="L846">
        <v>81000</v>
      </c>
      <c r="M846">
        <v>59968</v>
      </c>
      <c r="N846">
        <v>62966</v>
      </c>
      <c r="O846">
        <v>66115</v>
      </c>
      <c r="P846">
        <v>72262</v>
      </c>
      <c r="Q846">
        <v>78409</v>
      </c>
      <c r="R846">
        <v>7500</v>
      </c>
      <c r="S846">
        <v>7875</v>
      </c>
      <c r="T846">
        <v>8269</v>
      </c>
      <c r="U846">
        <v>9038</v>
      </c>
      <c r="V846">
        <v>9806</v>
      </c>
      <c r="W846" t="s">
        <v>2066</v>
      </c>
      <c r="X846">
        <v>1</v>
      </c>
      <c r="Y846">
        <v>1</v>
      </c>
      <c r="Z846" t="s">
        <v>1532</v>
      </c>
    </row>
    <row r="847" spans="1:26">
      <c r="A847">
        <v>285</v>
      </c>
      <c r="B847">
        <v>16226</v>
      </c>
      <c r="C847" t="s">
        <v>1574</v>
      </c>
      <c r="D847" t="s">
        <v>1529</v>
      </c>
      <c r="E847" t="s">
        <v>1449</v>
      </c>
      <c r="F847">
        <v>8009</v>
      </c>
      <c r="G847">
        <v>8369</v>
      </c>
      <c r="H847" t="s">
        <v>1530</v>
      </c>
      <c r="I847">
        <v>295</v>
      </c>
      <c r="J847">
        <v>936</v>
      </c>
      <c r="K847">
        <v>42</v>
      </c>
      <c r="L847">
        <v>81314</v>
      </c>
      <c r="M847">
        <v>1010</v>
      </c>
      <c r="N847">
        <v>1061</v>
      </c>
      <c r="O847">
        <v>1114</v>
      </c>
      <c r="P847">
        <v>1218</v>
      </c>
      <c r="Q847">
        <v>1322</v>
      </c>
      <c r="R847">
        <v>39312</v>
      </c>
      <c r="S847">
        <v>41297</v>
      </c>
      <c r="T847">
        <v>43360</v>
      </c>
      <c r="U847">
        <v>47408</v>
      </c>
      <c r="V847">
        <v>51456</v>
      </c>
      <c r="W847" t="s">
        <v>2067</v>
      </c>
      <c r="X847">
        <v>1</v>
      </c>
      <c r="Y847">
        <v>1</v>
      </c>
      <c r="Z847" t="s">
        <v>1532</v>
      </c>
    </row>
    <row r="848" spans="1:26">
      <c r="A848">
        <v>285</v>
      </c>
      <c r="B848">
        <v>16226</v>
      </c>
      <c r="C848" t="s">
        <v>1574</v>
      </c>
      <c r="D848" t="s">
        <v>1529</v>
      </c>
      <c r="E848" t="s">
        <v>1442</v>
      </c>
      <c r="F848">
        <v>79757</v>
      </c>
      <c r="G848">
        <v>94214</v>
      </c>
      <c r="H848" t="s">
        <v>1530</v>
      </c>
      <c r="I848">
        <v>244</v>
      </c>
      <c r="J848">
        <v>50</v>
      </c>
      <c r="K848">
        <v>75</v>
      </c>
      <c r="L848">
        <v>81000</v>
      </c>
      <c r="M848">
        <v>59968</v>
      </c>
      <c r="N848">
        <v>62966</v>
      </c>
      <c r="O848">
        <v>66115</v>
      </c>
      <c r="P848">
        <v>72262</v>
      </c>
      <c r="Q848">
        <v>78409</v>
      </c>
      <c r="R848">
        <v>3750</v>
      </c>
      <c r="S848">
        <v>3937</v>
      </c>
      <c r="T848">
        <v>4134</v>
      </c>
      <c r="U848">
        <v>4519</v>
      </c>
      <c r="V848">
        <v>4903</v>
      </c>
      <c r="W848" t="s">
        <v>2068</v>
      </c>
      <c r="X848">
        <v>1</v>
      </c>
      <c r="Y848">
        <v>1</v>
      </c>
      <c r="Z848" t="s">
        <v>1532</v>
      </c>
    </row>
    <row r="849" spans="1:26">
      <c r="A849">
        <v>285</v>
      </c>
      <c r="B849">
        <v>16226</v>
      </c>
      <c r="C849" t="s">
        <v>1574</v>
      </c>
      <c r="D849" t="s">
        <v>1529</v>
      </c>
      <c r="E849" t="s">
        <v>1449</v>
      </c>
      <c r="F849">
        <v>26455</v>
      </c>
      <c r="G849">
        <v>28838</v>
      </c>
      <c r="H849" t="s">
        <v>1530</v>
      </c>
      <c r="I849">
        <v>295</v>
      </c>
      <c r="J849">
        <v>2246</v>
      </c>
      <c r="K849">
        <v>6.17</v>
      </c>
      <c r="L849">
        <v>81314</v>
      </c>
      <c r="M849">
        <v>1010</v>
      </c>
      <c r="N849">
        <v>1061</v>
      </c>
      <c r="O849">
        <v>1114</v>
      </c>
      <c r="P849">
        <v>1218</v>
      </c>
      <c r="Q849">
        <v>1322</v>
      </c>
      <c r="R849">
        <v>13858</v>
      </c>
      <c r="S849">
        <v>14558</v>
      </c>
      <c r="T849">
        <v>15285</v>
      </c>
      <c r="U849">
        <v>16712</v>
      </c>
      <c r="V849">
        <v>18139</v>
      </c>
      <c r="W849" t="s">
        <v>2069</v>
      </c>
      <c r="X849">
        <v>1</v>
      </c>
      <c r="Y849">
        <v>1</v>
      </c>
      <c r="Z849" t="s">
        <v>1532</v>
      </c>
    </row>
    <row r="850" spans="1:26">
      <c r="A850">
        <v>285</v>
      </c>
      <c r="B850">
        <v>16226</v>
      </c>
      <c r="C850" t="s">
        <v>1574</v>
      </c>
      <c r="D850" t="s">
        <v>1529</v>
      </c>
      <c r="E850" t="s">
        <v>1449</v>
      </c>
      <c r="F850">
        <v>26459</v>
      </c>
      <c r="G850">
        <v>28846</v>
      </c>
      <c r="H850" t="s">
        <v>1530</v>
      </c>
      <c r="I850">
        <v>295</v>
      </c>
      <c r="J850">
        <v>2246</v>
      </c>
      <c r="K850">
        <v>3.7</v>
      </c>
      <c r="L850">
        <v>81314</v>
      </c>
      <c r="M850">
        <v>1010</v>
      </c>
      <c r="N850">
        <v>1061</v>
      </c>
      <c r="O850">
        <v>1114</v>
      </c>
      <c r="P850">
        <v>1218</v>
      </c>
      <c r="Q850">
        <v>1322</v>
      </c>
      <c r="R850">
        <v>8310</v>
      </c>
      <c r="S850">
        <v>8730</v>
      </c>
      <c r="T850">
        <v>9166</v>
      </c>
      <c r="U850">
        <v>10022</v>
      </c>
      <c r="V850">
        <v>10877</v>
      </c>
      <c r="W850" t="s">
        <v>2069</v>
      </c>
      <c r="X850">
        <v>1</v>
      </c>
      <c r="Y850">
        <v>1</v>
      </c>
      <c r="Z850" t="s">
        <v>1532</v>
      </c>
    </row>
    <row r="851" spans="1:26">
      <c r="A851">
        <v>285</v>
      </c>
      <c r="B851">
        <v>16226</v>
      </c>
      <c r="C851" t="s">
        <v>1574</v>
      </c>
      <c r="D851" t="s">
        <v>1529</v>
      </c>
      <c r="E851" t="s">
        <v>1449</v>
      </c>
      <c r="F851">
        <v>8751</v>
      </c>
      <c r="G851">
        <v>9134</v>
      </c>
      <c r="H851" t="s">
        <v>1530</v>
      </c>
      <c r="I851">
        <v>295</v>
      </c>
      <c r="J851">
        <v>12</v>
      </c>
      <c r="K851">
        <v>300</v>
      </c>
      <c r="L851">
        <v>81314</v>
      </c>
      <c r="M851">
        <v>1010</v>
      </c>
      <c r="N851">
        <v>1061</v>
      </c>
      <c r="O851">
        <v>1114</v>
      </c>
      <c r="P851">
        <v>1218</v>
      </c>
      <c r="Q851">
        <v>1322</v>
      </c>
      <c r="R851">
        <v>3600</v>
      </c>
      <c r="S851">
        <v>3782</v>
      </c>
      <c r="T851">
        <v>3971</v>
      </c>
      <c r="U851">
        <v>4341</v>
      </c>
      <c r="V851">
        <v>4712</v>
      </c>
      <c r="W851" t="s">
        <v>1947</v>
      </c>
      <c r="X851">
        <v>1</v>
      </c>
      <c r="Y851">
        <v>1</v>
      </c>
      <c r="Z851" t="s">
        <v>1532</v>
      </c>
    </row>
    <row r="852" spans="1:26">
      <c r="A852">
        <v>285</v>
      </c>
      <c r="B852">
        <v>16226</v>
      </c>
      <c r="C852" t="s">
        <v>1574</v>
      </c>
      <c r="D852" t="s">
        <v>1529</v>
      </c>
      <c r="E852" t="s">
        <v>1444</v>
      </c>
      <c r="F852">
        <v>6872</v>
      </c>
      <c r="G852">
        <v>7163</v>
      </c>
      <c r="H852" t="s">
        <v>1530</v>
      </c>
      <c r="I852">
        <v>261</v>
      </c>
      <c r="J852">
        <v>2000</v>
      </c>
      <c r="K852">
        <v>60</v>
      </c>
      <c r="L852">
        <v>81000</v>
      </c>
      <c r="M852">
        <v>32687</v>
      </c>
      <c r="N852">
        <v>34321</v>
      </c>
      <c r="O852">
        <v>36037</v>
      </c>
      <c r="P852">
        <v>39387</v>
      </c>
      <c r="Q852">
        <v>42737</v>
      </c>
      <c r="R852">
        <v>120000</v>
      </c>
      <c r="S852">
        <v>125999</v>
      </c>
      <c r="T852">
        <v>132298</v>
      </c>
      <c r="U852">
        <v>144597</v>
      </c>
      <c r="V852">
        <v>156895</v>
      </c>
      <c r="W852" t="s">
        <v>2070</v>
      </c>
      <c r="X852">
        <v>1</v>
      </c>
      <c r="Y852">
        <v>1</v>
      </c>
      <c r="Z852" t="s">
        <v>1532</v>
      </c>
    </row>
    <row r="853" spans="1:26">
      <c r="A853">
        <v>285</v>
      </c>
      <c r="B853">
        <v>16226</v>
      </c>
      <c r="C853" t="s">
        <v>1574</v>
      </c>
      <c r="D853" t="s">
        <v>1529</v>
      </c>
      <c r="E853" t="s">
        <v>1449</v>
      </c>
      <c r="F853">
        <v>44981</v>
      </c>
      <c r="G853">
        <v>51891</v>
      </c>
      <c r="H853" t="s">
        <v>1530</v>
      </c>
      <c r="I853">
        <v>295</v>
      </c>
      <c r="J853">
        <v>33696</v>
      </c>
      <c r="K853">
        <v>0.73</v>
      </c>
      <c r="L853">
        <v>81314</v>
      </c>
      <c r="M853">
        <v>1010</v>
      </c>
      <c r="N853">
        <v>1061</v>
      </c>
      <c r="O853">
        <v>1114</v>
      </c>
      <c r="P853">
        <v>1218</v>
      </c>
      <c r="Q853">
        <v>1322</v>
      </c>
      <c r="R853">
        <v>24598</v>
      </c>
      <c r="S853">
        <v>25840</v>
      </c>
      <c r="T853">
        <v>27131</v>
      </c>
      <c r="U853">
        <v>29664</v>
      </c>
      <c r="V853">
        <v>32197</v>
      </c>
      <c r="W853" t="s">
        <v>2071</v>
      </c>
      <c r="X853">
        <v>1</v>
      </c>
      <c r="Y853">
        <v>1</v>
      </c>
      <c r="Z853" t="s">
        <v>1532</v>
      </c>
    </row>
    <row r="854" spans="1:26">
      <c r="A854">
        <v>285</v>
      </c>
      <c r="B854">
        <v>16226</v>
      </c>
      <c r="C854" t="s">
        <v>1574</v>
      </c>
      <c r="D854" t="s">
        <v>1529</v>
      </c>
      <c r="E854" t="s">
        <v>1442</v>
      </c>
      <c r="F854">
        <v>64028</v>
      </c>
      <c r="G854">
        <v>77060</v>
      </c>
      <c r="H854" t="s">
        <v>1530</v>
      </c>
      <c r="I854">
        <v>244</v>
      </c>
      <c r="J854">
        <v>100</v>
      </c>
      <c r="K854">
        <v>7.5</v>
      </c>
      <c r="L854">
        <v>81000</v>
      </c>
      <c r="M854">
        <v>59968</v>
      </c>
      <c r="N854">
        <v>62966</v>
      </c>
      <c r="O854">
        <v>66115</v>
      </c>
      <c r="P854">
        <v>72262</v>
      </c>
      <c r="Q854">
        <v>78409</v>
      </c>
      <c r="R854">
        <v>750</v>
      </c>
      <c r="S854">
        <v>787</v>
      </c>
      <c r="T854">
        <v>827</v>
      </c>
      <c r="U854">
        <v>904</v>
      </c>
      <c r="V854">
        <v>981</v>
      </c>
      <c r="W854" t="s">
        <v>2072</v>
      </c>
      <c r="X854">
        <v>1</v>
      </c>
      <c r="Y854">
        <v>1</v>
      </c>
      <c r="Z854" t="s">
        <v>1532</v>
      </c>
    </row>
    <row r="855" spans="1:26">
      <c r="A855">
        <v>285</v>
      </c>
      <c r="B855">
        <v>16226</v>
      </c>
      <c r="C855" t="s">
        <v>1574</v>
      </c>
      <c r="D855" t="s">
        <v>1529</v>
      </c>
      <c r="E855" t="s">
        <v>1444</v>
      </c>
      <c r="F855">
        <v>51719</v>
      </c>
      <c r="G855">
        <v>62656</v>
      </c>
      <c r="H855" t="s">
        <v>1530</v>
      </c>
      <c r="I855">
        <v>261</v>
      </c>
      <c r="J855">
        <v>24</v>
      </c>
      <c r="K855">
        <v>500</v>
      </c>
      <c r="L855">
        <v>81000</v>
      </c>
      <c r="M855">
        <v>32687</v>
      </c>
      <c r="N855">
        <v>34321</v>
      </c>
      <c r="O855">
        <v>36037</v>
      </c>
      <c r="P855">
        <v>39387</v>
      </c>
      <c r="Q855">
        <v>42737</v>
      </c>
      <c r="R855">
        <v>12000</v>
      </c>
      <c r="S855">
        <v>12600</v>
      </c>
      <c r="T855">
        <v>13230</v>
      </c>
      <c r="U855">
        <v>14460</v>
      </c>
      <c r="V855">
        <v>15690</v>
      </c>
      <c r="W855" t="s">
        <v>2073</v>
      </c>
      <c r="X855">
        <v>1</v>
      </c>
      <c r="Y855">
        <v>1</v>
      </c>
      <c r="Z855" t="s">
        <v>1532</v>
      </c>
    </row>
    <row r="856" spans="1:26">
      <c r="A856">
        <v>285</v>
      </c>
      <c r="B856">
        <v>16226</v>
      </c>
      <c r="C856" t="s">
        <v>1574</v>
      </c>
      <c r="D856" t="s">
        <v>1529</v>
      </c>
      <c r="E856" t="s">
        <v>1442</v>
      </c>
      <c r="F856">
        <v>51195</v>
      </c>
      <c r="G856">
        <v>60195</v>
      </c>
      <c r="H856" t="s">
        <v>1530</v>
      </c>
      <c r="I856">
        <v>244</v>
      </c>
      <c r="J856">
        <v>25</v>
      </c>
      <c r="K856">
        <v>90</v>
      </c>
      <c r="L856">
        <v>81000</v>
      </c>
      <c r="M856">
        <v>59968</v>
      </c>
      <c r="N856">
        <v>62966</v>
      </c>
      <c r="O856">
        <v>66115</v>
      </c>
      <c r="P856">
        <v>72262</v>
      </c>
      <c r="Q856">
        <v>78409</v>
      </c>
      <c r="R856">
        <v>2250</v>
      </c>
      <c r="S856">
        <v>2362</v>
      </c>
      <c r="T856">
        <v>2481</v>
      </c>
      <c r="U856">
        <v>2711</v>
      </c>
      <c r="V856">
        <v>2942</v>
      </c>
      <c r="W856" t="s">
        <v>2074</v>
      </c>
      <c r="X856">
        <v>1</v>
      </c>
      <c r="Y856">
        <v>1</v>
      </c>
      <c r="Z856" t="s">
        <v>1532</v>
      </c>
    </row>
    <row r="857" spans="1:26">
      <c r="A857">
        <v>285</v>
      </c>
      <c r="B857">
        <v>16226</v>
      </c>
      <c r="C857" t="s">
        <v>1574</v>
      </c>
      <c r="D857" t="s">
        <v>1529</v>
      </c>
      <c r="E857" t="s">
        <v>1449</v>
      </c>
      <c r="F857">
        <v>45109</v>
      </c>
      <c r="G857">
        <v>52085</v>
      </c>
      <c r="H857" t="s">
        <v>1530</v>
      </c>
      <c r="I857">
        <v>295</v>
      </c>
      <c r="J857">
        <v>10</v>
      </c>
      <c r="K857">
        <v>30</v>
      </c>
      <c r="L857">
        <v>81314</v>
      </c>
      <c r="M857">
        <v>1010</v>
      </c>
      <c r="N857">
        <v>1061</v>
      </c>
      <c r="O857">
        <v>1114</v>
      </c>
      <c r="P857">
        <v>1218</v>
      </c>
      <c r="Q857">
        <v>1322</v>
      </c>
      <c r="R857">
        <v>300</v>
      </c>
      <c r="S857">
        <v>315</v>
      </c>
      <c r="T857">
        <v>331</v>
      </c>
      <c r="U857">
        <v>362</v>
      </c>
      <c r="V857">
        <v>393</v>
      </c>
      <c r="W857" t="s">
        <v>2075</v>
      </c>
      <c r="X857">
        <v>1</v>
      </c>
      <c r="Y857">
        <v>1</v>
      </c>
      <c r="Z857" t="s">
        <v>1532</v>
      </c>
    </row>
    <row r="858" spans="1:26">
      <c r="A858">
        <v>285</v>
      </c>
      <c r="B858">
        <v>16226</v>
      </c>
      <c r="C858" t="s">
        <v>1574</v>
      </c>
      <c r="D858" t="s">
        <v>1529</v>
      </c>
      <c r="E858" t="s">
        <v>1442</v>
      </c>
      <c r="F858">
        <v>48558</v>
      </c>
      <c r="G858">
        <v>56850</v>
      </c>
      <c r="H858" t="s">
        <v>1530</v>
      </c>
      <c r="I858">
        <v>244</v>
      </c>
      <c r="J858">
        <v>250</v>
      </c>
      <c r="K858">
        <v>15</v>
      </c>
      <c r="L858">
        <v>81000</v>
      </c>
      <c r="M858">
        <v>59968</v>
      </c>
      <c r="N858">
        <v>62966</v>
      </c>
      <c r="O858">
        <v>66115</v>
      </c>
      <c r="P858">
        <v>72262</v>
      </c>
      <c r="Q858">
        <v>78409</v>
      </c>
      <c r="R858">
        <v>3750</v>
      </c>
      <c r="S858">
        <v>3937</v>
      </c>
      <c r="T858">
        <v>4134</v>
      </c>
      <c r="U858">
        <v>4519</v>
      </c>
      <c r="V858">
        <v>4903</v>
      </c>
      <c r="W858" t="s">
        <v>2076</v>
      </c>
      <c r="X858">
        <v>1</v>
      </c>
      <c r="Y858">
        <v>1</v>
      </c>
      <c r="Z858" t="s">
        <v>1532</v>
      </c>
    </row>
    <row r="859" spans="1:26">
      <c r="A859">
        <v>285</v>
      </c>
      <c r="B859">
        <v>16226</v>
      </c>
      <c r="C859" t="s">
        <v>1574</v>
      </c>
      <c r="D859" t="s">
        <v>1529</v>
      </c>
      <c r="E859" t="s">
        <v>1449</v>
      </c>
      <c r="F859">
        <v>45339</v>
      </c>
      <c r="G859">
        <v>52395</v>
      </c>
      <c r="H859" t="s">
        <v>1530</v>
      </c>
      <c r="I859">
        <v>295</v>
      </c>
      <c r="J859">
        <v>2</v>
      </c>
      <c r="K859">
        <v>100</v>
      </c>
      <c r="L859">
        <v>81314</v>
      </c>
      <c r="M859">
        <v>1010</v>
      </c>
      <c r="N859">
        <v>1061</v>
      </c>
      <c r="O859">
        <v>1114</v>
      </c>
      <c r="P859">
        <v>1218</v>
      </c>
      <c r="Q859">
        <v>1322</v>
      </c>
      <c r="R859">
        <v>200</v>
      </c>
      <c r="S859">
        <v>210</v>
      </c>
      <c r="T859">
        <v>221</v>
      </c>
      <c r="U859">
        <v>241</v>
      </c>
      <c r="V859">
        <v>262</v>
      </c>
      <c r="W859" t="s">
        <v>2077</v>
      </c>
      <c r="X859">
        <v>1</v>
      </c>
      <c r="Y859">
        <v>1</v>
      </c>
      <c r="Z859" t="s">
        <v>1532</v>
      </c>
    </row>
    <row r="860" spans="1:26">
      <c r="A860">
        <v>285</v>
      </c>
      <c r="B860">
        <v>16226</v>
      </c>
      <c r="C860" t="s">
        <v>1574</v>
      </c>
      <c r="D860" t="s">
        <v>1529</v>
      </c>
      <c r="E860" t="s">
        <v>1442</v>
      </c>
      <c r="F860">
        <v>46178</v>
      </c>
      <c r="G860">
        <v>53399</v>
      </c>
      <c r="H860" t="s">
        <v>1530</v>
      </c>
      <c r="I860">
        <v>244</v>
      </c>
      <c r="J860">
        <v>50</v>
      </c>
      <c r="K860">
        <v>18</v>
      </c>
      <c r="L860">
        <v>81000</v>
      </c>
      <c r="M860">
        <v>59968</v>
      </c>
      <c r="N860">
        <v>62966</v>
      </c>
      <c r="O860">
        <v>66115</v>
      </c>
      <c r="P860">
        <v>72262</v>
      </c>
      <c r="Q860">
        <v>78409</v>
      </c>
      <c r="R860">
        <v>900</v>
      </c>
      <c r="S860">
        <v>945</v>
      </c>
      <c r="T860">
        <v>992</v>
      </c>
      <c r="U860">
        <v>1085</v>
      </c>
      <c r="V860">
        <v>1177</v>
      </c>
      <c r="W860" t="s">
        <v>2076</v>
      </c>
      <c r="X860">
        <v>1</v>
      </c>
      <c r="Y860">
        <v>1</v>
      </c>
      <c r="Z860" t="s">
        <v>1532</v>
      </c>
    </row>
    <row r="861" spans="1:26">
      <c r="A861">
        <v>285</v>
      </c>
      <c r="B861">
        <v>16226</v>
      </c>
      <c r="C861" t="s">
        <v>1574</v>
      </c>
      <c r="D861" t="s">
        <v>1529</v>
      </c>
      <c r="E861" t="s">
        <v>1444</v>
      </c>
      <c r="F861">
        <v>70236</v>
      </c>
      <c r="G861">
        <v>83784</v>
      </c>
      <c r="H861" t="s">
        <v>1530</v>
      </c>
      <c r="I861">
        <v>261</v>
      </c>
      <c r="J861">
        <v>2000</v>
      </c>
      <c r="K861">
        <v>80</v>
      </c>
      <c r="L861">
        <v>81000</v>
      </c>
      <c r="M861">
        <v>32687</v>
      </c>
      <c r="N861">
        <v>34321</v>
      </c>
      <c r="O861">
        <v>36037</v>
      </c>
      <c r="P861">
        <v>39387</v>
      </c>
      <c r="Q861">
        <v>42737</v>
      </c>
      <c r="R861">
        <v>160000</v>
      </c>
      <c r="S861">
        <v>167998</v>
      </c>
      <c r="T861">
        <v>176398</v>
      </c>
      <c r="U861">
        <v>192796</v>
      </c>
      <c r="V861">
        <v>209194</v>
      </c>
      <c r="W861" t="s">
        <v>2078</v>
      </c>
      <c r="X861">
        <v>1</v>
      </c>
      <c r="Y861">
        <v>1</v>
      </c>
      <c r="Z861" t="s">
        <v>1532</v>
      </c>
    </row>
    <row r="862" spans="1:26">
      <c r="A862">
        <v>285</v>
      </c>
      <c r="B862">
        <v>16226</v>
      </c>
      <c r="C862" t="s">
        <v>1574</v>
      </c>
      <c r="D862" t="s">
        <v>1529</v>
      </c>
      <c r="E862" t="s">
        <v>1444</v>
      </c>
      <c r="F862">
        <v>70528</v>
      </c>
      <c r="G862">
        <v>84082</v>
      </c>
      <c r="H862" t="s">
        <v>1530</v>
      </c>
      <c r="I862">
        <v>261</v>
      </c>
      <c r="J862">
        <v>2000</v>
      </c>
      <c r="K862">
        <v>40</v>
      </c>
      <c r="L862">
        <v>81000</v>
      </c>
      <c r="M862">
        <v>32687</v>
      </c>
      <c r="N862">
        <v>34321</v>
      </c>
      <c r="O862">
        <v>36037</v>
      </c>
      <c r="P862">
        <v>39387</v>
      </c>
      <c r="Q862">
        <v>42737</v>
      </c>
      <c r="R862">
        <v>80000</v>
      </c>
      <c r="S862">
        <v>83999</v>
      </c>
      <c r="T862">
        <v>88199</v>
      </c>
      <c r="U862">
        <v>96398</v>
      </c>
      <c r="V862">
        <v>104597</v>
      </c>
      <c r="W862" t="s">
        <v>2079</v>
      </c>
      <c r="X862">
        <v>1</v>
      </c>
      <c r="Y862">
        <v>1</v>
      </c>
      <c r="Z862" t="s">
        <v>1532</v>
      </c>
    </row>
    <row r="863" spans="1:26">
      <c r="A863">
        <v>285</v>
      </c>
      <c r="B863">
        <v>16226</v>
      </c>
      <c r="C863" t="s">
        <v>1574</v>
      </c>
      <c r="D863" t="s">
        <v>1529</v>
      </c>
      <c r="E863" t="s">
        <v>1444</v>
      </c>
      <c r="F863">
        <v>70649</v>
      </c>
      <c r="G863">
        <v>84208</v>
      </c>
      <c r="H863" t="s">
        <v>1530</v>
      </c>
      <c r="I863">
        <v>261</v>
      </c>
      <c r="J863">
        <v>660</v>
      </c>
      <c r="K863">
        <v>50</v>
      </c>
      <c r="L863">
        <v>81000</v>
      </c>
      <c r="M863">
        <v>32687</v>
      </c>
      <c r="N863">
        <v>34321</v>
      </c>
      <c r="O863">
        <v>36037</v>
      </c>
      <c r="P863">
        <v>39387</v>
      </c>
      <c r="Q863">
        <v>42737</v>
      </c>
      <c r="R863">
        <v>33000</v>
      </c>
      <c r="S863">
        <v>34650</v>
      </c>
      <c r="T863">
        <v>36382</v>
      </c>
      <c r="U863">
        <v>39764</v>
      </c>
      <c r="V863">
        <v>43146</v>
      </c>
      <c r="W863" t="s">
        <v>2080</v>
      </c>
      <c r="X863">
        <v>1</v>
      </c>
      <c r="Y863">
        <v>1</v>
      </c>
      <c r="Z863" t="s">
        <v>1532</v>
      </c>
    </row>
    <row r="864" spans="1:26">
      <c r="A864">
        <v>285</v>
      </c>
      <c r="B864">
        <v>16226</v>
      </c>
      <c r="C864" t="s">
        <v>1574</v>
      </c>
      <c r="D864" t="s">
        <v>1529</v>
      </c>
      <c r="E864" t="s">
        <v>1444</v>
      </c>
      <c r="F864">
        <v>70661</v>
      </c>
      <c r="G864">
        <v>84220</v>
      </c>
      <c r="H864" t="s">
        <v>1530</v>
      </c>
      <c r="I864">
        <v>261</v>
      </c>
      <c r="J864">
        <v>2000</v>
      </c>
      <c r="K864">
        <v>50</v>
      </c>
      <c r="L864">
        <v>81000</v>
      </c>
      <c r="M864">
        <v>32687</v>
      </c>
      <c r="N864">
        <v>34321</v>
      </c>
      <c r="O864">
        <v>36037</v>
      </c>
      <c r="P864">
        <v>39387</v>
      </c>
      <c r="Q864">
        <v>42737</v>
      </c>
      <c r="R864">
        <v>100000</v>
      </c>
      <c r="S864">
        <v>104999</v>
      </c>
      <c r="T864">
        <v>110249</v>
      </c>
      <c r="U864">
        <v>120497</v>
      </c>
      <c r="V864">
        <v>130746</v>
      </c>
      <c r="W864" t="s">
        <v>2081</v>
      </c>
      <c r="X864">
        <v>1</v>
      </c>
      <c r="Y864">
        <v>1</v>
      </c>
      <c r="Z864" t="s">
        <v>1532</v>
      </c>
    </row>
    <row r="865" spans="1:26">
      <c r="A865">
        <v>285</v>
      </c>
      <c r="B865">
        <v>16226</v>
      </c>
      <c r="C865" t="s">
        <v>1574</v>
      </c>
      <c r="D865" t="s">
        <v>1529</v>
      </c>
      <c r="E865" t="s">
        <v>1442</v>
      </c>
      <c r="F865">
        <v>42751</v>
      </c>
      <c r="G865">
        <v>48481</v>
      </c>
      <c r="H865" t="s">
        <v>1530</v>
      </c>
      <c r="I865">
        <v>244</v>
      </c>
      <c r="J865">
        <v>25</v>
      </c>
      <c r="K865">
        <v>400</v>
      </c>
      <c r="L865">
        <v>81000</v>
      </c>
      <c r="M865">
        <v>59968</v>
      </c>
      <c r="N865">
        <v>62966</v>
      </c>
      <c r="O865">
        <v>66115</v>
      </c>
      <c r="P865">
        <v>72262</v>
      </c>
      <c r="Q865">
        <v>78409</v>
      </c>
      <c r="R865">
        <v>10000</v>
      </c>
      <c r="S865">
        <v>10500</v>
      </c>
      <c r="T865">
        <v>11025</v>
      </c>
      <c r="U865">
        <v>12050</v>
      </c>
      <c r="V865">
        <v>13075</v>
      </c>
      <c r="W865" t="s">
        <v>2076</v>
      </c>
      <c r="X865">
        <v>1</v>
      </c>
      <c r="Y865">
        <v>1</v>
      </c>
      <c r="Z865" t="s">
        <v>1532</v>
      </c>
    </row>
    <row r="866" spans="1:26">
      <c r="A866">
        <v>285</v>
      </c>
      <c r="B866">
        <v>16226</v>
      </c>
      <c r="C866" t="s">
        <v>1574</v>
      </c>
      <c r="D866" t="s">
        <v>1529</v>
      </c>
      <c r="E866" t="s">
        <v>1444</v>
      </c>
      <c r="F866">
        <v>65810</v>
      </c>
      <c r="G866">
        <v>79141</v>
      </c>
      <c r="H866" t="s">
        <v>1530</v>
      </c>
      <c r="I866">
        <v>261</v>
      </c>
      <c r="J866">
        <v>660</v>
      </c>
      <c r="K866">
        <v>50</v>
      </c>
      <c r="L866">
        <v>81000</v>
      </c>
      <c r="M866">
        <v>32687</v>
      </c>
      <c r="N866">
        <v>34321</v>
      </c>
      <c r="O866">
        <v>36037</v>
      </c>
      <c r="P866">
        <v>39387</v>
      </c>
      <c r="Q866">
        <v>42737</v>
      </c>
      <c r="R866">
        <v>33000</v>
      </c>
      <c r="S866">
        <v>34650</v>
      </c>
      <c r="T866">
        <v>36382</v>
      </c>
      <c r="U866">
        <v>39764</v>
      </c>
      <c r="V866">
        <v>43146</v>
      </c>
      <c r="W866" t="s">
        <v>2082</v>
      </c>
      <c r="X866">
        <v>1</v>
      </c>
      <c r="Y866">
        <v>1</v>
      </c>
      <c r="Z866" t="s">
        <v>1532</v>
      </c>
    </row>
    <row r="867" spans="1:26">
      <c r="A867">
        <v>285</v>
      </c>
      <c r="B867">
        <v>16226</v>
      </c>
      <c r="C867" t="s">
        <v>1574</v>
      </c>
      <c r="D867" t="s">
        <v>1529</v>
      </c>
      <c r="E867" t="s">
        <v>1444</v>
      </c>
      <c r="F867">
        <v>71888</v>
      </c>
      <c r="G867">
        <v>85540</v>
      </c>
      <c r="H867" t="s">
        <v>1530</v>
      </c>
      <c r="I867">
        <v>261</v>
      </c>
      <c r="J867">
        <v>2000</v>
      </c>
      <c r="K867">
        <v>50</v>
      </c>
      <c r="L867">
        <v>81000</v>
      </c>
      <c r="M867">
        <v>32687</v>
      </c>
      <c r="N867">
        <v>34321</v>
      </c>
      <c r="O867">
        <v>36037</v>
      </c>
      <c r="P867">
        <v>39387</v>
      </c>
      <c r="Q867">
        <v>42737</v>
      </c>
      <c r="R867">
        <v>100000</v>
      </c>
      <c r="S867">
        <v>104999</v>
      </c>
      <c r="T867">
        <v>110249</v>
      </c>
      <c r="U867">
        <v>120497</v>
      </c>
      <c r="V867">
        <v>130746</v>
      </c>
      <c r="W867" t="s">
        <v>2083</v>
      </c>
      <c r="X867">
        <v>1</v>
      </c>
      <c r="Y867">
        <v>1</v>
      </c>
      <c r="Z867" t="s">
        <v>1532</v>
      </c>
    </row>
    <row r="868" spans="1:26">
      <c r="A868">
        <v>285</v>
      </c>
      <c r="B868">
        <v>16226</v>
      </c>
      <c r="C868" t="s">
        <v>1574</v>
      </c>
      <c r="D868" t="s">
        <v>1529</v>
      </c>
      <c r="E868" t="s">
        <v>1442</v>
      </c>
      <c r="F868">
        <v>42751</v>
      </c>
      <c r="G868">
        <v>48480</v>
      </c>
      <c r="H868" t="s">
        <v>1530</v>
      </c>
      <c r="I868">
        <v>244</v>
      </c>
      <c r="J868">
        <v>10</v>
      </c>
      <c r="K868">
        <v>18</v>
      </c>
      <c r="L868">
        <v>81000</v>
      </c>
      <c r="M868">
        <v>59968</v>
      </c>
      <c r="N868">
        <v>62966</v>
      </c>
      <c r="O868">
        <v>66115</v>
      </c>
      <c r="P868">
        <v>72262</v>
      </c>
      <c r="Q868">
        <v>78409</v>
      </c>
      <c r="R868">
        <v>180</v>
      </c>
      <c r="S868">
        <v>189</v>
      </c>
      <c r="T868">
        <v>198</v>
      </c>
      <c r="U868">
        <v>217</v>
      </c>
      <c r="V868">
        <v>235</v>
      </c>
      <c r="W868" t="s">
        <v>2076</v>
      </c>
      <c r="X868">
        <v>1</v>
      </c>
      <c r="Y868">
        <v>1</v>
      </c>
      <c r="Z868" t="s">
        <v>1532</v>
      </c>
    </row>
    <row r="869" spans="1:26">
      <c r="A869">
        <v>285</v>
      </c>
      <c r="B869">
        <v>16226</v>
      </c>
      <c r="C869" t="s">
        <v>1574</v>
      </c>
      <c r="D869" t="s">
        <v>1529</v>
      </c>
      <c r="E869" t="s">
        <v>1442</v>
      </c>
      <c r="F869">
        <v>42750</v>
      </c>
      <c r="G869">
        <v>48478</v>
      </c>
      <c r="H869" t="s">
        <v>1530</v>
      </c>
      <c r="I869">
        <v>244</v>
      </c>
      <c r="J869">
        <v>25</v>
      </c>
      <c r="K869">
        <v>15</v>
      </c>
      <c r="L869">
        <v>81000</v>
      </c>
      <c r="M869">
        <v>59968</v>
      </c>
      <c r="N869">
        <v>62966</v>
      </c>
      <c r="O869">
        <v>66115</v>
      </c>
      <c r="P869">
        <v>72262</v>
      </c>
      <c r="Q869">
        <v>78409</v>
      </c>
      <c r="R869">
        <v>375</v>
      </c>
      <c r="S869">
        <v>394</v>
      </c>
      <c r="T869">
        <v>413</v>
      </c>
      <c r="U869">
        <v>452</v>
      </c>
      <c r="V869">
        <v>490</v>
      </c>
      <c r="W869" t="s">
        <v>2076</v>
      </c>
      <c r="X869">
        <v>1</v>
      </c>
      <c r="Y869">
        <v>1</v>
      </c>
      <c r="Z869" t="s">
        <v>1532</v>
      </c>
    </row>
    <row r="870" spans="1:26">
      <c r="A870">
        <v>285</v>
      </c>
      <c r="B870">
        <v>16226</v>
      </c>
      <c r="C870" t="s">
        <v>1574</v>
      </c>
      <c r="D870" t="s">
        <v>1529</v>
      </c>
      <c r="E870" t="s">
        <v>1444</v>
      </c>
      <c r="F870">
        <v>70947</v>
      </c>
      <c r="G870">
        <v>84514</v>
      </c>
      <c r="H870" t="s">
        <v>1530</v>
      </c>
      <c r="I870">
        <v>261</v>
      </c>
      <c r="J870">
        <v>660</v>
      </c>
      <c r="K870">
        <v>120</v>
      </c>
      <c r="L870">
        <v>81000</v>
      </c>
      <c r="M870">
        <v>32687</v>
      </c>
      <c r="N870">
        <v>34321</v>
      </c>
      <c r="O870">
        <v>36037</v>
      </c>
      <c r="P870">
        <v>39387</v>
      </c>
      <c r="Q870">
        <v>42737</v>
      </c>
      <c r="R870">
        <v>79200</v>
      </c>
      <c r="S870">
        <v>83159</v>
      </c>
      <c r="T870">
        <v>87317</v>
      </c>
      <c r="U870">
        <v>95434</v>
      </c>
      <c r="V870">
        <v>103551</v>
      </c>
      <c r="W870" t="s">
        <v>2084</v>
      </c>
      <c r="X870">
        <v>1</v>
      </c>
      <c r="Y870">
        <v>1</v>
      </c>
      <c r="Z870" t="s">
        <v>1532</v>
      </c>
    </row>
    <row r="871" spans="1:26">
      <c r="A871">
        <v>285</v>
      </c>
      <c r="B871">
        <v>16226</v>
      </c>
      <c r="C871" t="s">
        <v>1574</v>
      </c>
      <c r="D871" t="s">
        <v>1529</v>
      </c>
      <c r="E871" t="s">
        <v>1442</v>
      </c>
      <c r="F871">
        <v>42602</v>
      </c>
      <c r="G871">
        <v>48296</v>
      </c>
      <c r="H871" t="s">
        <v>1530</v>
      </c>
      <c r="I871">
        <v>244</v>
      </c>
      <c r="J871">
        <v>100</v>
      </c>
      <c r="K871">
        <v>60</v>
      </c>
      <c r="L871">
        <v>81000</v>
      </c>
      <c r="M871">
        <v>59968</v>
      </c>
      <c r="N871">
        <v>62966</v>
      </c>
      <c r="O871">
        <v>66115</v>
      </c>
      <c r="P871">
        <v>72262</v>
      </c>
      <c r="Q871">
        <v>78409</v>
      </c>
      <c r="R871">
        <v>6000</v>
      </c>
      <c r="S871">
        <v>6300</v>
      </c>
      <c r="T871">
        <v>6615</v>
      </c>
      <c r="U871">
        <v>7230</v>
      </c>
      <c r="V871">
        <v>7845</v>
      </c>
      <c r="W871" t="s">
        <v>2076</v>
      </c>
      <c r="X871">
        <v>1</v>
      </c>
      <c r="Y871">
        <v>1</v>
      </c>
      <c r="Z871" t="s">
        <v>1532</v>
      </c>
    </row>
    <row r="872" spans="1:26">
      <c r="A872">
        <v>285</v>
      </c>
      <c r="B872">
        <v>16226</v>
      </c>
      <c r="C872" t="s">
        <v>1574</v>
      </c>
      <c r="D872" t="s">
        <v>1529</v>
      </c>
      <c r="E872" t="s">
        <v>1442</v>
      </c>
      <c r="F872">
        <v>42556</v>
      </c>
      <c r="G872">
        <v>48238</v>
      </c>
      <c r="H872" t="s">
        <v>1530</v>
      </c>
      <c r="I872">
        <v>244</v>
      </c>
      <c r="J872">
        <v>50</v>
      </c>
      <c r="K872">
        <v>20</v>
      </c>
      <c r="L872">
        <v>81000</v>
      </c>
      <c r="M872">
        <v>59968</v>
      </c>
      <c r="N872">
        <v>62966</v>
      </c>
      <c r="O872">
        <v>66115</v>
      </c>
      <c r="P872">
        <v>72262</v>
      </c>
      <c r="Q872">
        <v>78409</v>
      </c>
      <c r="R872">
        <v>1000</v>
      </c>
      <c r="S872">
        <v>1050</v>
      </c>
      <c r="T872">
        <v>1103</v>
      </c>
      <c r="U872">
        <v>1205</v>
      </c>
      <c r="V872">
        <v>1308</v>
      </c>
      <c r="W872" t="s">
        <v>2076</v>
      </c>
      <c r="X872">
        <v>1</v>
      </c>
      <c r="Y872">
        <v>1</v>
      </c>
      <c r="Z872" t="s">
        <v>1532</v>
      </c>
    </row>
    <row r="873" spans="1:26">
      <c r="A873">
        <v>285</v>
      </c>
      <c r="B873">
        <v>16226</v>
      </c>
      <c r="C873" t="s">
        <v>1574</v>
      </c>
      <c r="D873" t="s">
        <v>1529</v>
      </c>
      <c r="E873" t="s">
        <v>1444</v>
      </c>
      <c r="F873">
        <v>67597</v>
      </c>
      <c r="G873">
        <v>81093</v>
      </c>
      <c r="H873" t="s">
        <v>1530</v>
      </c>
      <c r="I873">
        <v>261</v>
      </c>
      <c r="J873">
        <v>2000</v>
      </c>
      <c r="K873">
        <v>35</v>
      </c>
      <c r="L873">
        <v>81000</v>
      </c>
      <c r="M873">
        <v>32687</v>
      </c>
      <c r="N873">
        <v>34321</v>
      </c>
      <c r="O873">
        <v>36037</v>
      </c>
      <c r="P873">
        <v>39387</v>
      </c>
      <c r="Q873">
        <v>42737</v>
      </c>
      <c r="R873">
        <v>70000</v>
      </c>
      <c r="S873">
        <v>73499</v>
      </c>
      <c r="T873">
        <v>77174</v>
      </c>
      <c r="U873">
        <v>84348</v>
      </c>
      <c r="V873">
        <v>91522</v>
      </c>
      <c r="W873" t="s">
        <v>2085</v>
      </c>
      <c r="X873">
        <v>1</v>
      </c>
      <c r="Y873">
        <v>1</v>
      </c>
      <c r="Z873" t="s">
        <v>1532</v>
      </c>
    </row>
    <row r="874" spans="1:26">
      <c r="A874">
        <v>285</v>
      </c>
      <c r="B874">
        <v>16226</v>
      </c>
      <c r="C874" t="s">
        <v>1574</v>
      </c>
      <c r="D874" t="s">
        <v>1529</v>
      </c>
      <c r="E874" t="s">
        <v>1442</v>
      </c>
      <c r="F874">
        <v>42536</v>
      </c>
      <c r="G874">
        <v>48214</v>
      </c>
      <c r="H874" t="s">
        <v>1530</v>
      </c>
      <c r="I874">
        <v>244</v>
      </c>
      <c r="J874">
        <v>50</v>
      </c>
      <c r="K874">
        <v>15</v>
      </c>
      <c r="L874">
        <v>81000</v>
      </c>
      <c r="M874">
        <v>59968</v>
      </c>
      <c r="N874">
        <v>62966</v>
      </c>
      <c r="O874">
        <v>66115</v>
      </c>
      <c r="P874">
        <v>72262</v>
      </c>
      <c r="Q874">
        <v>78409</v>
      </c>
      <c r="R874">
        <v>750</v>
      </c>
      <c r="S874">
        <v>787</v>
      </c>
      <c r="T874">
        <v>827</v>
      </c>
      <c r="U874">
        <v>904</v>
      </c>
      <c r="V874">
        <v>981</v>
      </c>
      <c r="W874" t="s">
        <v>2076</v>
      </c>
      <c r="X874">
        <v>1</v>
      </c>
      <c r="Y874">
        <v>1</v>
      </c>
      <c r="Z874" t="s">
        <v>1532</v>
      </c>
    </row>
    <row r="875" spans="1:26">
      <c r="A875">
        <v>285</v>
      </c>
      <c r="B875">
        <v>16226</v>
      </c>
      <c r="C875" t="s">
        <v>1574</v>
      </c>
      <c r="D875" t="s">
        <v>1529</v>
      </c>
      <c r="E875" t="s">
        <v>1444</v>
      </c>
      <c r="F875">
        <v>65154</v>
      </c>
      <c r="G875">
        <v>78409</v>
      </c>
      <c r="H875" t="s">
        <v>1530</v>
      </c>
      <c r="I875">
        <v>261</v>
      </c>
      <c r="J875">
        <v>2000</v>
      </c>
      <c r="K875">
        <v>35</v>
      </c>
      <c r="L875">
        <v>81000</v>
      </c>
      <c r="M875">
        <v>32687</v>
      </c>
      <c r="N875">
        <v>34321</v>
      </c>
      <c r="O875">
        <v>36037</v>
      </c>
      <c r="P875">
        <v>39387</v>
      </c>
      <c r="Q875">
        <v>42737</v>
      </c>
      <c r="R875">
        <v>70000</v>
      </c>
      <c r="S875">
        <v>73499</v>
      </c>
      <c r="T875">
        <v>77174</v>
      </c>
      <c r="U875">
        <v>84348</v>
      </c>
      <c r="V875">
        <v>91522</v>
      </c>
      <c r="W875" t="s">
        <v>2086</v>
      </c>
      <c r="X875">
        <v>1</v>
      </c>
      <c r="Y875">
        <v>1</v>
      </c>
      <c r="Z875" t="s">
        <v>1532</v>
      </c>
    </row>
    <row r="876" spans="1:26">
      <c r="A876">
        <v>285</v>
      </c>
      <c r="B876">
        <v>16226</v>
      </c>
      <c r="C876" t="s">
        <v>1574</v>
      </c>
      <c r="D876" t="s">
        <v>1529</v>
      </c>
      <c r="E876" t="s">
        <v>1442</v>
      </c>
      <c r="F876">
        <v>27693</v>
      </c>
      <c r="G876">
        <v>48030</v>
      </c>
      <c r="H876" t="s">
        <v>1530</v>
      </c>
      <c r="I876">
        <v>244</v>
      </c>
      <c r="J876">
        <v>25</v>
      </c>
      <c r="K876">
        <v>18</v>
      </c>
      <c r="L876">
        <v>81000</v>
      </c>
      <c r="M876">
        <v>59968</v>
      </c>
      <c r="N876">
        <v>62966</v>
      </c>
      <c r="O876">
        <v>66115</v>
      </c>
      <c r="P876">
        <v>72262</v>
      </c>
      <c r="Q876">
        <v>78409</v>
      </c>
      <c r="R876">
        <v>450</v>
      </c>
      <c r="S876">
        <v>472</v>
      </c>
      <c r="T876">
        <v>496</v>
      </c>
      <c r="U876">
        <v>542</v>
      </c>
      <c r="V876">
        <v>588</v>
      </c>
      <c r="W876" t="s">
        <v>2076</v>
      </c>
      <c r="X876">
        <v>1</v>
      </c>
      <c r="Y876">
        <v>1</v>
      </c>
      <c r="Z876" t="s">
        <v>1532</v>
      </c>
    </row>
    <row r="877" spans="1:26">
      <c r="A877">
        <v>285</v>
      </c>
      <c r="B877">
        <v>16226</v>
      </c>
      <c r="C877" t="s">
        <v>1574</v>
      </c>
      <c r="D877" t="s">
        <v>1529</v>
      </c>
      <c r="E877" t="s">
        <v>1444</v>
      </c>
      <c r="F877">
        <v>65146</v>
      </c>
      <c r="G877">
        <v>78397</v>
      </c>
      <c r="H877" t="s">
        <v>1530</v>
      </c>
      <c r="I877">
        <v>261</v>
      </c>
      <c r="J877">
        <v>2000</v>
      </c>
      <c r="K877">
        <v>70</v>
      </c>
      <c r="L877">
        <v>81000</v>
      </c>
      <c r="M877">
        <v>32687</v>
      </c>
      <c r="N877">
        <v>34321</v>
      </c>
      <c r="O877">
        <v>36037</v>
      </c>
      <c r="P877">
        <v>39387</v>
      </c>
      <c r="Q877">
        <v>42737</v>
      </c>
      <c r="R877">
        <v>140000</v>
      </c>
      <c r="S877">
        <v>146999</v>
      </c>
      <c r="T877">
        <v>154348</v>
      </c>
      <c r="U877">
        <v>168696</v>
      </c>
      <c r="V877">
        <v>183045</v>
      </c>
      <c r="W877" t="s">
        <v>2087</v>
      </c>
      <c r="X877">
        <v>1</v>
      </c>
      <c r="Y877">
        <v>1</v>
      </c>
      <c r="Z877" t="s">
        <v>1532</v>
      </c>
    </row>
    <row r="878" spans="1:26">
      <c r="A878">
        <v>285</v>
      </c>
      <c r="B878">
        <v>16226</v>
      </c>
      <c r="C878" t="s">
        <v>1574</v>
      </c>
      <c r="D878" t="s">
        <v>1529</v>
      </c>
      <c r="E878" t="s">
        <v>1442</v>
      </c>
      <c r="F878">
        <v>35561</v>
      </c>
      <c r="G878">
        <v>38984</v>
      </c>
      <c r="H878" t="s">
        <v>1530</v>
      </c>
      <c r="I878">
        <v>244</v>
      </c>
      <c r="J878">
        <v>10</v>
      </c>
      <c r="K878">
        <v>15</v>
      </c>
      <c r="L878">
        <v>81000</v>
      </c>
      <c r="M878">
        <v>59968</v>
      </c>
      <c r="N878">
        <v>62966</v>
      </c>
      <c r="O878">
        <v>66115</v>
      </c>
      <c r="P878">
        <v>72262</v>
      </c>
      <c r="Q878">
        <v>78409</v>
      </c>
      <c r="R878">
        <v>150</v>
      </c>
      <c r="S878">
        <v>157</v>
      </c>
      <c r="T878">
        <v>165</v>
      </c>
      <c r="U878">
        <v>181</v>
      </c>
      <c r="V878">
        <v>196</v>
      </c>
      <c r="W878" t="s">
        <v>2076</v>
      </c>
      <c r="X878">
        <v>1</v>
      </c>
      <c r="Y878">
        <v>1</v>
      </c>
      <c r="Z878" t="s">
        <v>1532</v>
      </c>
    </row>
    <row r="879" spans="1:26">
      <c r="A879">
        <v>285</v>
      </c>
      <c r="B879">
        <v>16226</v>
      </c>
      <c r="C879" t="s">
        <v>1574</v>
      </c>
      <c r="D879" t="s">
        <v>1529</v>
      </c>
      <c r="E879" t="s">
        <v>1442</v>
      </c>
      <c r="F879">
        <v>34666</v>
      </c>
      <c r="G879">
        <v>37989</v>
      </c>
      <c r="H879" t="s">
        <v>1530</v>
      </c>
      <c r="I879">
        <v>244</v>
      </c>
      <c r="J879">
        <v>50</v>
      </c>
      <c r="K879">
        <v>50</v>
      </c>
      <c r="L879">
        <v>81000</v>
      </c>
      <c r="M879">
        <v>59968</v>
      </c>
      <c r="N879">
        <v>62966</v>
      </c>
      <c r="O879">
        <v>66115</v>
      </c>
      <c r="P879">
        <v>72262</v>
      </c>
      <c r="Q879">
        <v>78409</v>
      </c>
      <c r="R879">
        <v>2500</v>
      </c>
      <c r="S879">
        <v>2625</v>
      </c>
      <c r="T879">
        <v>2756</v>
      </c>
      <c r="U879">
        <v>3013</v>
      </c>
      <c r="V879">
        <v>3269</v>
      </c>
      <c r="W879" t="s">
        <v>2076</v>
      </c>
      <c r="X879">
        <v>1</v>
      </c>
      <c r="Y879">
        <v>1</v>
      </c>
      <c r="Z879" t="s">
        <v>1532</v>
      </c>
    </row>
    <row r="880" spans="1:26">
      <c r="A880">
        <v>285</v>
      </c>
      <c r="B880">
        <v>16226</v>
      </c>
      <c r="C880" t="s">
        <v>1574</v>
      </c>
      <c r="D880" t="s">
        <v>1529</v>
      </c>
      <c r="E880" t="s">
        <v>1444</v>
      </c>
      <c r="F880">
        <v>65531</v>
      </c>
      <c r="G880">
        <v>78836</v>
      </c>
      <c r="H880" t="s">
        <v>1530</v>
      </c>
      <c r="I880">
        <v>261</v>
      </c>
      <c r="J880">
        <v>2000</v>
      </c>
      <c r="K880">
        <v>70</v>
      </c>
      <c r="L880">
        <v>81000</v>
      </c>
      <c r="M880">
        <v>32687</v>
      </c>
      <c r="N880">
        <v>34321</v>
      </c>
      <c r="O880">
        <v>36037</v>
      </c>
      <c r="P880">
        <v>39387</v>
      </c>
      <c r="Q880">
        <v>42737</v>
      </c>
      <c r="R880">
        <v>140000</v>
      </c>
      <c r="S880">
        <v>146999</v>
      </c>
      <c r="T880">
        <v>154348</v>
      </c>
      <c r="U880">
        <v>168696</v>
      </c>
      <c r="V880">
        <v>183045</v>
      </c>
      <c r="W880" t="s">
        <v>2088</v>
      </c>
      <c r="X880">
        <v>1</v>
      </c>
      <c r="Y880">
        <v>1</v>
      </c>
      <c r="Z880" t="s">
        <v>1532</v>
      </c>
    </row>
    <row r="881" spans="1:26">
      <c r="A881">
        <v>285</v>
      </c>
      <c r="B881">
        <v>16226</v>
      </c>
      <c r="C881" t="s">
        <v>1574</v>
      </c>
      <c r="D881" t="s">
        <v>1529</v>
      </c>
      <c r="E881" t="s">
        <v>1442</v>
      </c>
      <c r="F881">
        <v>27700</v>
      </c>
      <c r="G881">
        <v>36311</v>
      </c>
      <c r="H881" t="s">
        <v>1530</v>
      </c>
      <c r="I881">
        <v>244</v>
      </c>
      <c r="J881">
        <v>50</v>
      </c>
      <c r="K881">
        <v>20</v>
      </c>
      <c r="L881">
        <v>81000</v>
      </c>
      <c r="M881">
        <v>59968</v>
      </c>
      <c r="N881">
        <v>62966</v>
      </c>
      <c r="O881">
        <v>66115</v>
      </c>
      <c r="P881">
        <v>72262</v>
      </c>
      <c r="Q881">
        <v>78409</v>
      </c>
      <c r="R881">
        <v>1000</v>
      </c>
      <c r="S881">
        <v>1050</v>
      </c>
      <c r="T881">
        <v>1103</v>
      </c>
      <c r="U881">
        <v>1205</v>
      </c>
      <c r="V881">
        <v>1308</v>
      </c>
      <c r="W881" t="s">
        <v>2076</v>
      </c>
      <c r="X881">
        <v>1</v>
      </c>
      <c r="Y881">
        <v>1</v>
      </c>
      <c r="Z881" t="s">
        <v>1532</v>
      </c>
    </row>
    <row r="882" spans="1:26">
      <c r="A882">
        <v>285</v>
      </c>
      <c r="B882">
        <v>16226</v>
      </c>
      <c r="C882" t="s">
        <v>1574</v>
      </c>
      <c r="D882" t="s">
        <v>1529</v>
      </c>
      <c r="E882" t="s">
        <v>1444</v>
      </c>
      <c r="F882">
        <v>65586</v>
      </c>
      <c r="G882">
        <v>78893</v>
      </c>
      <c r="H882" t="s">
        <v>1530</v>
      </c>
      <c r="I882">
        <v>261</v>
      </c>
      <c r="J882">
        <v>3000</v>
      </c>
      <c r="K882">
        <v>50</v>
      </c>
      <c r="L882">
        <v>81000</v>
      </c>
      <c r="M882">
        <v>32687</v>
      </c>
      <c r="N882">
        <v>34321</v>
      </c>
      <c r="O882">
        <v>36037</v>
      </c>
      <c r="P882">
        <v>39387</v>
      </c>
      <c r="Q882">
        <v>42737</v>
      </c>
      <c r="R882">
        <v>150000</v>
      </c>
      <c r="S882">
        <v>157498</v>
      </c>
      <c r="T882">
        <v>165373</v>
      </c>
      <c r="U882">
        <v>180746</v>
      </c>
      <c r="V882">
        <v>196119</v>
      </c>
      <c r="W882" t="s">
        <v>2089</v>
      </c>
      <c r="X882">
        <v>1</v>
      </c>
      <c r="Y882">
        <v>1</v>
      </c>
      <c r="Z882" t="s">
        <v>1532</v>
      </c>
    </row>
    <row r="883" spans="1:26">
      <c r="A883">
        <v>285</v>
      </c>
      <c r="B883">
        <v>16226</v>
      </c>
      <c r="C883" t="s">
        <v>1574</v>
      </c>
      <c r="D883" t="s">
        <v>1529</v>
      </c>
      <c r="E883" t="s">
        <v>1442</v>
      </c>
      <c r="F883">
        <v>33157</v>
      </c>
      <c r="G883">
        <v>36310</v>
      </c>
      <c r="H883" t="s">
        <v>1530</v>
      </c>
      <c r="I883">
        <v>244</v>
      </c>
      <c r="J883">
        <v>50</v>
      </c>
      <c r="K883">
        <v>40</v>
      </c>
      <c r="L883">
        <v>81000</v>
      </c>
      <c r="M883">
        <v>59968</v>
      </c>
      <c r="N883">
        <v>62966</v>
      </c>
      <c r="O883">
        <v>66115</v>
      </c>
      <c r="P883">
        <v>72262</v>
      </c>
      <c r="Q883">
        <v>78409</v>
      </c>
      <c r="R883">
        <v>2000</v>
      </c>
      <c r="S883">
        <v>2100</v>
      </c>
      <c r="T883">
        <v>2205</v>
      </c>
      <c r="U883">
        <v>2410</v>
      </c>
      <c r="V883">
        <v>2615</v>
      </c>
      <c r="W883" t="s">
        <v>2076</v>
      </c>
      <c r="X883">
        <v>1</v>
      </c>
      <c r="Y883">
        <v>1</v>
      </c>
      <c r="Z883" t="s">
        <v>1532</v>
      </c>
    </row>
    <row r="884" spans="1:26">
      <c r="A884">
        <v>285</v>
      </c>
      <c r="B884">
        <v>16226</v>
      </c>
      <c r="C884" t="s">
        <v>1574</v>
      </c>
      <c r="D884" t="s">
        <v>1529</v>
      </c>
      <c r="E884" t="s">
        <v>1442</v>
      </c>
      <c r="F884">
        <v>32720</v>
      </c>
      <c r="G884">
        <v>35688</v>
      </c>
      <c r="H884" t="s">
        <v>1530</v>
      </c>
      <c r="I884">
        <v>244</v>
      </c>
      <c r="J884">
        <v>50</v>
      </c>
      <c r="K884">
        <v>45</v>
      </c>
      <c r="L884">
        <v>81000</v>
      </c>
      <c r="M884">
        <v>59968</v>
      </c>
      <c r="N884">
        <v>62966</v>
      </c>
      <c r="O884">
        <v>66115</v>
      </c>
      <c r="P884">
        <v>72262</v>
      </c>
      <c r="Q884">
        <v>78409</v>
      </c>
      <c r="R884">
        <v>2250</v>
      </c>
      <c r="S884">
        <v>2362</v>
      </c>
      <c r="T884">
        <v>2481</v>
      </c>
      <c r="U884">
        <v>2711</v>
      </c>
      <c r="V884">
        <v>2942</v>
      </c>
      <c r="W884" t="s">
        <v>2076</v>
      </c>
      <c r="X884">
        <v>1</v>
      </c>
      <c r="Y884">
        <v>1</v>
      </c>
      <c r="Z884" t="s">
        <v>1532</v>
      </c>
    </row>
    <row r="885" spans="1:26">
      <c r="A885">
        <v>285</v>
      </c>
      <c r="B885">
        <v>16226</v>
      </c>
      <c r="C885" t="s">
        <v>1574</v>
      </c>
      <c r="D885" t="s">
        <v>1529</v>
      </c>
      <c r="E885" t="s">
        <v>1442</v>
      </c>
      <c r="F885">
        <v>32491</v>
      </c>
      <c r="G885">
        <v>35423</v>
      </c>
      <c r="H885" t="s">
        <v>1530</v>
      </c>
      <c r="I885">
        <v>244</v>
      </c>
      <c r="J885">
        <v>25</v>
      </c>
      <c r="K885">
        <v>30</v>
      </c>
      <c r="L885">
        <v>81000</v>
      </c>
      <c r="M885">
        <v>59968</v>
      </c>
      <c r="N885">
        <v>62966</v>
      </c>
      <c r="O885">
        <v>66115</v>
      </c>
      <c r="P885">
        <v>72262</v>
      </c>
      <c r="Q885">
        <v>78409</v>
      </c>
      <c r="R885">
        <v>750</v>
      </c>
      <c r="S885">
        <v>787</v>
      </c>
      <c r="T885">
        <v>827</v>
      </c>
      <c r="U885">
        <v>904</v>
      </c>
      <c r="V885">
        <v>981</v>
      </c>
      <c r="W885" t="s">
        <v>2076</v>
      </c>
      <c r="X885">
        <v>1</v>
      </c>
      <c r="Y885">
        <v>1</v>
      </c>
      <c r="Z885" t="s">
        <v>1532</v>
      </c>
    </row>
    <row r="886" spans="1:26">
      <c r="A886">
        <v>285</v>
      </c>
      <c r="B886">
        <v>16226</v>
      </c>
      <c r="C886" t="s">
        <v>1574</v>
      </c>
      <c r="D886" t="s">
        <v>1529</v>
      </c>
      <c r="E886" t="s">
        <v>1444</v>
      </c>
      <c r="F886">
        <v>69486</v>
      </c>
      <c r="G886">
        <v>83013</v>
      </c>
      <c r="H886" t="s">
        <v>1530</v>
      </c>
      <c r="I886">
        <v>261</v>
      </c>
      <c r="J886">
        <v>7500</v>
      </c>
      <c r="K886">
        <v>20</v>
      </c>
      <c r="L886">
        <v>81000</v>
      </c>
      <c r="M886">
        <v>32687</v>
      </c>
      <c r="N886">
        <v>34321</v>
      </c>
      <c r="O886">
        <v>36037</v>
      </c>
      <c r="P886">
        <v>39387</v>
      </c>
      <c r="Q886">
        <v>42737</v>
      </c>
      <c r="R886">
        <v>150000</v>
      </c>
      <c r="S886">
        <v>157498</v>
      </c>
      <c r="T886">
        <v>165373</v>
      </c>
      <c r="U886">
        <v>180746</v>
      </c>
      <c r="V886">
        <v>196119</v>
      </c>
      <c r="W886" t="s">
        <v>2090</v>
      </c>
      <c r="X886">
        <v>1</v>
      </c>
      <c r="Y886">
        <v>1</v>
      </c>
      <c r="Z886" t="s">
        <v>1532</v>
      </c>
    </row>
    <row r="887" spans="1:26">
      <c r="A887">
        <v>285</v>
      </c>
      <c r="B887">
        <v>16226</v>
      </c>
      <c r="C887" t="s">
        <v>1574</v>
      </c>
      <c r="D887" t="s">
        <v>1529</v>
      </c>
      <c r="E887" t="s">
        <v>1442</v>
      </c>
      <c r="F887">
        <v>30615</v>
      </c>
      <c r="G887">
        <v>33401</v>
      </c>
      <c r="H887" t="s">
        <v>1530</v>
      </c>
      <c r="I887">
        <v>244</v>
      </c>
      <c r="J887">
        <v>25</v>
      </c>
      <c r="K887">
        <v>40</v>
      </c>
      <c r="L887">
        <v>81000</v>
      </c>
      <c r="M887">
        <v>59968</v>
      </c>
      <c r="N887">
        <v>62966</v>
      </c>
      <c r="O887">
        <v>66115</v>
      </c>
      <c r="P887">
        <v>72262</v>
      </c>
      <c r="Q887">
        <v>78409</v>
      </c>
      <c r="R887">
        <v>1000</v>
      </c>
      <c r="S887">
        <v>1050</v>
      </c>
      <c r="T887">
        <v>1103</v>
      </c>
      <c r="U887">
        <v>1205</v>
      </c>
      <c r="V887">
        <v>1308</v>
      </c>
      <c r="W887" t="s">
        <v>2076</v>
      </c>
      <c r="X887">
        <v>1</v>
      </c>
      <c r="Y887">
        <v>1</v>
      </c>
      <c r="Z887" t="s">
        <v>1532</v>
      </c>
    </row>
    <row r="888" spans="1:26">
      <c r="A888">
        <v>285</v>
      </c>
      <c r="B888">
        <v>16226</v>
      </c>
      <c r="C888" t="s">
        <v>1574</v>
      </c>
      <c r="D888" t="s">
        <v>1529</v>
      </c>
      <c r="E888" t="s">
        <v>1442</v>
      </c>
      <c r="F888">
        <v>27704</v>
      </c>
      <c r="G888">
        <v>32928</v>
      </c>
      <c r="H888" t="s">
        <v>1530</v>
      </c>
      <c r="I888">
        <v>244</v>
      </c>
      <c r="J888">
        <v>25</v>
      </c>
      <c r="K888">
        <v>220</v>
      </c>
      <c r="L888">
        <v>81000</v>
      </c>
      <c r="M888">
        <v>59968</v>
      </c>
      <c r="N888">
        <v>62966</v>
      </c>
      <c r="O888">
        <v>66115</v>
      </c>
      <c r="P888">
        <v>72262</v>
      </c>
      <c r="Q888">
        <v>78409</v>
      </c>
      <c r="R888">
        <v>5500</v>
      </c>
      <c r="S888">
        <v>5775</v>
      </c>
      <c r="T888">
        <v>6064</v>
      </c>
      <c r="U888">
        <v>6628</v>
      </c>
      <c r="V888">
        <v>7191</v>
      </c>
      <c r="W888" t="s">
        <v>2076</v>
      </c>
      <c r="X888">
        <v>1</v>
      </c>
      <c r="Y888">
        <v>1</v>
      </c>
      <c r="Z888" t="s">
        <v>1532</v>
      </c>
    </row>
    <row r="889" spans="1:26">
      <c r="A889">
        <v>285</v>
      </c>
      <c r="B889">
        <v>16226</v>
      </c>
      <c r="C889" t="s">
        <v>1574</v>
      </c>
      <c r="D889" t="s">
        <v>1529</v>
      </c>
      <c r="E889" t="s">
        <v>1444</v>
      </c>
      <c r="F889">
        <v>64484</v>
      </c>
      <c r="G889">
        <v>78985</v>
      </c>
      <c r="H889" t="s">
        <v>1530</v>
      </c>
      <c r="I889">
        <v>261</v>
      </c>
      <c r="J889">
        <v>100</v>
      </c>
      <c r="K889">
        <v>200</v>
      </c>
      <c r="L889">
        <v>81000</v>
      </c>
      <c r="M889">
        <v>32687</v>
      </c>
      <c r="N889">
        <v>34321</v>
      </c>
      <c r="O889">
        <v>36037</v>
      </c>
      <c r="P889">
        <v>39387</v>
      </c>
      <c r="Q889">
        <v>42737</v>
      </c>
      <c r="R889">
        <v>20000</v>
      </c>
      <c r="S889">
        <v>21000</v>
      </c>
      <c r="T889">
        <v>22050</v>
      </c>
      <c r="U889">
        <v>24099</v>
      </c>
      <c r="V889">
        <v>26149</v>
      </c>
      <c r="W889" t="s">
        <v>2091</v>
      </c>
      <c r="X889">
        <v>1</v>
      </c>
      <c r="Y889">
        <v>1</v>
      </c>
      <c r="Z889" t="s">
        <v>1532</v>
      </c>
    </row>
    <row r="890" spans="1:26">
      <c r="A890">
        <v>285</v>
      </c>
      <c r="B890">
        <v>16226</v>
      </c>
      <c r="C890" t="s">
        <v>1574</v>
      </c>
      <c r="D890" t="s">
        <v>1529</v>
      </c>
      <c r="E890" t="s">
        <v>1444</v>
      </c>
      <c r="F890">
        <v>64484</v>
      </c>
      <c r="G890">
        <v>77563</v>
      </c>
      <c r="H890" t="s">
        <v>1530</v>
      </c>
      <c r="I890">
        <v>261</v>
      </c>
      <c r="J890">
        <v>8500</v>
      </c>
      <c r="K890">
        <v>20</v>
      </c>
      <c r="L890">
        <v>81000</v>
      </c>
      <c r="M890">
        <v>32687</v>
      </c>
      <c r="N890">
        <v>34321</v>
      </c>
      <c r="O890">
        <v>36037</v>
      </c>
      <c r="P890">
        <v>39387</v>
      </c>
      <c r="Q890">
        <v>42737</v>
      </c>
      <c r="R890">
        <v>170000</v>
      </c>
      <c r="S890">
        <v>178498</v>
      </c>
      <c r="T890">
        <v>187423</v>
      </c>
      <c r="U890">
        <v>204846</v>
      </c>
      <c r="V890">
        <v>222268</v>
      </c>
      <c r="W890" t="s">
        <v>2091</v>
      </c>
      <c r="X890">
        <v>1</v>
      </c>
      <c r="Y890">
        <v>1</v>
      </c>
      <c r="Z890" t="s">
        <v>1532</v>
      </c>
    </row>
    <row r="891" spans="1:26">
      <c r="A891">
        <v>285</v>
      </c>
      <c r="B891">
        <v>16226</v>
      </c>
      <c r="C891" t="s">
        <v>1574</v>
      </c>
      <c r="D891" t="s">
        <v>1529</v>
      </c>
      <c r="E891" t="s">
        <v>1444</v>
      </c>
      <c r="F891">
        <v>64479</v>
      </c>
      <c r="G891">
        <v>77558</v>
      </c>
      <c r="H891" t="s">
        <v>1530</v>
      </c>
      <c r="I891">
        <v>261</v>
      </c>
      <c r="J891">
        <v>2000</v>
      </c>
      <c r="K891">
        <v>50</v>
      </c>
      <c r="L891">
        <v>81000</v>
      </c>
      <c r="M891">
        <v>32687</v>
      </c>
      <c r="N891">
        <v>34321</v>
      </c>
      <c r="O891">
        <v>36037</v>
      </c>
      <c r="P891">
        <v>39387</v>
      </c>
      <c r="Q891">
        <v>42737</v>
      </c>
      <c r="R891">
        <v>100000</v>
      </c>
      <c r="S891">
        <v>104999</v>
      </c>
      <c r="T891">
        <v>110249</v>
      </c>
      <c r="U891">
        <v>120497</v>
      </c>
      <c r="V891">
        <v>130746</v>
      </c>
      <c r="W891" t="s">
        <v>2092</v>
      </c>
      <c r="X891">
        <v>1</v>
      </c>
      <c r="Y891">
        <v>1</v>
      </c>
      <c r="Z891" t="s">
        <v>1532</v>
      </c>
    </row>
    <row r="892" spans="1:26">
      <c r="A892">
        <v>285</v>
      </c>
      <c r="B892">
        <v>16226</v>
      </c>
      <c r="C892" t="s">
        <v>1574</v>
      </c>
      <c r="D892" t="s">
        <v>1529</v>
      </c>
      <c r="E892" t="s">
        <v>1444</v>
      </c>
      <c r="F892">
        <v>64475</v>
      </c>
      <c r="G892">
        <v>77554</v>
      </c>
      <c r="H892" t="s">
        <v>1530</v>
      </c>
      <c r="I892">
        <v>261</v>
      </c>
      <c r="J892">
        <v>660</v>
      </c>
      <c r="K892">
        <v>50</v>
      </c>
      <c r="L892">
        <v>81000</v>
      </c>
      <c r="M892">
        <v>32687</v>
      </c>
      <c r="N892">
        <v>34321</v>
      </c>
      <c r="O892">
        <v>36037</v>
      </c>
      <c r="P892">
        <v>39387</v>
      </c>
      <c r="Q892">
        <v>42737</v>
      </c>
      <c r="R892">
        <v>33000</v>
      </c>
      <c r="S892">
        <v>34650</v>
      </c>
      <c r="T892">
        <v>36382</v>
      </c>
      <c r="U892">
        <v>39764</v>
      </c>
      <c r="V892">
        <v>43146</v>
      </c>
      <c r="W892" t="s">
        <v>2093</v>
      </c>
      <c r="X892">
        <v>1</v>
      </c>
      <c r="Y892">
        <v>1</v>
      </c>
      <c r="Z892" t="s">
        <v>1532</v>
      </c>
    </row>
    <row r="893" spans="1:26">
      <c r="A893">
        <v>285</v>
      </c>
      <c r="B893">
        <v>16226</v>
      </c>
      <c r="C893" t="s">
        <v>1574</v>
      </c>
      <c r="D893" t="s">
        <v>1529</v>
      </c>
      <c r="E893" t="s">
        <v>1447</v>
      </c>
      <c r="F893">
        <v>45345</v>
      </c>
      <c r="G893">
        <v>52400</v>
      </c>
      <c r="H893" t="s">
        <v>1530</v>
      </c>
      <c r="I893">
        <v>295</v>
      </c>
      <c r="J893">
        <v>1</v>
      </c>
      <c r="K893">
        <v>1000</v>
      </c>
      <c r="L893">
        <v>81314</v>
      </c>
      <c r="M893">
        <v>3884</v>
      </c>
      <c r="N893">
        <v>4078</v>
      </c>
      <c r="O893">
        <v>4282</v>
      </c>
      <c r="P893">
        <v>4680</v>
      </c>
      <c r="Q893">
        <v>5078</v>
      </c>
      <c r="R893">
        <v>1000</v>
      </c>
      <c r="S893">
        <v>1050</v>
      </c>
      <c r="T893">
        <v>1102</v>
      </c>
      <c r="U893">
        <v>1205</v>
      </c>
      <c r="V893">
        <v>1307</v>
      </c>
      <c r="W893" t="s">
        <v>2094</v>
      </c>
      <c r="X893">
        <v>1</v>
      </c>
      <c r="Y893">
        <v>1</v>
      </c>
      <c r="Z893" t="s">
        <v>1532</v>
      </c>
    </row>
    <row r="894" spans="1:26">
      <c r="A894">
        <v>285</v>
      </c>
      <c r="B894">
        <v>16226</v>
      </c>
      <c r="C894" t="s">
        <v>1574</v>
      </c>
      <c r="D894" t="s">
        <v>1529</v>
      </c>
      <c r="E894" t="s">
        <v>1447</v>
      </c>
      <c r="F894">
        <v>45353</v>
      </c>
      <c r="G894">
        <v>52408</v>
      </c>
      <c r="H894" t="s">
        <v>1530</v>
      </c>
      <c r="I894">
        <v>295</v>
      </c>
      <c r="J894">
        <v>13</v>
      </c>
      <c r="K894">
        <v>150</v>
      </c>
      <c r="L894">
        <v>81314</v>
      </c>
      <c r="M894">
        <v>3884</v>
      </c>
      <c r="N894">
        <v>4078</v>
      </c>
      <c r="O894">
        <v>4282</v>
      </c>
      <c r="P894">
        <v>4680</v>
      </c>
      <c r="Q894">
        <v>5078</v>
      </c>
      <c r="R894">
        <v>1950</v>
      </c>
      <c r="S894">
        <v>2047</v>
      </c>
      <c r="T894">
        <v>2150</v>
      </c>
      <c r="U894">
        <v>2350</v>
      </c>
      <c r="V894">
        <v>2549</v>
      </c>
      <c r="W894" t="s">
        <v>2037</v>
      </c>
      <c r="X894">
        <v>1</v>
      </c>
      <c r="Y894">
        <v>1</v>
      </c>
      <c r="Z894" t="s">
        <v>1532</v>
      </c>
    </row>
    <row r="895" spans="1:26">
      <c r="A895">
        <v>285</v>
      </c>
      <c r="B895">
        <v>16226</v>
      </c>
      <c r="C895" t="s">
        <v>1574</v>
      </c>
      <c r="D895" t="s">
        <v>1529</v>
      </c>
      <c r="E895" t="s">
        <v>1444</v>
      </c>
      <c r="F895">
        <v>64473</v>
      </c>
      <c r="G895">
        <v>77552</v>
      </c>
      <c r="H895" t="s">
        <v>1530</v>
      </c>
      <c r="I895">
        <v>261</v>
      </c>
      <c r="J895">
        <v>3000</v>
      </c>
      <c r="K895">
        <v>50</v>
      </c>
      <c r="L895">
        <v>81000</v>
      </c>
      <c r="M895">
        <v>32687</v>
      </c>
      <c r="N895">
        <v>34321</v>
      </c>
      <c r="O895">
        <v>36037</v>
      </c>
      <c r="P895">
        <v>39387</v>
      </c>
      <c r="Q895">
        <v>42737</v>
      </c>
      <c r="R895">
        <v>150000</v>
      </c>
      <c r="S895">
        <v>157498</v>
      </c>
      <c r="T895">
        <v>165373</v>
      </c>
      <c r="U895">
        <v>180746</v>
      </c>
      <c r="V895">
        <v>196119</v>
      </c>
      <c r="W895" t="s">
        <v>2095</v>
      </c>
      <c r="X895">
        <v>1</v>
      </c>
      <c r="Y895">
        <v>1</v>
      </c>
      <c r="Z895" t="s">
        <v>1532</v>
      </c>
    </row>
    <row r="896" spans="1:26">
      <c r="A896">
        <v>285</v>
      </c>
      <c r="B896">
        <v>16226</v>
      </c>
      <c r="C896" t="s">
        <v>1574</v>
      </c>
      <c r="D896" t="s">
        <v>1529</v>
      </c>
      <c r="E896" t="s">
        <v>1447</v>
      </c>
      <c r="F896">
        <v>43128</v>
      </c>
      <c r="G896">
        <v>49201</v>
      </c>
      <c r="H896" t="s">
        <v>1530</v>
      </c>
      <c r="I896">
        <v>295</v>
      </c>
      <c r="J896">
        <v>336</v>
      </c>
      <c r="K896">
        <v>45</v>
      </c>
      <c r="L896">
        <v>81314</v>
      </c>
      <c r="M896">
        <v>3884</v>
      </c>
      <c r="N896">
        <v>4078</v>
      </c>
      <c r="O896">
        <v>4282</v>
      </c>
      <c r="P896">
        <v>4680</v>
      </c>
      <c r="Q896">
        <v>5078</v>
      </c>
      <c r="R896">
        <v>15120</v>
      </c>
      <c r="S896">
        <v>15875</v>
      </c>
      <c r="T896">
        <v>16669</v>
      </c>
      <c r="U896">
        <v>18219</v>
      </c>
      <c r="V896">
        <v>19768</v>
      </c>
      <c r="W896" t="s">
        <v>2096</v>
      </c>
      <c r="X896">
        <v>1</v>
      </c>
      <c r="Y896">
        <v>1</v>
      </c>
      <c r="Z896" t="s">
        <v>1532</v>
      </c>
    </row>
    <row r="897" spans="1:26">
      <c r="A897">
        <v>285</v>
      </c>
      <c r="B897">
        <v>16226</v>
      </c>
      <c r="C897" t="s">
        <v>1574</v>
      </c>
      <c r="D897" t="s">
        <v>1529</v>
      </c>
      <c r="E897" t="s">
        <v>1444</v>
      </c>
      <c r="F897">
        <v>64372</v>
      </c>
      <c r="G897">
        <v>77447</v>
      </c>
      <c r="H897" t="s">
        <v>1530</v>
      </c>
      <c r="I897">
        <v>261</v>
      </c>
      <c r="J897">
        <v>6500</v>
      </c>
      <c r="K897">
        <v>40</v>
      </c>
      <c r="L897">
        <v>81000</v>
      </c>
      <c r="M897">
        <v>32687</v>
      </c>
      <c r="N897">
        <v>34321</v>
      </c>
      <c r="O897">
        <v>36037</v>
      </c>
      <c r="P897">
        <v>39387</v>
      </c>
      <c r="Q897">
        <v>42737</v>
      </c>
      <c r="R897">
        <v>260000</v>
      </c>
      <c r="S897">
        <v>272997</v>
      </c>
      <c r="T897">
        <v>286647</v>
      </c>
      <c r="U897">
        <v>313293</v>
      </c>
      <c r="V897">
        <v>339940</v>
      </c>
      <c r="W897" t="s">
        <v>2097</v>
      </c>
      <c r="X897">
        <v>1</v>
      </c>
      <c r="Y897">
        <v>1</v>
      </c>
      <c r="Z897" t="s">
        <v>1532</v>
      </c>
    </row>
    <row r="898" spans="1:26">
      <c r="A898">
        <v>285</v>
      </c>
      <c r="B898">
        <v>16226</v>
      </c>
      <c r="C898" t="s">
        <v>1574</v>
      </c>
      <c r="D898" t="s">
        <v>1529</v>
      </c>
      <c r="E898" t="s">
        <v>1444</v>
      </c>
      <c r="F898">
        <v>64362</v>
      </c>
      <c r="G898">
        <v>77437</v>
      </c>
      <c r="H898" t="s">
        <v>1530</v>
      </c>
      <c r="I898">
        <v>261</v>
      </c>
      <c r="J898">
        <v>660</v>
      </c>
      <c r="K898">
        <v>90</v>
      </c>
      <c r="L898">
        <v>81000</v>
      </c>
      <c r="M898">
        <v>32687</v>
      </c>
      <c r="N898">
        <v>34321</v>
      </c>
      <c r="O898">
        <v>36037</v>
      </c>
      <c r="P898">
        <v>39387</v>
      </c>
      <c r="Q898">
        <v>42737</v>
      </c>
      <c r="R898">
        <v>59400</v>
      </c>
      <c r="S898">
        <v>62369</v>
      </c>
      <c r="T898">
        <v>65488</v>
      </c>
      <c r="U898">
        <v>71575</v>
      </c>
      <c r="V898">
        <v>77663</v>
      </c>
      <c r="W898" t="s">
        <v>2098</v>
      </c>
      <c r="X898">
        <v>1</v>
      </c>
      <c r="Y898">
        <v>1</v>
      </c>
      <c r="Z898" t="s">
        <v>1532</v>
      </c>
    </row>
    <row r="899" spans="1:26">
      <c r="A899">
        <v>285</v>
      </c>
      <c r="B899">
        <v>16226</v>
      </c>
      <c r="C899" t="s">
        <v>1574</v>
      </c>
      <c r="D899" t="s">
        <v>1529</v>
      </c>
      <c r="E899" t="s">
        <v>1444</v>
      </c>
      <c r="F899">
        <v>64354</v>
      </c>
      <c r="G899">
        <v>77428</v>
      </c>
      <c r="H899" t="s">
        <v>1530</v>
      </c>
      <c r="I899">
        <v>261</v>
      </c>
      <c r="J899">
        <v>6500</v>
      </c>
      <c r="K899">
        <v>20</v>
      </c>
      <c r="L899">
        <v>81000</v>
      </c>
      <c r="M899">
        <v>32687</v>
      </c>
      <c r="N899">
        <v>34321</v>
      </c>
      <c r="O899">
        <v>36037</v>
      </c>
      <c r="P899">
        <v>39387</v>
      </c>
      <c r="Q899">
        <v>42737</v>
      </c>
      <c r="R899">
        <v>130000</v>
      </c>
      <c r="S899">
        <v>136499</v>
      </c>
      <c r="T899">
        <v>143323</v>
      </c>
      <c r="U899">
        <v>156647</v>
      </c>
      <c r="V899">
        <v>169970</v>
      </c>
      <c r="W899" t="s">
        <v>2099</v>
      </c>
      <c r="X899">
        <v>1</v>
      </c>
      <c r="Y899">
        <v>1</v>
      </c>
      <c r="Z899" t="s">
        <v>1532</v>
      </c>
    </row>
    <row r="900" spans="1:26">
      <c r="A900">
        <v>285</v>
      </c>
      <c r="B900">
        <v>16226</v>
      </c>
      <c r="C900" t="s">
        <v>1574</v>
      </c>
      <c r="D900" t="s">
        <v>1529</v>
      </c>
      <c r="E900" t="s">
        <v>1444</v>
      </c>
      <c r="F900">
        <v>64467</v>
      </c>
      <c r="G900">
        <v>77546</v>
      </c>
      <c r="H900" t="s">
        <v>1530</v>
      </c>
      <c r="I900">
        <v>261</v>
      </c>
      <c r="J900">
        <v>2000</v>
      </c>
      <c r="K900">
        <v>90</v>
      </c>
      <c r="L900">
        <v>81000</v>
      </c>
      <c r="M900">
        <v>32687</v>
      </c>
      <c r="N900">
        <v>34321</v>
      </c>
      <c r="O900">
        <v>36037</v>
      </c>
      <c r="P900">
        <v>39387</v>
      </c>
      <c r="Q900">
        <v>42737</v>
      </c>
      <c r="R900">
        <v>180000</v>
      </c>
      <c r="S900">
        <v>188998</v>
      </c>
      <c r="T900">
        <v>198448</v>
      </c>
      <c r="U900">
        <v>216895</v>
      </c>
      <c r="V900">
        <v>235343</v>
      </c>
      <c r="W900" t="s">
        <v>2100</v>
      </c>
      <c r="X900">
        <v>1</v>
      </c>
      <c r="Y900">
        <v>1</v>
      </c>
      <c r="Z900" t="s">
        <v>1532</v>
      </c>
    </row>
    <row r="901" spans="1:26">
      <c r="A901">
        <v>285</v>
      </c>
      <c r="B901">
        <v>16226</v>
      </c>
      <c r="C901" t="s">
        <v>1574</v>
      </c>
      <c r="D901" t="s">
        <v>1529</v>
      </c>
      <c r="E901" t="s">
        <v>1444</v>
      </c>
      <c r="F901">
        <v>64462</v>
      </c>
      <c r="G901">
        <v>77541</v>
      </c>
      <c r="H901" t="s">
        <v>1530</v>
      </c>
      <c r="I901">
        <v>261</v>
      </c>
      <c r="J901">
        <v>6500</v>
      </c>
      <c r="K901">
        <v>35</v>
      </c>
      <c r="L901">
        <v>81000</v>
      </c>
      <c r="M901">
        <v>32687</v>
      </c>
      <c r="N901">
        <v>34321</v>
      </c>
      <c r="O901">
        <v>36037</v>
      </c>
      <c r="P901">
        <v>39387</v>
      </c>
      <c r="Q901">
        <v>42737</v>
      </c>
      <c r="R901">
        <v>227500</v>
      </c>
      <c r="S901">
        <v>238873</v>
      </c>
      <c r="T901">
        <v>250816</v>
      </c>
      <c r="U901">
        <v>274132</v>
      </c>
      <c r="V901">
        <v>297448</v>
      </c>
      <c r="W901" t="s">
        <v>2101</v>
      </c>
      <c r="X901">
        <v>1</v>
      </c>
      <c r="Y901">
        <v>1</v>
      </c>
      <c r="Z901" t="s">
        <v>1532</v>
      </c>
    </row>
    <row r="902" spans="1:26">
      <c r="A902">
        <v>285</v>
      </c>
      <c r="B902">
        <v>16226</v>
      </c>
      <c r="C902" t="s">
        <v>1574</v>
      </c>
      <c r="D902" t="s">
        <v>1529</v>
      </c>
      <c r="E902" t="s">
        <v>1447</v>
      </c>
      <c r="F902">
        <v>44489</v>
      </c>
      <c r="G902">
        <v>51256</v>
      </c>
      <c r="H902" t="s">
        <v>1530</v>
      </c>
      <c r="I902">
        <v>295</v>
      </c>
      <c r="J902">
        <v>140</v>
      </c>
      <c r="K902">
        <v>420</v>
      </c>
      <c r="L902">
        <v>81314</v>
      </c>
      <c r="M902">
        <v>3884</v>
      </c>
      <c r="N902">
        <v>4078</v>
      </c>
      <c r="O902">
        <v>4282</v>
      </c>
      <c r="P902">
        <v>4680</v>
      </c>
      <c r="Q902">
        <v>5078</v>
      </c>
      <c r="R902">
        <v>58800</v>
      </c>
      <c r="S902">
        <v>61737</v>
      </c>
      <c r="T902">
        <v>64825</v>
      </c>
      <c r="U902">
        <v>70851</v>
      </c>
      <c r="V902">
        <v>76876</v>
      </c>
      <c r="W902" t="s">
        <v>2102</v>
      </c>
      <c r="X902">
        <v>1</v>
      </c>
      <c r="Y902">
        <v>1</v>
      </c>
      <c r="Z902" t="s">
        <v>1532</v>
      </c>
    </row>
    <row r="903" spans="1:26">
      <c r="A903">
        <v>285</v>
      </c>
      <c r="B903">
        <v>16226</v>
      </c>
      <c r="C903" t="s">
        <v>1574</v>
      </c>
      <c r="D903" t="s">
        <v>1529</v>
      </c>
      <c r="E903" t="s">
        <v>1444</v>
      </c>
      <c r="F903">
        <v>66426</v>
      </c>
      <c r="G903">
        <v>79807</v>
      </c>
      <c r="H903" t="s">
        <v>1530</v>
      </c>
      <c r="I903">
        <v>261</v>
      </c>
      <c r="J903">
        <v>660</v>
      </c>
      <c r="K903">
        <v>90</v>
      </c>
      <c r="L903">
        <v>81000</v>
      </c>
      <c r="M903">
        <v>32687</v>
      </c>
      <c r="N903">
        <v>34321</v>
      </c>
      <c r="O903">
        <v>36037</v>
      </c>
      <c r="P903">
        <v>39387</v>
      </c>
      <c r="Q903">
        <v>42737</v>
      </c>
      <c r="R903">
        <v>59400</v>
      </c>
      <c r="S903">
        <v>62369</v>
      </c>
      <c r="T903">
        <v>65488</v>
      </c>
      <c r="U903">
        <v>71575</v>
      </c>
      <c r="V903">
        <v>77663</v>
      </c>
      <c r="W903" t="s">
        <v>2103</v>
      </c>
      <c r="X903">
        <v>1</v>
      </c>
      <c r="Y903">
        <v>1</v>
      </c>
      <c r="Z903" t="s">
        <v>1532</v>
      </c>
    </row>
    <row r="904" spans="1:26">
      <c r="A904">
        <v>285</v>
      </c>
      <c r="B904">
        <v>16226</v>
      </c>
      <c r="C904" t="s">
        <v>1574</v>
      </c>
      <c r="D904" t="s">
        <v>1529</v>
      </c>
      <c r="E904" t="s">
        <v>1442</v>
      </c>
      <c r="F904">
        <v>28760</v>
      </c>
      <c r="G904">
        <v>31325</v>
      </c>
      <c r="H904" t="s">
        <v>1530</v>
      </c>
      <c r="I904">
        <v>244</v>
      </c>
      <c r="J904">
        <v>100</v>
      </c>
      <c r="K904">
        <v>30</v>
      </c>
      <c r="L904">
        <v>81000</v>
      </c>
      <c r="M904">
        <v>59968</v>
      </c>
      <c r="N904">
        <v>62966</v>
      </c>
      <c r="O904">
        <v>66115</v>
      </c>
      <c r="P904">
        <v>72262</v>
      </c>
      <c r="Q904">
        <v>78409</v>
      </c>
      <c r="R904">
        <v>3000</v>
      </c>
      <c r="S904">
        <v>3150</v>
      </c>
      <c r="T904">
        <v>3308</v>
      </c>
      <c r="U904">
        <v>3615</v>
      </c>
      <c r="V904">
        <v>3923</v>
      </c>
      <c r="W904" t="s">
        <v>2076</v>
      </c>
      <c r="X904">
        <v>1</v>
      </c>
      <c r="Y904">
        <v>1</v>
      </c>
      <c r="Z904" t="s">
        <v>1532</v>
      </c>
    </row>
    <row r="905" spans="1:26">
      <c r="A905">
        <v>285</v>
      </c>
      <c r="B905">
        <v>16226</v>
      </c>
      <c r="C905" t="s">
        <v>1574</v>
      </c>
      <c r="D905" t="s">
        <v>1529</v>
      </c>
      <c r="E905" t="s">
        <v>1444</v>
      </c>
      <c r="F905">
        <v>64353</v>
      </c>
      <c r="G905">
        <v>77427</v>
      </c>
      <c r="H905" t="s">
        <v>1530</v>
      </c>
      <c r="I905">
        <v>261</v>
      </c>
      <c r="J905">
        <v>2000</v>
      </c>
      <c r="K905">
        <v>50</v>
      </c>
      <c r="L905">
        <v>81000</v>
      </c>
      <c r="M905">
        <v>32687</v>
      </c>
      <c r="N905">
        <v>34321</v>
      </c>
      <c r="O905">
        <v>36037</v>
      </c>
      <c r="P905">
        <v>39387</v>
      </c>
      <c r="Q905">
        <v>42737</v>
      </c>
      <c r="R905">
        <v>100000</v>
      </c>
      <c r="S905">
        <v>104999</v>
      </c>
      <c r="T905">
        <v>110249</v>
      </c>
      <c r="U905">
        <v>120497</v>
      </c>
      <c r="V905">
        <v>130746</v>
      </c>
      <c r="W905" t="s">
        <v>2104</v>
      </c>
      <c r="X905">
        <v>1</v>
      </c>
      <c r="Y905">
        <v>1</v>
      </c>
      <c r="Z905" t="s">
        <v>1532</v>
      </c>
    </row>
    <row r="906" spans="1:26">
      <c r="A906">
        <v>285</v>
      </c>
      <c r="B906">
        <v>16226</v>
      </c>
      <c r="C906" t="s">
        <v>1574</v>
      </c>
      <c r="D906" t="s">
        <v>1529</v>
      </c>
      <c r="E906" t="s">
        <v>1442</v>
      </c>
      <c r="F906">
        <v>28757</v>
      </c>
      <c r="G906">
        <v>31323</v>
      </c>
      <c r="H906" t="s">
        <v>1530</v>
      </c>
      <c r="I906">
        <v>244</v>
      </c>
      <c r="J906">
        <v>50</v>
      </c>
      <c r="K906">
        <v>20</v>
      </c>
      <c r="L906">
        <v>81000</v>
      </c>
      <c r="M906">
        <v>59968</v>
      </c>
      <c r="N906">
        <v>62966</v>
      </c>
      <c r="O906">
        <v>66115</v>
      </c>
      <c r="P906">
        <v>72262</v>
      </c>
      <c r="Q906">
        <v>78409</v>
      </c>
      <c r="R906">
        <v>1000</v>
      </c>
      <c r="S906">
        <v>1050</v>
      </c>
      <c r="T906">
        <v>1103</v>
      </c>
      <c r="U906">
        <v>1205</v>
      </c>
      <c r="V906">
        <v>1308</v>
      </c>
      <c r="W906" t="s">
        <v>2076</v>
      </c>
      <c r="X906">
        <v>1</v>
      </c>
      <c r="Y906">
        <v>1</v>
      </c>
      <c r="Z906" t="s">
        <v>1532</v>
      </c>
    </row>
    <row r="907" spans="1:26">
      <c r="A907">
        <v>285</v>
      </c>
      <c r="B907">
        <v>16226</v>
      </c>
      <c r="C907" t="s">
        <v>1574</v>
      </c>
      <c r="D907" t="s">
        <v>1529</v>
      </c>
      <c r="E907" t="s">
        <v>1444</v>
      </c>
      <c r="F907">
        <v>64352</v>
      </c>
      <c r="G907">
        <v>77426</v>
      </c>
      <c r="H907" t="s">
        <v>1530</v>
      </c>
      <c r="I907">
        <v>261</v>
      </c>
      <c r="J907">
        <v>2000</v>
      </c>
      <c r="K907">
        <v>50</v>
      </c>
      <c r="L907">
        <v>81000</v>
      </c>
      <c r="M907">
        <v>32687</v>
      </c>
      <c r="N907">
        <v>34321</v>
      </c>
      <c r="O907">
        <v>36037</v>
      </c>
      <c r="P907">
        <v>39387</v>
      </c>
      <c r="Q907">
        <v>42737</v>
      </c>
      <c r="R907">
        <v>100000</v>
      </c>
      <c r="S907">
        <v>104999</v>
      </c>
      <c r="T907">
        <v>110249</v>
      </c>
      <c r="U907">
        <v>120497</v>
      </c>
      <c r="V907">
        <v>130746</v>
      </c>
      <c r="W907" t="s">
        <v>2105</v>
      </c>
      <c r="X907">
        <v>1</v>
      </c>
      <c r="Y907">
        <v>1</v>
      </c>
      <c r="Z907" t="s">
        <v>1532</v>
      </c>
    </row>
    <row r="908" spans="1:26">
      <c r="A908">
        <v>285</v>
      </c>
      <c r="B908">
        <v>16226</v>
      </c>
      <c r="C908" t="s">
        <v>1574</v>
      </c>
      <c r="D908" t="s">
        <v>1529</v>
      </c>
      <c r="E908" t="s">
        <v>1442</v>
      </c>
      <c r="F908">
        <v>28188</v>
      </c>
      <c r="G908">
        <v>30730</v>
      </c>
      <c r="H908" t="s">
        <v>1530</v>
      </c>
      <c r="I908">
        <v>244</v>
      </c>
      <c r="J908">
        <v>25</v>
      </c>
      <c r="K908">
        <v>450</v>
      </c>
      <c r="L908">
        <v>81000</v>
      </c>
      <c r="M908">
        <v>59968</v>
      </c>
      <c r="N908">
        <v>62966</v>
      </c>
      <c r="O908">
        <v>66115</v>
      </c>
      <c r="P908">
        <v>72262</v>
      </c>
      <c r="Q908">
        <v>78409</v>
      </c>
      <c r="R908">
        <v>11250</v>
      </c>
      <c r="S908">
        <v>11812</v>
      </c>
      <c r="T908">
        <v>12403</v>
      </c>
      <c r="U908">
        <v>13556</v>
      </c>
      <c r="V908">
        <v>14710</v>
      </c>
      <c r="W908" t="s">
        <v>2076</v>
      </c>
      <c r="X908">
        <v>1</v>
      </c>
      <c r="Y908">
        <v>1</v>
      </c>
      <c r="Z908" t="s">
        <v>1532</v>
      </c>
    </row>
    <row r="909" spans="1:26">
      <c r="A909">
        <v>285</v>
      </c>
      <c r="B909">
        <v>16226</v>
      </c>
      <c r="C909" t="s">
        <v>1574</v>
      </c>
      <c r="D909" t="s">
        <v>1529</v>
      </c>
      <c r="E909" t="s">
        <v>1444</v>
      </c>
      <c r="F909">
        <v>64351</v>
      </c>
      <c r="G909">
        <v>77425</v>
      </c>
      <c r="H909" t="s">
        <v>1530</v>
      </c>
      <c r="I909">
        <v>261</v>
      </c>
      <c r="J909">
        <v>2000</v>
      </c>
      <c r="K909">
        <v>50</v>
      </c>
      <c r="L909">
        <v>81000</v>
      </c>
      <c r="M909">
        <v>32687</v>
      </c>
      <c r="N909">
        <v>34321</v>
      </c>
      <c r="O909">
        <v>36037</v>
      </c>
      <c r="P909">
        <v>39387</v>
      </c>
      <c r="Q909">
        <v>42737</v>
      </c>
      <c r="R909">
        <v>100000</v>
      </c>
      <c r="S909">
        <v>104999</v>
      </c>
      <c r="T909">
        <v>110249</v>
      </c>
      <c r="U909">
        <v>120497</v>
      </c>
      <c r="V909">
        <v>130746</v>
      </c>
      <c r="W909" t="s">
        <v>2106</v>
      </c>
      <c r="X909">
        <v>1</v>
      </c>
      <c r="Y909">
        <v>1</v>
      </c>
      <c r="Z909" t="s">
        <v>1532</v>
      </c>
    </row>
    <row r="910" spans="1:26">
      <c r="A910">
        <v>285</v>
      </c>
      <c r="B910">
        <v>16226</v>
      </c>
      <c r="C910" t="s">
        <v>1574</v>
      </c>
      <c r="D910" t="s">
        <v>1529</v>
      </c>
      <c r="E910" t="s">
        <v>1442</v>
      </c>
      <c r="F910">
        <v>28187</v>
      </c>
      <c r="G910">
        <v>30729</v>
      </c>
      <c r="H910" t="s">
        <v>1530</v>
      </c>
      <c r="I910">
        <v>244</v>
      </c>
      <c r="J910">
        <v>100</v>
      </c>
      <c r="K910">
        <v>680</v>
      </c>
      <c r="L910">
        <v>81000</v>
      </c>
      <c r="M910">
        <v>59968</v>
      </c>
      <c r="N910">
        <v>62966</v>
      </c>
      <c r="O910">
        <v>66115</v>
      </c>
      <c r="P910">
        <v>72262</v>
      </c>
      <c r="Q910">
        <v>78409</v>
      </c>
      <c r="R910">
        <v>68000</v>
      </c>
      <c r="S910">
        <v>71400</v>
      </c>
      <c r="T910">
        <v>74970</v>
      </c>
      <c r="U910">
        <v>81941</v>
      </c>
      <c r="V910">
        <v>88911</v>
      </c>
      <c r="W910" t="s">
        <v>2076</v>
      </c>
      <c r="X910">
        <v>1</v>
      </c>
      <c r="Y910">
        <v>1</v>
      </c>
      <c r="Z910" t="s">
        <v>1532</v>
      </c>
    </row>
    <row r="911" spans="1:26">
      <c r="A911">
        <v>285</v>
      </c>
      <c r="B911">
        <v>16226</v>
      </c>
      <c r="C911" t="s">
        <v>1574</v>
      </c>
      <c r="D911" t="s">
        <v>1529</v>
      </c>
      <c r="E911" t="s">
        <v>1442</v>
      </c>
      <c r="F911">
        <v>27753</v>
      </c>
      <c r="G911">
        <v>30226</v>
      </c>
      <c r="H911" t="s">
        <v>1530</v>
      </c>
      <c r="I911">
        <v>244</v>
      </c>
      <c r="J911">
        <v>250</v>
      </c>
      <c r="K911">
        <v>20</v>
      </c>
      <c r="L911">
        <v>81000</v>
      </c>
      <c r="M911">
        <v>59968</v>
      </c>
      <c r="N911">
        <v>62966</v>
      </c>
      <c r="O911">
        <v>66115</v>
      </c>
      <c r="P911">
        <v>72262</v>
      </c>
      <c r="Q911">
        <v>78409</v>
      </c>
      <c r="R911">
        <v>5000</v>
      </c>
      <c r="S911">
        <v>5250</v>
      </c>
      <c r="T911">
        <v>5513</v>
      </c>
      <c r="U911">
        <v>6025</v>
      </c>
      <c r="V911">
        <v>6538</v>
      </c>
      <c r="W911" t="s">
        <v>2076</v>
      </c>
      <c r="X911">
        <v>1</v>
      </c>
      <c r="Y911">
        <v>1</v>
      </c>
      <c r="Z911" t="s">
        <v>1532</v>
      </c>
    </row>
    <row r="912" spans="1:26">
      <c r="A912">
        <v>285</v>
      </c>
      <c r="B912">
        <v>16226</v>
      </c>
      <c r="C912" t="s">
        <v>1574</v>
      </c>
      <c r="D912" t="s">
        <v>1529</v>
      </c>
      <c r="E912" t="s">
        <v>1442</v>
      </c>
      <c r="F912">
        <v>27751</v>
      </c>
      <c r="G912">
        <v>30225</v>
      </c>
      <c r="H912" t="s">
        <v>1530</v>
      </c>
      <c r="I912">
        <v>244</v>
      </c>
      <c r="J912">
        <v>100</v>
      </c>
      <c r="K912">
        <v>25</v>
      </c>
      <c r="L912">
        <v>81000</v>
      </c>
      <c r="M912">
        <v>59968</v>
      </c>
      <c r="N912">
        <v>62966</v>
      </c>
      <c r="O912">
        <v>66115</v>
      </c>
      <c r="P912">
        <v>72262</v>
      </c>
      <c r="Q912">
        <v>78409</v>
      </c>
      <c r="R912">
        <v>2500</v>
      </c>
      <c r="S912">
        <v>2625</v>
      </c>
      <c r="T912">
        <v>2756</v>
      </c>
      <c r="U912">
        <v>3013</v>
      </c>
      <c r="V912">
        <v>3269</v>
      </c>
      <c r="W912" t="s">
        <v>2076</v>
      </c>
      <c r="X912">
        <v>1</v>
      </c>
      <c r="Y912">
        <v>1</v>
      </c>
      <c r="Z912" t="s">
        <v>1532</v>
      </c>
    </row>
    <row r="913" spans="1:26">
      <c r="A913">
        <v>285</v>
      </c>
      <c r="B913">
        <v>16226</v>
      </c>
      <c r="C913" t="s">
        <v>1574</v>
      </c>
      <c r="D913" t="s">
        <v>1529</v>
      </c>
      <c r="E913" t="s">
        <v>1444</v>
      </c>
      <c r="F913">
        <v>67626</v>
      </c>
      <c r="G913">
        <v>81124</v>
      </c>
      <c r="H913" t="s">
        <v>1530</v>
      </c>
      <c r="I913">
        <v>261</v>
      </c>
      <c r="J913">
        <v>2000</v>
      </c>
      <c r="K913">
        <v>120</v>
      </c>
      <c r="L913">
        <v>81000</v>
      </c>
      <c r="M913">
        <v>32687</v>
      </c>
      <c r="N913">
        <v>34321</v>
      </c>
      <c r="O913">
        <v>36037</v>
      </c>
      <c r="P913">
        <v>39387</v>
      </c>
      <c r="Q913">
        <v>42737</v>
      </c>
      <c r="R913">
        <v>240000</v>
      </c>
      <c r="S913">
        <v>251997</v>
      </c>
      <c r="T913">
        <v>264597</v>
      </c>
      <c r="U913">
        <v>289194</v>
      </c>
      <c r="V913">
        <v>313791</v>
      </c>
      <c r="W913" t="s">
        <v>2107</v>
      </c>
      <c r="X913">
        <v>1</v>
      </c>
      <c r="Y913">
        <v>1</v>
      </c>
      <c r="Z913" t="s">
        <v>1532</v>
      </c>
    </row>
    <row r="914" spans="1:26">
      <c r="A914">
        <v>285</v>
      </c>
      <c r="B914">
        <v>16226</v>
      </c>
      <c r="C914" t="s">
        <v>1574</v>
      </c>
      <c r="D914" t="s">
        <v>1529</v>
      </c>
      <c r="E914" t="s">
        <v>1442</v>
      </c>
      <c r="F914">
        <v>27705</v>
      </c>
      <c r="G914">
        <v>30175</v>
      </c>
      <c r="H914" t="s">
        <v>1530</v>
      </c>
      <c r="I914">
        <v>244</v>
      </c>
      <c r="J914">
        <v>100</v>
      </c>
      <c r="K914">
        <v>150</v>
      </c>
      <c r="L914">
        <v>81000</v>
      </c>
      <c r="M914">
        <v>59968</v>
      </c>
      <c r="N914">
        <v>62966</v>
      </c>
      <c r="O914">
        <v>66115</v>
      </c>
      <c r="P914">
        <v>72262</v>
      </c>
      <c r="Q914">
        <v>78409</v>
      </c>
      <c r="R914">
        <v>15000</v>
      </c>
      <c r="S914">
        <v>15750</v>
      </c>
      <c r="T914">
        <v>16538</v>
      </c>
      <c r="U914">
        <v>18075</v>
      </c>
      <c r="V914">
        <v>19613</v>
      </c>
      <c r="W914" t="s">
        <v>2076</v>
      </c>
      <c r="X914">
        <v>1</v>
      </c>
      <c r="Y914">
        <v>1</v>
      </c>
      <c r="Z914" t="s">
        <v>1532</v>
      </c>
    </row>
    <row r="915" spans="1:26">
      <c r="A915">
        <v>285</v>
      </c>
      <c r="B915">
        <v>16226</v>
      </c>
      <c r="C915" t="s">
        <v>1574</v>
      </c>
      <c r="D915" t="s">
        <v>1529</v>
      </c>
      <c r="E915" t="s">
        <v>1442</v>
      </c>
      <c r="F915">
        <v>27700</v>
      </c>
      <c r="G915">
        <v>30172</v>
      </c>
      <c r="H915" t="s">
        <v>1530</v>
      </c>
      <c r="I915">
        <v>244</v>
      </c>
      <c r="J915">
        <v>25</v>
      </c>
      <c r="K915">
        <v>150</v>
      </c>
      <c r="L915">
        <v>81000</v>
      </c>
      <c r="M915">
        <v>59968</v>
      </c>
      <c r="N915">
        <v>62966</v>
      </c>
      <c r="O915">
        <v>66115</v>
      </c>
      <c r="P915">
        <v>72262</v>
      </c>
      <c r="Q915">
        <v>78409</v>
      </c>
      <c r="R915">
        <v>3750</v>
      </c>
      <c r="S915">
        <v>3937</v>
      </c>
      <c r="T915">
        <v>4134</v>
      </c>
      <c r="U915">
        <v>4519</v>
      </c>
      <c r="V915">
        <v>4903</v>
      </c>
      <c r="W915" t="s">
        <v>2076</v>
      </c>
      <c r="X915">
        <v>1</v>
      </c>
      <c r="Y915">
        <v>1</v>
      </c>
      <c r="Z915" t="s">
        <v>1532</v>
      </c>
    </row>
    <row r="916" spans="1:26">
      <c r="A916">
        <v>285</v>
      </c>
      <c r="B916">
        <v>16226</v>
      </c>
      <c r="C916" t="s">
        <v>1574</v>
      </c>
      <c r="D916" t="s">
        <v>1529</v>
      </c>
      <c r="E916" t="s">
        <v>1444</v>
      </c>
      <c r="F916">
        <v>70357</v>
      </c>
      <c r="G916">
        <v>83908</v>
      </c>
      <c r="H916" t="s">
        <v>1530</v>
      </c>
      <c r="I916">
        <v>261</v>
      </c>
      <c r="J916">
        <v>2000</v>
      </c>
      <c r="K916">
        <v>100</v>
      </c>
      <c r="L916">
        <v>81000</v>
      </c>
      <c r="M916">
        <v>32687</v>
      </c>
      <c r="N916">
        <v>34321</v>
      </c>
      <c r="O916">
        <v>36037</v>
      </c>
      <c r="P916">
        <v>39387</v>
      </c>
      <c r="Q916">
        <v>42737</v>
      </c>
      <c r="R916">
        <v>200000</v>
      </c>
      <c r="S916">
        <v>209998</v>
      </c>
      <c r="T916">
        <v>220497</v>
      </c>
      <c r="U916">
        <v>240995</v>
      </c>
      <c r="V916">
        <v>261492</v>
      </c>
      <c r="W916" t="s">
        <v>2108</v>
      </c>
      <c r="X916">
        <v>1</v>
      </c>
      <c r="Y916">
        <v>1</v>
      </c>
      <c r="Z916" t="s">
        <v>1532</v>
      </c>
    </row>
    <row r="917" spans="1:26">
      <c r="A917">
        <v>285</v>
      </c>
      <c r="B917">
        <v>16226</v>
      </c>
      <c r="C917" t="s">
        <v>1574</v>
      </c>
      <c r="D917" t="s">
        <v>1529</v>
      </c>
      <c r="E917" t="s">
        <v>1442</v>
      </c>
      <c r="F917">
        <v>27693</v>
      </c>
      <c r="G917">
        <v>30166</v>
      </c>
      <c r="H917" t="s">
        <v>1530</v>
      </c>
      <c r="I917">
        <v>244</v>
      </c>
      <c r="J917">
        <v>250</v>
      </c>
      <c r="K917">
        <v>250</v>
      </c>
      <c r="L917">
        <v>81000</v>
      </c>
      <c r="M917">
        <v>59968</v>
      </c>
      <c r="N917">
        <v>62966</v>
      </c>
      <c r="O917">
        <v>66115</v>
      </c>
      <c r="P917">
        <v>72262</v>
      </c>
      <c r="Q917">
        <v>78409</v>
      </c>
      <c r="R917">
        <v>62500</v>
      </c>
      <c r="S917">
        <v>65625</v>
      </c>
      <c r="T917">
        <v>68907</v>
      </c>
      <c r="U917">
        <v>75313</v>
      </c>
      <c r="V917">
        <v>81720</v>
      </c>
      <c r="W917" t="s">
        <v>2076</v>
      </c>
      <c r="X917">
        <v>1</v>
      </c>
      <c r="Y917">
        <v>1</v>
      </c>
      <c r="Z917" t="s">
        <v>1532</v>
      </c>
    </row>
    <row r="918" spans="1:26">
      <c r="A918">
        <v>285</v>
      </c>
      <c r="B918">
        <v>16226</v>
      </c>
      <c r="C918" t="s">
        <v>1574</v>
      </c>
      <c r="D918" t="s">
        <v>1529</v>
      </c>
      <c r="E918" t="s">
        <v>1442</v>
      </c>
      <c r="F918">
        <v>21582</v>
      </c>
      <c r="G918">
        <v>22811</v>
      </c>
      <c r="H918" t="s">
        <v>1530</v>
      </c>
      <c r="I918">
        <v>244</v>
      </c>
      <c r="J918">
        <v>200</v>
      </c>
      <c r="K918">
        <v>20</v>
      </c>
      <c r="L918">
        <v>81000</v>
      </c>
      <c r="M918">
        <v>59968</v>
      </c>
      <c r="N918">
        <v>62966</v>
      </c>
      <c r="O918">
        <v>66115</v>
      </c>
      <c r="P918">
        <v>72262</v>
      </c>
      <c r="Q918">
        <v>78409</v>
      </c>
      <c r="R918">
        <v>4000</v>
      </c>
      <c r="S918">
        <v>4200</v>
      </c>
      <c r="T918">
        <v>4410</v>
      </c>
      <c r="U918">
        <v>4820</v>
      </c>
      <c r="V918">
        <v>5230</v>
      </c>
      <c r="W918" t="s">
        <v>2076</v>
      </c>
      <c r="X918">
        <v>1</v>
      </c>
      <c r="Y918">
        <v>1</v>
      </c>
      <c r="Z918" t="s">
        <v>1532</v>
      </c>
    </row>
    <row r="919" spans="1:26">
      <c r="A919">
        <v>285</v>
      </c>
      <c r="B919">
        <v>16226</v>
      </c>
      <c r="C919" t="s">
        <v>1574</v>
      </c>
      <c r="D919" t="s">
        <v>1529</v>
      </c>
      <c r="E919" t="s">
        <v>1442</v>
      </c>
      <c r="F919">
        <v>2220</v>
      </c>
      <c r="G919">
        <v>2543</v>
      </c>
      <c r="H919" t="s">
        <v>1530</v>
      </c>
      <c r="I919">
        <v>244</v>
      </c>
      <c r="J919">
        <v>25</v>
      </c>
      <c r="K919">
        <v>20</v>
      </c>
      <c r="L919">
        <v>81000</v>
      </c>
      <c r="M919">
        <v>59968</v>
      </c>
      <c r="N919">
        <v>62966</v>
      </c>
      <c r="O919">
        <v>66115</v>
      </c>
      <c r="P919">
        <v>72262</v>
      </c>
      <c r="Q919">
        <v>78409</v>
      </c>
      <c r="R919">
        <v>500</v>
      </c>
      <c r="S919">
        <v>525</v>
      </c>
      <c r="T919">
        <v>551</v>
      </c>
      <c r="U919">
        <v>603</v>
      </c>
      <c r="V919">
        <v>654</v>
      </c>
      <c r="W919" t="s">
        <v>2076</v>
      </c>
      <c r="X919">
        <v>1</v>
      </c>
      <c r="Y919">
        <v>1</v>
      </c>
      <c r="Z919" t="s">
        <v>1532</v>
      </c>
    </row>
    <row r="920" spans="1:26">
      <c r="A920">
        <v>285</v>
      </c>
      <c r="B920">
        <v>16226</v>
      </c>
      <c r="C920" t="s">
        <v>1574</v>
      </c>
      <c r="D920" t="s">
        <v>1529</v>
      </c>
      <c r="E920" t="s">
        <v>1442</v>
      </c>
      <c r="F920">
        <v>2218</v>
      </c>
      <c r="G920">
        <v>2541</v>
      </c>
      <c r="H920" t="s">
        <v>1530</v>
      </c>
      <c r="I920">
        <v>244</v>
      </c>
      <c r="J920">
        <v>25</v>
      </c>
      <c r="K920">
        <v>15</v>
      </c>
      <c r="L920">
        <v>81000</v>
      </c>
      <c r="M920">
        <v>59968</v>
      </c>
      <c r="N920">
        <v>62966</v>
      </c>
      <c r="O920">
        <v>66115</v>
      </c>
      <c r="P920">
        <v>72262</v>
      </c>
      <c r="Q920">
        <v>78409</v>
      </c>
      <c r="R920">
        <v>375</v>
      </c>
      <c r="S920">
        <v>394</v>
      </c>
      <c r="T920">
        <v>413</v>
      </c>
      <c r="U920">
        <v>452</v>
      </c>
      <c r="V920">
        <v>490</v>
      </c>
      <c r="W920" t="s">
        <v>2076</v>
      </c>
      <c r="X920">
        <v>1</v>
      </c>
      <c r="Y920">
        <v>1</v>
      </c>
      <c r="Z920" t="s">
        <v>1532</v>
      </c>
    </row>
    <row r="921" spans="1:26">
      <c r="A921">
        <v>285</v>
      </c>
      <c r="B921">
        <v>16226</v>
      </c>
      <c r="C921" t="s">
        <v>1574</v>
      </c>
      <c r="D921" t="s">
        <v>1529</v>
      </c>
      <c r="E921" t="s">
        <v>1442</v>
      </c>
      <c r="F921">
        <v>2217</v>
      </c>
      <c r="G921">
        <v>2540</v>
      </c>
      <c r="H921" t="s">
        <v>1530</v>
      </c>
      <c r="I921">
        <v>244</v>
      </c>
      <c r="J921">
        <v>50</v>
      </c>
      <c r="K921">
        <v>10</v>
      </c>
      <c r="L921">
        <v>81000</v>
      </c>
      <c r="M921">
        <v>59968</v>
      </c>
      <c r="N921">
        <v>62966</v>
      </c>
      <c r="O921">
        <v>66115</v>
      </c>
      <c r="P921">
        <v>72262</v>
      </c>
      <c r="Q921">
        <v>78409</v>
      </c>
      <c r="R921">
        <v>500</v>
      </c>
      <c r="S921">
        <v>525</v>
      </c>
      <c r="T921">
        <v>551</v>
      </c>
      <c r="U921">
        <v>603</v>
      </c>
      <c r="V921">
        <v>654</v>
      </c>
      <c r="W921" t="s">
        <v>2076</v>
      </c>
      <c r="X921">
        <v>1</v>
      </c>
      <c r="Y921">
        <v>1</v>
      </c>
      <c r="Z921" t="s">
        <v>1532</v>
      </c>
    </row>
    <row r="922" spans="1:26">
      <c r="A922">
        <v>285</v>
      </c>
      <c r="B922">
        <v>16226</v>
      </c>
      <c r="C922" t="s">
        <v>1574</v>
      </c>
      <c r="D922" t="s">
        <v>1529</v>
      </c>
      <c r="E922" t="s">
        <v>1442</v>
      </c>
      <c r="F922">
        <v>57709</v>
      </c>
      <c r="G922">
        <v>68492</v>
      </c>
      <c r="H922" t="s">
        <v>1530</v>
      </c>
      <c r="I922">
        <v>244</v>
      </c>
      <c r="J922">
        <v>10</v>
      </c>
      <c r="K922">
        <v>8</v>
      </c>
      <c r="L922">
        <v>81000</v>
      </c>
      <c r="M922">
        <v>59968</v>
      </c>
      <c r="N922">
        <v>62966</v>
      </c>
      <c r="O922">
        <v>66115</v>
      </c>
      <c r="P922">
        <v>72262</v>
      </c>
      <c r="Q922">
        <v>78409</v>
      </c>
      <c r="R922">
        <v>80</v>
      </c>
      <c r="S922">
        <v>84</v>
      </c>
      <c r="T922">
        <v>88</v>
      </c>
      <c r="U922">
        <v>96</v>
      </c>
      <c r="V922">
        <v>105</v>
      </c>
      <c r="W922" t="s">
        <v>2109</v>
      </c>
      <c r="X922">
        <v>1</v>
      </c>
      <c r="Y922">
        <v>1</v>
      </c>
      <c r="Z922" t="s">
        <v>1532</v>
      </c>
    </row>
    <row r="923" spans="1:26">
      <c r="A923">
        <v>285</v>
      </c>
      <c r="B923">
        <v>16226</v>
      </c>
      <c r="C923" t="s">
        <v>1574</v>
      </c>
      <c r="D923" t="s">
        <v>1529</v>
      </c>
      <c r="E923" t="s">
        <v>1444</v>
      </c>
      <c r="F923">
        <v>64345</v>
      </c>
      <c r="G923">
        <v>77419</v>
      </c>
      <c r="H923" t="s">
        <v>1530</v>
      </c>
      <c r="I923">
        <v>261</v>
      </c>
      <c r="J923">
        <v>660</v>
      </c>
      <c r="K923">
        <v>200</v>
      </c>
      <c r="L923">
        <v>81000</v>
      </c>
      <c r="M923">
        <v>32687</v>
      </c>
      <c r="N923">
        <v>34321</v>
      </c>
      <c r="O923">
        <v>36037</v>
      </c>
      <c r="P923">
        <v>39387</v>
      </c>
      <c r="Q923">
        <v>42737</v>
      </c>
      <c r="R923">
        <v>132000</v>
      </c>
      <c r="S923">
        <v>138599</v>
      </c>
      <c r="T923">
        <v>145528</v>
      </c>
      <c r="U923">
        <v>159057</v>
      </c>
      <c r="V923">
        <v>172585</v>
      </c>
      <c r="W923" t="s">
        <v>2110</v>
      </c>
      <c r="X923">
        <v>1</v>
      </c>
      <c r="Y923">
        <v>1</v>
      </c>
      <c r="Z923" t="s">
        <v>1532</v>
      </c>
    </row>
    <row r="924" spans="1:26">
      <c r="A924">
        <v>285</v>
      </c>
      <c r="B924">
        <v>16226</v>
      </c>
      <c r="C924" t="s">
        <v>1574</v>
      </c>
      <c r="D924" t="s">
        <v>1529</v>
      </c>
      <c r="E924" t="s">
        <v>1442</v>
      </c>
      <c r="F924">
        <v>18782</v>
      </c>
      <c r="G924">
        <v>19743</v>
      </c>
      <c r="H924" t="s">
        <v>1530</v>
      </c>
      <c r="I924">
        <v>244</v>
      </c>
      <c r="J924">
        <v>250</v>
      </c>
      <c r="K924">
        <v>50</v>
      </c>
      <c r="L924">
        <v>81000</v>
      </c>
      <c r="M924">
        <v>59968</v>
      </c>
      <c r="N924">
        <v>62966</v>
      </c>
      <c r="O924">
        <v>66115</v>
      </c>
      <c r="P924">
        <v>72262</v>
      </c>
      <c r="Q924">
        <v>78409</v>
      </c>
      <c r="R924">
        <v>12500</v>
      </c>
      <c r="S924">
        <v>13125</v>
      </c>
      <c r="T924">
        <v>13781</v>
      </c>
      <c r="U924">
        <v>15063</v>
      </c>
      <c r="V924">
        <v>16344</v>
      </c>
      <c r="W924" t="s">
        <v>2111</v>
      </c>
      <c r="X924">
        <v>1</v>
      </c>
      <c r="Y924">
        <v>1</v>
      </c>
      <c r="Z924" t="s">
        <v>1532</v>
      </c>
    </row>
    <row r="925" spans="1:26">
      <c r="A925">
        <v>285</v>
      </c>
      <c r="B925">
        <v>16226</v>
      </c>
      <c r="C925" t="s">
        <v>1574</v>
      </c>
      <c r="D925" t="s">
        <v>1529</v>
      </c>
      <c r="E925" t="s">
        <v>1444</v>
      </c>
      <c r="F925">
        <v>64325</v>
      </c>
      <c r="G925">
        <v>77395</v>
      </c>
      <c r="H925" t="s">
        <v>1530</v>
      </c>
      <c r="I925">
        <v>261</v>
      </c>
      <c r="J925">
        <v>3000</v>
      </c>
      <c r="K925">
        <v>50</v>
      </c>
      <c r="L925">
        <v>81000</v>
      </c>
      <c r="M925">
        <v>32687</v>
      </c>
      <c r="N925">
        <v>34321</v>
      </c>
      <c r="O925">
        <v>36037</v>
      </c>
      <c r="P925">
        <v>39387</v>
      </c>
      <c r="Q925">
        <v>42737</v>
      </c>
      <c r="R925">
        <v>150000</v>
      </c>
      <c r="S925">
        <v>157498</v>
      </c>
      <c r="T925">
        <v>165373</v>
      </c>
      <c r="U925">
        <v>180746</v>
      </c>
      <c r="V925">
        <v>196119</v>
      </c>
      <c r="W925" t="s">
        <v>2112</v>
      </c>
      <c r="X925">
        <v>1</v>
      </c>
      <c r="Y925">
        <v>1</v>
      </c>
      <c r="Z925" t="s">
        <v>1532</v>
      </c>
    </row>
    <row r="926" spans="1:26">
      <c r="A926">
        <v>285</v>
      </c>
      <c r="B926">
        <v>16226</v>
      </c>
      <c r="C926" t="s">
        <v>1574</v>
      </c>
      <c r="D926" t="s">
        <v>1529</v>
      </c>
      <c r="E926" t="s">
        <v>1442</v>
      </c>
      <c r="F926">
        <v>63585</v>
      </c>
      <c r="G926">
        <v>76496</v>
      </c>
      <c r="H926" t="s">
        <v>1530</v>
      </c>
      <c r="I926">
        <v>244</v>
      </c>
      <c r="J926">
        <v>50</v>
      </c>
      <c r="K926">
        <v>7.5</v>
      </c>
      <c r="L926">
        <v>81000</v>
      </c>
      <c r="M926">
        <v>59968</v>
      </c>
      <c r="N926">
        <v>62966</v>
      </c>
      <c r="O926">
        <v>66115</v>
      </c>
      <c r="P926">
        <v>72262</v>
      </c>
      <c r="Q926">
        <v>78409</v>
      </c>
      <c r="R926">
        <v>375</v>
      </c>
      <c r="S926">
        <v>394</v>
      </c>
      <c r="T926">
        <v>413</v>
      </c>
      <c r="U926">
        <v>452</v>
      </c>
      <c r="V926">
        <v>490</v>
      </c>
      <c r="W926" t="s">
        <v>2113</v>
      </c>
      <c r="X926">
        <v>1</v>
      </c>
      <c r="Y926">
        <v>1</v>
      </c>
      <c r="Z926" t="s">
        <v>1532</v>
      </c>
    </row>
    <row r="927" spans="1:26">
      <c r="A927">
        <v>285</v>
      </c>
      <c r="B927">
        <v>16226</v>
      </c>
      <c r="C927" t="s">
        <v>1574</v>
      </c>
      <c r="D927" t="s">
        <v>1529</v>
      </c>
      <c r="E927" t="s">
        <v>1442</v>
      </c>
      <c r="F927">
        <v>61747</v>
      </c>
      <c r="G927">
        <v>74128</v>
      </c>
      <c r="H927" t="s">
        <v>1530</v>
      </c>
      <c r="I927">
        <v>244</v>
      </c>
      <c r="J927">
        <v>50</v>
      </c>
      <c r="K927">
        <v>60</v>
      </c>
      <c r="L927">
        <v>81000</v>
      </c>
      <c r="M927">
        <v>59968</v>
      </c>
      <c r="N927">
        <v>62966</v>
      </c>
      <c r="O927">
        <v>66115</v>
      </c>
      <c r="P927">
        <v>72262</v>
      </c>
      <c r="Q927">
        <v>78409</v>
      </c>
      <c r="R927">
        <v>3000</v>
      </c>
      <c r="S927">
        <v>3150</v>
      </c>
      <c r="T927">
        <v>3308</v>
      </c>
      <c r="U927">
        <v>3615</v>
      </c>
      <c r="V927">
        <v>3923</v>
      </c>
      <c r="W927" t="s">
        <v>2113</v>
      </c>
      <c r="X927">
        <v>1</v>
      </c>
      <c r="Y927">
        <v>1</v>
      </c>
      <c r="Z927" t="s">
        <v>1532</v>
      </c>
    </row>
    <row r="928" spans="1:26">
      <c r="A928">
        <v>285</v>
      </c>
      <c r="B928">
        <v>16226</v>
      </c>
      <c r="C928" t="s">
        <v>1574</v>
      </c>
      <c r="D928" t="s">
        <v>1529</v>
      </c>
      <c r="E928" t="s">
        <v>1444</v>
      </c>
      <c r="F928">
        <v>64323</v>
      </c>
      <c r="G928">
        <v>77393</v>
      </c>
      <c r="H928" t="s">
        <v>1530</v>
      </c>
      <c r="I928">
        <v>261</v>
      </c>
      <c r="J928">
        <v>2000</v>
      </c>
      <c r="K928">
        <v>20</v>
      </c>
      <c r="L928">
        <v>81000</v>
      </c>
      <c r="M928">
        <v>32687</v>
      </c>
      <c r="N928">
        <v>34321</v>
      </c>
      <c r="O928">
        <v>36037</v>
      </c>
      <c r="P928">
        <v>39387</v>
      </c>
      <c r="Q928">
        <v>42737</v>
      </c>
      <c r="R928">
        <v>40000</v>
      </c>
      <c r="S928">
        <v>42000</v>
      </c>
      <c r="T928">
        <v>44099</v>
      </c>
      <c r="U928">
        <v>48199</v>
      </c>
      <c r="V928">
        <v>52298</v>
      </c>
      <c r="W928" t="s">
        <v>2114</v>
      </c>
      <c r="X928">
        <v>1</v>
      </c>
      <c r="Y928">
        <v>1</v>
      </c>
      <c r="Z928" t="s">
        <v>1532</v>
      </c>
    </row>
    <row r="929" spans="1:26">
      <c r="A929">
        <v>285</v>
      </c>
      <c r="B929">
        <v>16226</v>
      </c>
      <c r="C929" t="s">
        <v>1574</v>
      </c>
      <c r="D929" t="s">
        <v>1529</v>
      </c>
      <c r="E929" t="s">
        <v>1444</v>
      </c>
      <c r="F929">
        <v>77646</v>
      </c>
      <c r="G929">
        <v>91877</v>
      </c>
      <c r="H929" t="s">
        <v>1530</v>
      </c>
      <c r="I929">
        <v>261</v>
      </c>
      <c r="J929">
        <v>660</v>
      </c>
      <c r="K929">
        <v>150</v>
      </c>
      <c r="L929">
        <v>81000</v>
      </c>
      <c r="M929">
        <v>32687</v>
      </c>
      <c r="N929">
        <v>34321</v>
      </c>
      <c r="O929">
        <v>36037</v>
      </c>
      <c r="P929">
        <v>39387</v>
      </c>
      <c r="Q929">
        <v>42737</v>
      </c>
      <c r="R929">
        <v>99000</v>
      </c>
      <c r="S929">
        <v>103949</v>
      </c>
      <c r="T929">
        <v>109146</v>
      </c>
      <c r="U929">
        <v>119292</v>
      </c>
      <c r="V929">
        <v>129439</v>
      </c>
      <c r="W929" t="s">
        <v>2115</v>
      </c>
      <c r="X929">
        <v>1</v>
      </c>
      <c r="Y929">
        <v>1</v>
      </c>
      <c r="Z929" t="s">
        <v>1532</v>
      </c>
    </row>
    <row r="930" spans="1:26">
      <c r="A930">
        <v>285</v>
      </c>
      <c r="B930">
        <v>16226</v>
      </c>
      <c r="C930" t="s">
        <v>1574</v>
      </c>
      <c r="D930" t="s">
        <v>1529</v>
      </c>
      <c r="E930" t="s">
        <v>1444</v>
      </c>
      <c r="F930">
        <v>70636</v>
      </c>
      <c r="G930">
        <v>84193</v>
      </c>
      <c r="H930" t="s">
        <v>1530</v>
      </c>
      <c r="I930">
        <v>261</v>
      </c>
      <c r="J930">
        <v>300</v>
      </c>
      <c r="K930">
        <v>175</v>
      </c>
      <c r="L930">
        <v>81000</v>
      </c>
      <c r="M930">
        <v>32687</v>
      </c>
      <c r="N930">
        <v>34321</v>
      </c>
      <c r="O930">
        <v>36037</v>
      </c>
      <c r="P930">
        <v>39387</v>
      </c>
      <c r="Q930">
        <v>42737</v>
      </c>
      <c r="R930">
        <v>52500</v>
      </c>
      <c r="S930">
        <v>55124</v>
      </c>
      <c r="T930">
        <v>57881</v>
      </c>
      <c r="U930">
        <v>63261</v>
      </c>
      <c r="V930">
        <v>68642</v>
      </c>
      <c r="W930" t="s">
        <v>2116</v>
      </c>
      <c r="X930">
        <v>1</v>
      </c>
      <c r="Y930">
        <v>1</v>
      </c>
      <c r="Z930" t="s">
        <v>1532</v>
      </c>
    </row>
    <row r="931" spans="1:26">
      <c r="A931">
        <v>285</v>
      </c>
      <c r="B931">
        <v>16226</v>
      </c>
      <c r="C931" t="s">
        <v>1574</v>
      </c>
      <c r="D931" t="s">
        <v>1529</v>
      </c>
      <c r="E931" t="s">
        <v>1444</v>
      </c>
      <c r="F931">
        <v>72760</v>
      </c>
      <c r="G931">
        <v>86483</v>
      </c>
      <c r="H931" t="s">
        <v>1530</v>
      </c>
      <c r="I931">
        <v>261</v>
      </c>
      <c r="J931">
        <v>660</v>
      </c>
      <c r="K931">
        <v>150</v>
      </c>
      <c r="L931">
        <v>81000</v>
      </c>
      <c r="M931">
        <v>32687</v>
      </c>
      <c r="N931">
        <v>34321</v>
      </c>
      <c r="O931">
        <v>36037</v>
      </c>
      <c r="P931">
        <v>39387</v>
      </c>
      <c r="Q931">
        <v>42737</v>
      </c>
      <c r="R931">
        <v>99000</v>
      </c>
      <c r="S931">
        <v>103949</v>
      </c>
      <c r="T931">
        <v>109146</v>
      </c>
      <c r="U931">
        <v>119292</v>
      </c>
      <c r="V931">
        <v>129439</v>
      </c>
      <c r="W931" t="s">
        <v>2117</v>
      </c>
      <c r="X931">
        <v>1</v>
      </c>
      <c r="Y931">
        <v>1</v>
      </c>
      <c r="Z931" t="s">
        <v>1532</v>
      </c>
    </row>
    <row r="932" spans="1:26">
      <c r="A932">
        <v>285</v>
      </c>
      <c r="B932">
        <v>16226</v>
      </c>
      <c r="C932" t="s">
        <v>1574</v>
      </c>
      <c r="D932" t="s">
        <v>1529</v>
      </c>
      <c r="E932" t="s">
        <v>1444</v>
      </c>
      <c r="F932">
        <v>52711</v>
      </c>
      <c r="G932">
        <v>62077</v>
      </c>
      <c r="H932" t="s">
        <v>1530</v>
      </c>
      <c r="I932">
        <v>261</v>
      </c>
      <c r="J932">
        <v>2000</v>
      </c>
      <c r="K932">
        <v>125</v>
      </c>
      <c r="L932">
        <v>81000</v>
      </c>
      <c r="M932">
        <v>32687</v>
      </c>
      <c r="N932">
        <v>34321</v>
      </c>
      <c r="O932">
        <v>36037</v>
      </c>
      <c r="P932">
        <v>39387</v>
      </c>
      <c r="Q932">
        <v>42737</v>
      </c>
      <c r="R932">
        <v>250000</v>
      </c>
      <c r="S932">
        <v>262497</v>
      </c>
      <c r="T932">
        <v>275622</v>
      </c>
      <c r="U932">
        <v>301244</v>
      </c>
      <c r="V932">
        <v>326865</v>
      </c>
      <c r="W932" t="s">
        <v>2118</v>
      </c>
      <c r="X932">
        <v>1</v>
      </c>
      <c r="Y932">
        <v>1</v>
      </c>
      <c r="Z932" t="s">
        <v>1532</v>
      </c>
    </row>
    <row r="933" spans="1:26">
      <c r="A933">
        <v>285</v>
      </c>
      <c r="B933">
        <v>16226</v>
      </c>
      <c r="C933" t="s">
        <v>1574</v>
      </c>
      <c r="D933" t="s">
        <v>1529</v>
      </c>
      <c r="E933" t="s">
        <v>1442</v>
      </c>
      <c r="F933">
        <v>74832</v>
      </c>
      <c r="G933">
        <v>88845</v>
      </c>
      <c r="H933" t="s">
        <v>1530</v>
      </c>
      <c r="I933">
        <v>244</v>
      </c>
      <c r="J933">
        <v>25</v>
      </c>
      <c r="K933">
        <v>20</v>
      </c>
      <c r="L933">
        <v>81000</v>
      </c>
      <c r="M933">
        <v>59968</v>
      </c>
      <c r="N933">
        <v>62966</v>
      </c>
      <c r="O933">
        <v>66115</v>
      </c>
      <c r="P933">
        <v>72262</v>
      </c>
      <c r="Q933">
        <v>78409</v>
      </c>
      <c r="R933">
        <v>500</v>
      </c>
      <c r="S933">
        <v>525</v>
      </c>
      <c r="T933">
        <v>551</v>
      </c>
      <c r="U933">
        <v>603</v>
      </c>
      <c r="V933">
        <v>654</v>
      </c>
      <c r="W933" t="s">
        <v>2074</v>
      </c>
      <c r="X933">
        <v>1</v>
      </c>
      <c r="Y933">
        <v>1</v>
      </c>
      <c r="Z933" t="s">
        <v>1532</v>
      </c>
    </row>
    <row r="934" spans="1:26">
      <c r="A934">
        <v>285</v>
      </c>
      <c r="B934">
        <v>16226</v>
      </c>
      <c r="C934" t="s">
        <v>1574</v>
      </c>
      <c r="D934" t="s">
        <v>1529</v>
      </c>
      <c r="E934" t="s">
        <v>1444</v>
      </c>
      <c r="F934">
        <v>6575</v>
      </c>
      <c r="G934">
        <v>6866</v>
      </c>
      <c r="H934" t="s">
        <v>1530</v>
      </c>
      <c r="I934">
        <v>261</v>
      </c>
      <c r="J934">
        <v>2000</v>
      </c>
      <c r="K934">
        <v>35</v>
      </c>
      <c r="L934">
        <v>81000</v>
      </c>
      <c r="M934">
        <v>32687</v>
      </c>
      <c r="N934">
        <v>34321</v>
      </c>
      <c r="O934">
        <v>36037</v>
      </c>
      <c r="P934">
        <v>39387</v>
      </c>
      <c r="Q934">
        <v>42737</v>
      </c>
      <c r="R934">
        <v>70000</v>
      </c>
      <c r="S934">
        <v>73499</v>
      </c>
      <c r="T934">
        <v>77174</v>
      </c>
      <c r="U934">
        <v>84348</v>
      </c>
      <c r="V934">
        <v>91522</v>
      </c>
      <c r="W934" t="s">
        <v>2119</v>
      </c>
      <c r="X934">
        <v>1</v>
      </c>
      <c r="Y934">
        <v>1</v>
      </c>
      <c r="Z934" t="s">
        <v>1532</v>
      </c>
    </row>
    <row r="935" spans="1:26">
      <c r="A935">
        <v>285</v>
      </c>
      <c r="B935">
        <v>16226</v>
      </c>
      <c r="C935" t="s">
        <v>1574</v>
      </c>
      <c r="D935" t="s">
        <v>1529</v>
      </c>
      <c r="E935" t="s">
        <v>1444</v>
      </c>
      <c r="F935">
        <v>6567</v>
      </c>
      <c r="G935">
        <v>6858</v>
      </c>
      <c r="H935" t="s">
        <v>1530</v>
      </c>
      <c r="I935">
        <v>261</v>
      </c>
      <c r="J935">
        <v>2000</v>
      </c>
      <c r="K935">
        <v>125</v>
      </c>
      <c r="L935">
        <v>81000</v>
      </c>
      <c r="M935">
        <v>32687</v>
      </c>
      <c r="N935">
        <v>34321</v>
      </c>
      <c r="O935">
        <v>36037</v>
      </c>
      <c r="P935">
        <v>39387</v>
      </c>
      <c r="Q935">
        <v>42737</v>
      </c>
      <c r="R935">
        <v>250000</v>
      </c>
      <c r="S935">
        <v>262497</v>
      </c>
      <c r="T935">
        <v>275622</v>
      </c>
      <c r="U935">
        <v>301244</v>
      </c>
      <c r="V935">
        <v>326865</v>
      </c>
      <c r="W935" t="s">
        <v>2120</v>
      </c>
      <c r="X935">
        <v>1</v>
      </c>
      <c r="Y935">
        <v>1</v>
      </c>
      <c r="Z935" t="s">
        <v>1532</v>
      </c>
    </row>
    <row r="936" spans="1:26">
      <c r="A936">
        <v>285</v>
      </c>
      <c r="B936">
        <v>16226</v>
      </c>
      <c r="C936" t="s">
        <v>1574</v>
      </c>
      <c r="D936" t="s">
        <v>1529</v>
      </c>
      <c r="E936" t="s">
        <v>1444</v>
      </c>
      <c r="F936">
        <v>61148</v>
      </c>
      <c r="G936">
        <v>92672</v>
      </c>
      <c r="H936" t="s">
        <v>1530</v>
      </c>
      <c r="I936">
        <v>261</v>
      </c>
      <c r="J936">
        <v>6</v>
      </c>
      <c r="K936">
        <v>400</v>
      </c>
      <c r="L936">
        <v>81000</v>
      </c>
      <c r="M936">
        <v>32687</v>
      </c>
      <c r="N936">
        <v>34321</v>
      </c>
      <c r="O936">
        <v>36037</v>
      </c>
      <c r="P936">
        <v>39387</v>
      </c>
      <c r="Q936">
        <v>42737</v>
      </c>
      <c r="R936">
        <v>2400</v>
      </c>
      <c r="S936">
        <v>2520</v>
      </c>
      <c r="T936">
        <v>2646</v>
      </c>
      <c r="U936">
        <v>2892</v>
      </c>
      <c r="V936">
        <v>3138</v>
      </c>
      <c r="W936" t="s">
        <v>1538</v>
      </c>
      <c r="X936">
        <v>1</v>
      </c>
      <c r="Y936">
        <v>1</v>
      </c>
      <c r="Z936" t="s">
        <v>1532</v>
      </c>
    </row>
    <row r="937" spans="1:26">
      <c r="A937">
        <v>285</v>
      </c>
      <c r="B937">
        <v>16226</v>
      </c>
      <c r="C937" t="s">
        <v>1574</v>
      </c>
      <c r="D937" t="s">
        <v>1529</v>
      </c>
      <c r="E937" t="s">
        <v>1444</v>
      </c>
      <c r="F937">
        <v>6563</v>
      </c>
      <c r="G937">
        <v>6854</v>
      </c>
      <c r="H937" t="s">
        <v>1530</v>
      </c>
      <c r="I937">
        <v>261</v>
      </c>
      <c r="J937">
        <v>6500</v>
      </c>
      <c r="K937">
        <v>30</v>
      </c>
      <c r="L937">
        <v>81000</v>
      </c>
      <c r="M937">
        <v>32687</v>
      </c>
      <c r="N937">
        <v>34321</v>
      </c>
      <c r="O937">
        <v>36037</v>
      </c>
      <c r="P937">
        <v>39387</v>
      </c>
      <c r="Q937">
        <v>42737</v>
      </c>
      <c r="R937">
        <v>195000</v>
      </c>
      <c r="S937">
        <v>204748</v>
      </c>
      <c r="T937">
        <v>214985</v>
      </c>
      <c r="U937">
        <v>234970</v>
      </c>
      <c r="V937">
        <v>254955</v>
      </c>
      <c r="W937" t="s">
        <v>2121</v>
      </c>
      <c r="X937">
        <v>1</v>
      </c>
      <c r="Y937">
        <v>1</v>
      </c>
      <c r="Z937" t="s">
        <v>1532</v>
      </c>
    </row>
    <row r="938" spans="1:26">
      <c r="A938">
        <v>285</v>
      </c>
      <c r="B938">
        <v>16226</v>
      </c>
      <c r="C938" t="s">
        <v>1574</v>
      </c>
      <c r="D938" t="s">
        <v>1529</v>
      </c>
      <c r="E938" t="s">
        <v>1444</v>
      </c>
      <c r="F938">
        <v>6986</v>
      </c>
      <c r="G938">
        <v>7407</v>
      </c>
      <c r="H938" t="s">
        <v>1530</v>
      </c>
      <c r="I938">
        <v>261</v>
      </c>
      <c r="J938">
        <v>660</v>
      </c>
      <c r="K938">
        <v>70</v>
      </c>
      <c r="L938">
        <v>81000</v>
      </c>
      <c r="M938">
        <v>32687</v>
      </c>
      <c r="N938">
        <v>34321</v>
      </c>
      <c r="O938">
        <v>36037</v>
      </c>
      <c r="P938">
        <v>39387</v>
      </c>
      <c r="Q938">
        <v>42737</v>
      </c>
      <c r="R938">
        <v>46200</v>
      </c>
      <c r="S938">
        <v>48510</v>
      </c>
      <c r="T938">
        <v>50935</v>
      </c>
      <c r="U938">
        <v>55670</v>
      </c>
      <c r="V938">
        <v>60405</v>
      </c>
      <c r="W938" t="s">
        <v>2122</v>
      </c>
      <c r="X938">
        <v>1</v>
      </c>
      <c r="Y938">
        <v>1</v>
      </c>
      <c r="Z938" t="s">
        <v>1532</v>
      </c>
    </row>
    <row r="939" spans="1:26">
      <c r="A939">
        <v>285</v>
      </c>
      <c r="B939">
        <v>16226</v>
      </c>
      <c r="C939" t="s">
        <v>1574</v>
      </c>
      <c r="D939" t="s">
        <v>1529</v>
      </c>
      <c r="E939" t="s">
        <v>1444</v>
      </c>
      <c r="F939">
        <v>78788</v>
      </c>
      <c r="G939">
        <v>93100</v>
      </c>
      <c r="H939" t="s">
        <v>1530</v>
      </c>
      <c r="I939">
        <v>261</v>
      </c>
      <c r="J939">
        <v>660</v>
      </c>
      <c r="K939">
        <v>80</v>
      </c>
      <c r="L939">
        <v>81000</v>
      </c>
      <c r="M939">
        <v>32687</v>
      </c>
      <c r="N939">
        <v>34321</v>
      </c>
      <c r="O939">
        <v>36037</v>
      </c>
      <c r="P939">
        <v>39387</v>
      </c>
      <c r="Q939">
        <v>42737</v>
      </c>
      <c r="R939">
        <v>52800</v>
      </c>
      <c r="S939">
        <v>55439</v>
      </c>
      <c r="T939">
        <v>58211</v>
      </c>
      <c r="U939">
        <v>63623</v>
      </c>
      <c r="V939">
        <v>69034</v>
      </c>
      <c r="W939" t="s">
        <v>2123</v>
      </c>
      <c r="X939">
        <v>1</v>
      </c>
      <c r="Y939">
        <v>1</v>
      </c>
      <c r="Z939" t="s">
        <v>1532</v>
      </c>
    </row>
    <row r="940" spans="1:26">
      <c r="A940">
        <v>285</v>
      </c>
      <c r="B940">
        <v>16226</v>
      </c>
      <c r="C940" t="s">
        <v>1574</v>
      </c>
      <c r="D940" t="s">
        <v>1529</v>
      </c>
      <c r="E940" t="s">
        <v>1444</v>
      </c>
      <c r="F940">
        <v>6546</v>
      </c>
      <c r="G940">
        <v>6837</v>
      </c>
      <c r="H940" t="s">
        <v>1530</v>
      </c>
      <c r="I940">
        <v>261</v>
      </c>
      <c r="J940">
        <v>660</v>
      </c>
      <c r="K940">
        <v>40</v>
      </c>
      <c r="L940">
        <v>81000</v>
      </c>
      <c r="M940">
        <v>32687</v>
      </c>
      <c r="N940">
        <v>34321</v>
      </c>
      <c r="O940">
        <v>36037</v>
      </c>
      <c r="P940">
        <v>39387</v>
      </c>
      <c r="Q940">
        <v>42737</v>
      </c>
      <c r="R940">
        <v>26400</v>
      </c>
      <c r="S940">
        <v>27720</v>
      </c>
      <c r="T940">
        <v>29106</v>
      </c>
      <c r="U940">
        <v>31811</v>
      </c>
      <c r="V940">
        <v>34517</v>
      </c>
      <c r="W940" t="s">
        <v>2124</v>
      </c>
      <c r="X940">
        <v>1</v>
      </c>
      <c r="Y940">
        <v>1</v>
      </c>
      <c r="Z940" t="s">
        <v>1532</v>
      </c>
    </row>
    <row r="941" spans="1:26">
      <c r="A941">
        <v>285</v>
      </c>
      <c r="B941">
        <v>16226</v>
      </c>
      <c r="C941" t="s">
        <v>1574</v>
      </c>
      <c r="D941" t="s">
        <v>1529</v>
      </c>
      <c r="E941" t="s">
        <v>1444</v>
      </c>
      <c r="F941">
        <v>6541</v>
      </c>
      <c r="G941">
        <v>6832</v>
      </c>
      <c r="H941" t="s">
        <v>1530</v>
      </c>
      <c r="I941">
        <v>261</v>
      </c>
      <c r="J941">
        <v>660</v>
      </c>
      <c r="K941">
        <v>22</v>
      </c>
      <c r="L941">
        <v>81000</v>
      </c>
      <c r="M941">
        <v>32687</v>
      </c>
      <c r="N941">
        <v>34321</v>
      </c>
      <c r="O941">
        <v>36037</v>
      </c>
      <c r="P941">
        <v>39387</v>
      </c>
      <c r="Q941">
        <v>42737</v>
      </c>
      <c r="R941">
        <v>14520</v>
      </c>
      <c r="S941">
        <v>15246</v>
      </c>
      <c r="T941">
        <v>16008</v>
      </c>
      <c r="U941">
        <v>17496</v>
      </c>
      <c r="V941">
        <v>18984</v>
      </c>
      <c r="W941" t="s">
        <v>2125</v>
      </c>
      <c r="X941">
        <v>1</v>
      </c>
      <c r="Y941">
        <v>1</v>
      </c>
      <c r="Z941" t="s">
        <v>1532</v>
      </c>
    </row>
    <row r="942" spans="1:26">
      <c r="A942">
        <v>285</v>
      </c>
      <c r="B942">
        <v>16226</v>
      </c>
      <c r="C942" t="s">
        <v>1574</v>
      </c>
      <c r="D942" t="s">
        <v>1529</v>
      </c>
      <c r="E942" t="s">
        <v>1444</v>
      </c>
      <c r="F942">
        <v>6529</v>
      </c>
      <c r="G942">
        <v>6820</v>
      </c>
      <c r="H942" t="s">
        <v>1530</v>
      </c>
      <c r="I942">
        <v>261</v>
      </c>
      <c r="J942">
        <v>660</v>
      </c>
      <c r="K942">
        <v>40</v>
      </c>
      <c r="L942">
        <v>81000</v>
      </c>
      <c r="M942">
        <v>32687</v>
      </c>
      <c r="N942">
        <v>34321</v>
      </c>
      <c r="O942">
        <v>36037</v>
      </c>
      <c r="P942">
        <v>39387</v>
      </c>
      <c r="Q942">
        <v>42737</v>
      </c>
      <c r="R942">
        <v>26400</v>
      </c>
      <c r="S942">
        <v>27720</v>
      </c>
      <c r="T942">
        <v>29106</v>
      </c>
      <c r="U942">
        <v>31811</v>
      </c>
      <c r="V942">
        <v>34517</v>
      </c>
      <c r="W942" t="s">
        <v>2126</v>
      </c>
      <c r="X942">
        <v>1</v>
      </c>
      <c r="Y942">
        <v>1</v>
      </c>
      <c r="Z942" t="s">
        <v>1532</v>
      </c>
    </row>
    <row r="943" spans="1:26">
      <c r="A943">
        <v>285</v>
      </c>
      <c r="B943">
        <v>16226</v>
      </c>
      <c r="C943" t="s">
        <v>1574</v>
      </c>
      <c r="D943" t="s">
        <v>1529</v>
      </c>
      <c r="E943" t="s">
        <v>1444</v>
      </c>
      <c r="F943">
        <v>6523</v>
      </c>
      <c r="G943">
        <v>6814</v>
      </c>
      <c r="H943" t="s">
        <v>1530</v>
      </c>
      <c r="I943">
        <v>261</v>
      </c>
      <c r="J943">
        <v>660</v>
      </c>
      <c r="K943">
        <v>30</v>
      </c>
      <c r="L943">
        <v>81000</v>
      </c>
      <c r="M943">
        <v>32687</v>
      </c>
      <c r="N943">
        <v>34321</v>
      </c>
      <c r="O943">
        <v>36037</v>
      </c>
      <c r="P943">
        <v>39387</v>
      </c>
      <c r="Q943">
        <v>42737</v>
      </c>
      <c r="R943">
        <v>19800</v>
      </c>
      <c r="S943">
        <v>20790</v>
      </c>
      <c r="T943">
        <v>21829</v>
      </c>
      <c r="U943">
        <v>23858</v>
      </c>
      <c r="V943">
        <v>25888</v>
      </c>
      <c r="W943" t="s">
        <v>2127</v>
      </c>
      <c r="X943">
        <v>1</v>
      </c>
      <c r="Y943">
        <v>1</v>
      </c>
      <c r="Z943" t="s">
        <v>1532</v>
      </c>
    </row>
    <row r="944" spans="1:26">
      <c r="A944">
        <v>285</v>
      </c>
      <c r="B944">
        <v>16226</v>
      </c>
      <c r="C944" t="s">
        <v>1574</v>
      </c>
      <c r="D944" t="s">
        <v>1529</v>
      </c>
      <c r="E944" t="s">
        <v>1444</v>
      </c>
      <c r="F944">
        <v>6517</v>
      </c>
      <c r="G944">
        <v>6808</v>
      </c>
      <c r="H944" t="s">
        <v>1530</v>
      </c>
      <c r="I944">
        <v>261</v>
      </c>
      <c r="J944">
        <v>660</v>
      </c>
      <c r="K944">
        <v>30</v>
      </c>
      <c r="L944">
        <v>81000</v>
      </c>
      <c r="M944">
        <v>32687</v>
      </c>
      <c r="N944">
        <v>34321</v>
      </c>
      <c r="O944">
        <v>36037</v>
      </c>
      <c r="P944">
        <v>39387</v>
      </c>
      <c r="Q944">
        <v>42737</v>
      </c>
      <c r="R944">
        <v>19800</v>
      </c>
      <c r="S944">
        <v>20790</v>
      </c>
      <c r="T944">
        <v>21829</v>
      </c>
      <c r="U944">
        <v>23858</v>
      </c>
      <c r="V944">
        <v>25888</v>
      </c>
      <c r="W944" t="s">
        <v>2128</v>
      </c>
      <c r="X944">
        <v>1</v>
      </c>
      <c r="Y944">
        <v>1</v>
      </c>
      <c r="Z944" t="s">
        <v>1532</v>
      </c>
    </row>
    <row r="945" spans="1:26">
      <c r="A945">
        <v>285</v>
      </c>
      <c r="B945">
        <v>16226</v>
      </c>
      <c r="C945" t="s">
        <v>1574</v>
      </c>
      <c r="D945" t="s">
        <v>1529</v>
      </c>
      <c r="E945" t="s">
        <v>1444</v>
      </c>
      <c r="F945">
        <v>6511</v>
      </c>
      <c r="G945">
        <v>6802</v>
      </c>
      <c r="H945" t="s">
        <v>1530</v>
      </c>
      <c r="I945">
        <v>261</v>
      </c>
      <c r="J945">
        <v>660</v>
      </c>
      <c r="K945">
        <v>30</v>
      </c>
      <c r="L945">
        <v>81000</v>
      </c>
      <c r="M945">
        <v>32687</v>
      </c>
      <c r="N945">
        <v>34321</v>
      </c>
      <c r="O945">
        <v>36037</v>
      </c>
      <c r="P945">
        <v>39387</v>
      </c>
      <c r="Q945">
        <v>42737</v>
      </c>
      <c r="R945">
        <v>19800</v>
      </c>
      <c r="S945">
        <v>20790</v>
      </c>
      <c r="T945">
        <v>21829</v>
      </c>
      <c r="U945">
        <v>23858</v>
      </c>
      <c r="V945">
        <v>25888</v>
      </c>
      <c r="W945" t="s">
        <v>2129</v>
      </c>
      <c r="X945">
        <v>1</v>
      </c>
      <c r="Y945">
        <v>1</v>
      </c>
      <c r="Z945" t="s">
        <v>1532</v>
      </c>
    </row>
    <row r="946" spans="1:26">
      <c r="A946">
        <v>285</v>
      </c>
      <c r="B946">
        <v>16226</v>
      </c>
      <c r="C946" t="s">
        <v>1574</v>
      </c>
      <c r="D946" t="s">
        <v>1529</v>
      </c>
      <c r="E946" t="s">
        <v>1444</v>
      </c>
      <c r="F946">
        <v>6503</v>
      </c>
      <c r="G946">
        <v>6794</v>
      </c>
      <c r="H946" t="s">
        <v>1530</v>
      </c>
      <c r="I946">
        <v>261</v>
      </c>
      <c r="J946">
        <v>2000</v>
      </c>
      <c r="K946">
        <v>25</v>
      </c>
      <c r="L946">
        <v>81000</v>
      </c>
      <c r="M946">
        <v>32687</v>
      </c>
      <c r="N946">
        <v>34321</v>
      </c>
      <c r="O946">
        <v>36037</v>
      </c>
      <c r="P946">
        <v>39387</v>
      </c>
      <c r="Q946">
        <v>42737</v>
      </c>
      <c r="R946">
        <v>50000</v>
      </c>
      <c r="S946">
        <v>52499</v>
      </c>
      <c r="T946">
        <v>55124</v>
      </c>
      <c r="U946">
        <v>60249</v>
      </c>
      <c r="V946">
        <v>65373</v>
      </c>
      <c r="W946" t="s">
        <v>2130</v>
      </c>
      <c r="X946">
        <v>1</v>
      </c>
      <c r="Y946">
        <v>1</v>
      </c>
      <c r="Z946" t="s">
        <v>1532</v>
      </c>
    </row>
    <row r="947" spans="1:26">
      <c r="A947">
        <v>285</v>
      </c>
      <c r="B947">
        <v>16226</v>
      </c>
      <c r="C947" t="s">
        <v>1574</v>
      </c>
      <c r="D947" t="s">
        <v>1529</v>
      </c>
      <c r="E947" t="s">
        <v>1444</v>
      </c>
      <c r="F947">
        <v>6501</v>
      </c>
      <c r="G947">
        <v>6792</v>
      </c>
      <c r="H947" t="s">
        <v>1530</v>
      </c>
      <c r="I947">
        <v>261</v>
      </c>
      <c r="J947">
        <v>660</v>
      </c>
      <c r="K947">
        <v>40</v>
      </c>
      <c r="L947">
        <v>81000</v>
      </c>
      <c r="M947">
        <v>32687</v>
      </c>
      <c r="N947">
        <v>34321</v>
      </c>
      <c r="O947">
        <v>36037</v>
      </c>
      <c r="P947">
        <v>39387</v>
      </c>
      <c r="Q947">
        <v>42737</v>
      </c>
      <c r="R947">
        <v>26400</v>
      </c>
      <c r="S947">
        <v>27720</v>
      </c>
      <c r="T947">
        <v>29106</v>
      </c>
      <c r="U947">
        <v>31811</v>
      </c>
      <c r="V947">
        <v>34517</v>
      </c>
      <c r="W947" t="s">
        <v>2131</v>
      </c>
      <c r="X947">
        <v>1</v>
      </c>
      <c r="Y947">
        <v>1</v>
      </c>
      <c r="Z947" t="s">
        <v>1532</v>
      </c>
    </row>
    <row r="948" spans="1:26">
      <c r="A948">
        <v>285</v>
      </c>
      <c r="B948">
        <v>16226</v>
      </c>
      <c r="C948" t="s">
        <v>1574</v>
      </c>
      <c r="D948" t="s">
        <v>1529</v>
      </c>
      <c r="E948" t="s">
        <v>1444</v>
      </c>
      <c r="F948">
        <v>75078</v>
      </c>
      <c r="G948">
        <v>89113</v>
      </c>
      <c r="H948" t="s">
        <v>1530</v>
      </c>
      <c r="I948">
        <v>261</v>
      </c>
      <c r="J948">
        <v>660</v>
      </c>
      <c r="K948">
        <v>40</v>
      </c>
      <c r="L948">
        <v>81000</v>
      </c>
      <c r="M948">
        <v>32687</v>
      </c>
      <c r="N948">
        <v>34321</v>
      </c>
      <c r="O948">
        <v>36037</v>
      </c>
      <c r="P948">
        <v>39387</v>
      </c>
      <c r="Q948">
        <v>42737</v>
      </c>
      <c r="R948">
        <v>26400</v>
      </c>
      <c r="S948">
        <v>27720</v>
      </c>
      <c r="T948">
        <v>29106</v>
      </c>
      <c r="U948">
        <v>31811</v>
      </c>
      <c r="V948">
        <v>34517</v>
      </c>
      <c r="W948" t="s">
        <v>2132</v>
      </c>
      <c r="X948">
        <v>1</v>
      </c>
      <c r="Y948">
        <v>1</v>
      </c>
      <c r="Z948" t="s">
        <v>1532</v>
      </c>
    </row>
    <row r="949" spans="1:26">
      <c r="A949">
        <v>285</v>
      </c>
      <c r="B949">
        <v>16226</v>
      </c>
      <c r="C949" t="s">
        <v>1574</v>
      </c>
      <c r="D949" t="s">
        <v>1529</v>
      </c>
      <c r="E949" t="s">
        <v>1444</v>
      </c>
      <c r="F949">
        <v>6495</v>
      </c>
      <c r="G949">
        <v>6786</v>
      </c>
      <c r="H949" t="s">
        <v>1530</v>
      </c>
      <c r="I949">
        <v>261</v>
      </c>
      <c r="J949">
        <v>660</v>
      </c>
      <c r="K949">
        <v>30</v>
      </c>
      <c r="L949">
        <v>81000</v>
      </c>
      <c r="M949">
        <v>32687</v>
      </c>
      <c r="N949">
        <v>34321</v>
      </c>
      <c r="O949">
        <v>36037</v>
      </c>
      <c r="P949">
        <v>39387</v>
      </c>
      <c r="Q949">
        <v>42737</v>
      </c>
      <c r="R949">
        <v>19800</v>
      </c>
      <c r="S949">
        <v>20790</v>
      </c>
      <c r="T949">
        <v>21829</v>
      </c>
      <c r="U949">
        <v>23858</v>
      </c>
      <c r="V949">
        <v>25888</v>
      </c>
      <c r="W949" t="s">
        <v>2133</v>
      </c>
      <c r="X949">
        <v>1</v>
      </c>
      <c r="Y949">
        <v>1</v>
      </c>
      <c r="Z949" t="s">
        <v>1532</v>
      </c>
    </row>
    <row r="950" spans="1:26">
      <c r="A950">
        <v>285</v>
      </c>
      <c r="B950">
        <v>16226</v>
      </c>
      <c r="C950" t="s">
        <v>1574</v>
      </c>
      <c r="D950" t="s">
        <v>1529</v>
      </c>
      <c r="E950" t="s">
        <v>1444</v>
      </c>
      <c r="F950">
        <v>6490</v>
      </c>
      <c r="G950">
        <v>6781</v>
      </c>
      <c r="H950" t="s">
        <v>1530</v>
      </c>
      <c r="I950">
        <v>261</v>
      </c>
      <c r="J950">
        <v>660</v>
      </c>
      <c r="K950">
        <v>30</v>
      </c>
      <c r="L950">
        <v>81000</v>
      </c>
      <c r="M950">
        <v>32687</v>
      </c>
      <c r="N950">
        <v>34321</v>
      </c>
      <c r="O950">
        <v>36037</v>
      </c>
      <c r="P950">
        <v>39387</v>
      </c>
      <c r="Q950">
        <v>42737</v>
      </c>
      <c r="R950">
        <v>19800</v>
      </c>
      <c r="S950">
        <v>20790</v>
      </c>
      <c r="T950">
        <v>21829</v>
      </c>
      <c r="U950">
        <v>23858</v>
      </c>
      <c r="V950">
        <v>25888</v>
      </c>
      <c r="W950" t="s">
        <v>2134</v>
      </c>
      <c r="X950">
        <v>1</v>
      </c>
      <c r="Y950">
        <v>1</v>
      </c>
      <c r="Z950" t="s">
        <v>1532</v>
      </c>
    </row>
    <row r="951" spans="1:26">
      <c r="A951">
        <v>285</v>
      </c>
      <c r="B951">
        <v>16226</v>
      </c>
      <c r="C951" t="s">
        <v>1574</v>
      </c>
      <c r="D951" t="s">
        <v>1529</v>
      </c>
      <c r="E951" t="s">
        <v>1444</v>
      </c>
      <c r="F951">
        <v>6485</v>
      </c>
      <c r="G951">
        <v>6776</v>
      </c>
      <c r="H951" t="s">
        <v>1530</v>
      </c>
      <c r="I951">
        <v>261</v>
      </c>
      <c r="J951">
        <v>660</v>
      </c>
      <c r="K951">
        <v>30</v>
      </c>
      <c r="L951">
        <v>81000</v>
      </c>
      <c r="M951">
        <v>32687</v>
      </c>
      <c r="N951">
        <v>34321</v>
      </c>
      <c r="O951">
        <v>36037</v>
      </c>
      <c r="P951">
        <v>39387</v>
      </c>
      <c r="Q951">
        <v>42737</v>
      </c>
      <c r="R951">
        <v>19800</v>
      </c>
      <c r="S951">
        <v>20790</v>
      </c>
      <c r="T951">
        <v>21829</v>
      </c>
      <c r="U951">
        <v>23858</v>
      </c>
      <c r="V951">
        <v>25888</v>
      </c>
      <c r="W951" t="s">
        <v>2135</v>
      </c>
      <c r="X951">
        <v>1</v>
      </c>
      <c r="Y951">
        <v>1</v>
      </c>
      <c r="Z951" t="s">
        <v>1532</v>
      </c>
    </row>
    <row r="952" spans="1:26">
      <c r="A952">
        <v>285</v>
      </c>
      <c r="B952">
        <v>16226</v>
      </c>
      <c r="C952" t="s">
        <v>1574</v>
      </c>
      <c r="D952" t="s">
        <v>1529</v>
      </c>
      <c r="E952" t="s">
        <v>1444</v>
      </c>
      <c r="F952">
        <v>6480</v>
      </c>
      <c r="G952">
        <v>6771</v>
      </c>
      <c r="H952" t="s">
        <v>1530</v>
      </c>
      <c r="I952">
        <v>261</v>
      </c>
      <c r="J952">
        <v>660</v>
      </c>
      <c r="K952">
        <v>40</v>
      </c>
      <c r="L952">
        <v>81000</v>
      </c>
      <c r="M952">
        <v>32687</v>
      </c>
      <c r="N952">
        <v>34321</v>
      </c>
      <c r="O952">
        <v>36037</v>
      </c>
      <c r="P952">
        <v>39387</v>
      </c>
      <c r="Q952">
        <v>42737</v>
      </c>
      <c r="R952">
        <v>26400</v>
      </c>
      <c r="S952">
        <v>27720</v>
      </c>
      <c r="T952">
        <v>29106</v>
      </c>
      <c r="U952">
        <v>31811</v>
      </c>
      <c r="V952">
        <v>34517</v>
      </c>
      <c r="W952" t="s">
        <v>2136</v>
      </c>
      <c r="X952">
        <v>1</v>
      </c>
      <c r="Y952">
        <v>1</v>
      </c>
      <c r="Z952" t="s">
        <v>1532</v>
      </c>
    </row>
    <row r="953" spans="1:26">
      <c r="A953">
        <v>285</v>
      </c>
      <c r="B953">
        <v>16226</v>
      </c>
      <c r="C953" t="s">
        <v>1574</v>
      </c>
      <c r="D953" t="s">
        <v>1529</v>
      </c>
      <c r="E953" t="s">
        <v>1444</v>
      </c>
      <c r="F953">
        <v>6471</v>
      </c>
      <c r="G953">
        <v>6762</v>
      </c>
      <c r="H953" t="s">
        <v>1530</v>
      </c>
      <c r="I953">
        <v>261</v>
      </c>
      <c r="J953">
        <v>660</v>
      </c>
      <c r="K953">
        <v>40</v>
      </c>
      <c r="L953">
        <v>81000</v>
      </c>
      <c r="M953">
        <v>32687</v>
      </c>
      <c r="N953">
        <v>34321</v>
      </c>
      <c r="O953">
        <v>36037</v>
      </c>
      <c r="P953">
        <v>39387</v>
      </c>
      <c r="Q953">
        <v>42737</v>
      </c>
      <c r="R953">
        <v>26400</v>
      </c>
      <c r="S953">
        <v>27720</v>
      </c>
      <c r="T953">
        <v>29106</v>
      </c>
      <c r="U953">
        <v>31811</v>
      </c>
      <c r="V953">
        <v>34517</v>
      </c>
      <c r="W953" t="s">
        <v>2137</v>
      </c>
      <c r="X953">
        <v>1</v>
      </c>
      <c r="Y953">
        <v>1</v>
      </c>
      <c r="Z953" t="s">
        <v>1532</v>
      </c>
    </row>
    <row r="954" spans="1:26">
      <c r="A954">
        <v>285</v>
      </c>
      <c r="B954">
        <v>16226</v>
      </c>
      <c r="C954" t="s">
        <v>1574</v>
      </c>
      <c r="D954" t="s">
        <v>1529</v>
      </c>
      <c r="E954" t="s">
        <v>1444</v>
      </c>
      <c r="F954">
        <v>6468</v>
      </c>
      <c r="G954">
        <v>6759</v>
      </c>
      <c r="H954" t="s">
        <v>1530</v>
      </c>
      <c r="I954">
        <v>261</v>
      </c>
      <c r="J954">
        <v>660</v>
      </c>
      <c r="K954">
        <v>60</v>
      </c>
      <c r="L954">
        <v>81000</v>
      </c>
      <c r="M954">
        <v>32687</v>
      </c>
      <c r="N954">
        <v>34321</v>
      </c>
      <c r="O954">
        <v>36037</v>
      </c>
      <c r="P954">
        <v>39387</v>
      </c>
      <c r="Q954">
        <v>42737</v>
      </c>
      <c r="R954">
        <v>39600</v>
      </c>
      <c r="S954">
        <v>41580</v>
      </c>
      <c r="T954">
        <v>43658</v>
      </c>
      <c r="U954">
        <v>47717</v>
      </c>
      <c r="V954">
        <v>51775</v>
      </c>
      <c r="W954" t="s">
        <v>2138</v>
      </c>
      <c r="X954">
        <v>1</v>
      </c>
      <c r="Y954">
        <v>1</v>
      </c>
      <c r="Z954" t="s">
        <v>1532</v>
      </c>
    </row>
    <row r="955" spans="1:26">
      <c r="A955">
        <v>285</v>
      </c>
      <c r="B955">
        <v>16226</v>
      </c>
      <c r="C955" t="s">
        <v>1574</v>
      </c>
      <c r="D955" t="s">
        <v>1529</v>
      </c>
      <c r="E955" t="s">
        <v>1444</v>
      </c>
      <c r="F955">
        <v>6458</v>
      </c>
      <c r="G955">
        <v>6749</v>
      </c>
      <c r="H955" t="s">
        <v>1530</v>
      </c>
      <c r="I955">
        <v>261</v>
      </c>
      <c r="J955">
        <v>660</v>
      </c>
      <c r="K955">
        <v>60</v>
      </c>
      <c r="L955">
        <v>81000</v>
      </c>
      <c r="M955">
        <v>32687</v>
      </c>
      <c r="N955">
        <v>34321</v>
      </c>
      <c r="O955">
        <v>36037</v>
      </c>
      <c r="P955">
        <v>39387</v>
      </c>
      <c r="Q955">
        <v>42737</v>
      </c>
      <c r="R955">
        <v>39600</v>
      </c>
      <c r="S955">
        <v>41580</v>
      </c>
      <c r="T955">
        <v>43658</v>
      </c>
      <c r="U955">
        <v>47717</v>
      </c>
      <c r="V955">
        <v>51775</v>
      </c>
      <c r="W955" t="s">
        <v>2139</v>
      </c>
      <c r="X955">
        <v>1</v>
      </c>
      <c r="Y955">
        <v>1</v>
      </c>
      <c r="Z955" t="s">
        <v>1532</v>
      </c>
    </row>
    <row r="956" spans="1:26">
      <c r="A956">
        <v>285</v>
      </c>
      <c r="B956">
        <v>16226</v>
      </c>
      <c r="C956" t="s">
        <v>1574</v>
      </c>
      <c r="D956" t="s">
        <v>1529</v>
      </c>
      <c r="E956" t="s">
        <v>1444</v>
      </c>
      <c r="F956">
        <v>6450</v>
      </c>
      <c r="G956">
        <v>6741</v>
      </c>
      <c r="H956" t="s">
        <v>1530</v>
      </c>
      <c r="I956">
        <v>261</v>
      </c>
      <c r="J956">
        <v>660</v>
      </c>
      <c r="K956">
        <v>60</v>
      </c>
      <c r="L956">
        <v>81000</v>
      </c>
      <c r="M956">
        <v>32687</v>
      </c>
      <c r="N956">
        <v>34321</v>
      </c>
      <c r="O956">
        <v>36037</v>
      </c>
      <c r="P956">
        <v>39387</v>
      </c>
      <c r="Q956">
        <v>42737</v>
      </c>
      <c r="R956">
        <v>39600</v>
      </c>
      <c r="S956">
        <v>41580</v>
      </c>
      <c r="T956">
        <v>43658</v>
      </c>
      <c r="U956">
        <v>47717</v>
      </c>
      <c r="V956">
        <v>51775</v>
      </c>
      <c r="W956" t="s">
        <v>2140</v>
      </c>
      <c r="X956">
        <v>1</v>
      </c>
      <c r="Y956">
        <v>1</v>
      </c>
      <c r="Z956" t="s">
        <v>1532</v>
      </c>
    </row>
    <row r="957" spans="1:26">
      <c r="A957">
        <v>285</v>
      </c>
      <c r="B957">
        <v>16226</v>
      </c>
      <c r="C957" t="s">
        <v>1574</v>
      </c>
      <c r="D957" t="s">
        <v>1529</v>
      </c>
      <c r="E957" t="s">
        <v>1444</v>
      </c>
      <c r="F957">
        <v>6444</v>
      </c>
      <c r="G957">
        <v>6735</v>
      </c>
      <c r="H957" t="s">
        <v>1530</v>
      </c>
      <c r="I957">
        <v>261</v>
      </c>
      <c r="J957">
        <v>660</v>
      </c>
      <c r="K957">
        <v>60</v>
      </c>
      <c r="L957">
        <v>81000</v>
      </c>
      <c r="M957">
        <v>32687</v>
      </c>
      <c r="N957">
        <v>34321</v>
      </c>
      <c r="O957">
        <v>36037</v>
      </c>
      <c r="P957">
        <v>39387</v>
      </c>
      <c r="Q957">
        <v>42737</v>
      </c>
      <c r="R957">
        <v>39600</v>
      </c>
      <c r="S957">
        <v>41580</v>
      </c>
      <c r="T957">
        <v>43658</v>
      </c>
      <c r="U957">
        <v>47717</v>
      </c>
      <c r="V957">
        <v>51775</v>
      </c>
      <c r="W957" t="s">
        <v>2141</v>
      </c>
      <c r="X957">
        <v>1</v>
      </c>
      <c r="Y957">
        <v>1</v>
      </c>
      <c r="Z957" t="s">
        <v>1532</v>
      </c>
    </row>
    <row r="958" spans="1:26">
      <c r="A958">
        <v>285</v>
      </c>
      <c r="B958">
        <v>16226</v>
      </c>
      <c r="C958" t="s">
        <v>1574</v>
      </c>
      <c r="D958" t="s">
        <v>1529</v>
      </c>
      <c r="E958" t="s">
        <v>1444</v>
      </c>
      <c r="F958">
        <v>6440</v>
      </c>
      <c r="G958">
        <v>6731</v>
      </c>
      <c r="H958" t="s">
        <v>1530</v>
      </c>
      <c r="I958">
        <v>261</v>
      </c>
      <c r="J958">
        <v>660</v>
      </c>
      <c r="K958">
        <v>40</v>
      </c>
      <c r="L958">
        <v>81000</v>
      </c>
      <c r="M958">
        <v>32687</v>
      </c>
      <c r="N958">
        <v>34321</v>
      </c>
      <c r="O958">
        <v>36037</v>
      </c>
      <c r="P958">
        <v>39387</v>
      </c>
      <c r="Q958">
        <v>42737</v>
      </c>
      <c r="R958">
        <v>26400</v>
      </c>
      <c r="S958">
        <v>27720</v>
      </c>
      <c r="T958">
        <v>29106</v>
      </c>
      <c r="U958">
        <v>31811</v>
      </c>
      <c r="V958">
        <v>34517</v>
      </c>
      <c r="W958" t="s">
        <v>2142</v>
      </c>
      <c r="X958">
        <v>1</v>
      </c>
      <c r="Y958">
        <v>1</v>
      </c>
      <c r="Z958" t="s">
        <v>1532</v>
      </c>
    </row>
    <row r="959" spans="1:26">
      <c r="A959">
        <v>285</v>
      </c>
      <c r="B959">
        <v>16226</v>
      </c>
      <c r="C959" t="s">
        <v>1574</v>
      </c>
      <c r="D959" t="s">
        <v>1529</v>
      </c>
      <c r="E959" t="s">
        <v>1444</v>
      </c>
      <c r="F959">
        <v>6433</v>
      </c>
      <c r="G959">
        <v>6724</v>
      </c>
      <c r="H959" t="s">
        <v>1530</v>
      </c>
      <c r="I959">
        <v>261</v>
      </c>
      <c r="J959">
        <v>660</v>
      </c>
      <c r="K959">
        <v>200</v>
      </c>
      <c r="L959">
        <v>81000</v>
      </c>
      <c r="M959">
        <v>32687</v>
      </c>
      <c r="N959">
        <v>34321</v>
      </c>
      <c r="O959">
        <v>36037</v>
      </c>
      <c r="P959">
        <v>39387</v>
      </c>
      <c r="Q959">
        <v>42737</v>
      </c>
      <c r="R959">
        <v>132000</v>
      </c>
      <c r="S959">
        <v>138599</v>
      </c>
      <c r="T959">
        <v>145528</v>
      </c>
      <c r="U959">
        <v>159057</v>
      </c>
      <c r="V959">
        <v>172585</v>
      </c>
      <c r="W959" t="s">
        <v>2143</v>
      </c>
      <c r="X959">
        <v>1</v>
      </c>
      <c r="Y959">
        <v>1</v>
      </c>
      <c r="Z959" t="s">
        <v>1532</v>
      </c>
    </row>
    <row r="960" spans="1:26">
      <c r="A960">
        <v>285</v>
      </c>
      <c r="B960">
        <v>16226</v>
      </c>
      <c r="C960" t="s">
        <v>1574</v>
      </c>
      <c r="D960" t="s">
        <v>1529</v>
      </c>
      <c r="E960" t="s">
        <v>1444</v>
      </c>
      <c r="F960">
        <v>6426</v>
      </c>
      <c r="G960">
        <v>6717</v>
      </c>
      <c r="H960" t="s">
        <v>1530</v>
      </c>
      <c r="I960">
        <v>261</v>
      </c>
      <c r="J960">
        <v>660</v>
      </c>
      <c r="K960">
        <v>40</v>
      </c>
      <c r="L960">
        <v>81000</v>
      </c>
      <c r="M960">
        <v>32687</v>
      </c>
      <c r="N960">
        <v>34321</v>
      </c>
      <c r="O960">
        <v>36037</v>
      </c>
      <c r="P960">
        <v>39387</v>
      </c>
      <c r="Q960">
        <v>42737</v>
      </c>
      <c r="R960">
        <v>26400</v>
      </c>
      <c r="S960">
        <v>27720</v>
      </c>
      <c r="T960">
        <v>29106</v>
      </c>
      <c r="U960">
        <v>31811</v>
      </c>
      <c r="V960">
        <v>34517</v>
      </c>
      <c r="W960" t="s">
        <v>2144</v>
      </c>
      <c r="X960">
        <v>1</v>
      </c>
      <c r="Y960">
        <v>1</v>
      </c>
      <c r="Z960" t="s">
        <v>1532</v>
      </c>
    </row>
    <row r="961" spans="1:26">
      <c r="A961">
        <v>285</v>
      </c>
      <c r="B961">
        <v>16226</v>
      </c>
      <c r="C961" t="s">
        <v>1574</v>
      </c>
      <c r="D961" t="s">
        <v>1529</v>
      </c>
      <c r="E961" t="s">
        <v>1444</v>
      </c>
      <c r="F961">
        <v>6419</v>
      </c>
      <c r="G961">
        <v>6710</v>
      </c>
      <c r="H961" t="s">
        <v>1530</v>
      </c>
      <c r="I961">
        <v>261</v>
      </c>
      <c r="J961">
        <v>660</v>
      </c>
      <c r="K961">
        <v>60</v>
      </c>
      <c r="L961">
        <v>81000</v>
      </c>
      <c r="M961">
        <v>32687</v>
      </c>
      <c r="N961">
        <v>34321</v>
      </c>
      <c r="O961">
        <v>36037</v>
      </c>
      <c r="P961">
        <v>39387</v>
      </c>
      <c r="Q961">
        <v>42737</v>
      </c>
      <c r="R961">
        <v>39600</v>
      </c>
      <c r="S961">
        <v>41580</v>
      </c>
      <c r="T961">
        <v>43658</v>
      </c>
      <c r="U961">
        <v>47717</v>
      </c>
      <c r="V961">
        <v>51775</v>
      </c>
      <c r="W961" t="s">
        <v>2145</v>
      </c>
      <c r="X961">
        <v>1</v>
      </c>
      <c r="Y961">
        <v>1</v>
      </c>
      <c r="Z961" t="s">
        <v>1532</v>
      </c>
    </row>
    <row r="962" spans="1:26">
      <c r="A962">
        <v>285</v>
      </c>
      <c r="B962">
        <v>16226</v>
      </c>
      <c r="C962" t="s">
        <v>1574</v>
      </c>
      <c r="D962" t="s">
        <v>1529</v>
      </c>
      <c r="E962" t="s">
        <v>1444</v>
      </c>
      <c r="F962">
        <v>75145</v>
      </c>
      <c r="G962">
        <v>89183</v>
      </c>
      <c r="H962" t="s">
        <v>1530</v>
      </c>
      <c r="I962">
        <v>261</v>
      </c>
      <c r="J962">
        <v>660</v>
      </c>
      <c r="K962">
        <v>40</v>
      </c>
      <c r="L962">
        <v>81000</v>
      </c>
      <c r="M962">
        <v>32687</v>
      </c>
      <c r="N962">
        <v>34321</v>
      </c>
      <c r="O962">
        <v>36037</v>
      </c>
      <c r="P962">
        <v>39387</v>
      </c>
      <c r="Q962">
        <v>42737</v>
      </c>
      <c r="R962">
        <v>26400</v>
      </c>
      <c r="S962">
        <v>27720</v>
      </c>
      <c r="T962">
        <v>29106</v>
      </c>
      <c r="U962">
        <v>31811</v>
      </c>
      <c r="V962">
        <v>34517</v>
      </c>
      <c r="W962" t="s">
        <v>2146</v>
      </c>
      <c r="X962">
        <v>1</v>
      </c>
      <c r="Y962">
        <v>1</v>
      </c>
      <c r="Z962" t="s">
        <v>1532</v>
      </c>
    </row>
    <row r="963" spans="1:26">
      <c r="A963">
        <v>285</v>
      </c>
      <c r="B963">
        <v>16226</v>
      </c>
      <c r="C963" t="s">
        <v>1574</v>
      </c>
      <c r="D963" t="s">
        <v>1529</v>
      </c>
      <c r="E963" t="s">
        <v>1444</v>
      </c>
      <c r="F963">
        <v>75153</v>
      </c>
      <c r="G963">
        <v>89191</v>
      </c>
      <c r="H963" t="s">
        <v>1530</v>
      </c>
      <c r="I963">
        <v>261</v>
      </c>
      <c r="J963">
        <v>660</v>
      </c>
      <c r="K963">
        <v>40</v>
      </c>
      <c r="L963">
        <v>81000</v>
      </c>
      <c r="M963">
        <v>32687</v>
      </c>
      <c r="N963">
        <v>34321</v>
      </c>
      <c r="O963">
        <v>36037</v>
      </c>
      <c r="P963">
        <v>39387</v>
      </c>
      <c r="Q963">
        <v>42737</v>
      </c>
      <c r="R963">
        <v>26400</v>
      </c>
      <c r="S963">
        <v>27720</v>
      </c>
      <c r="T963">
        <v>29106</v>
      </c>
      <c r="U963">
        <v>31811</v>
      </c>
      <c r="V963">
        <v>34517</v>
      </c>
      <c r="W963" t="s">
        <v>2147</v>
      </c>
      <c r="X963">
        <v>1</v>
      </c>
      <c r="Y963">
        <v>1</v>
      </c>
      <c r="Z963" t="s">
        <v>1532</v>
      </c>
    </row>
    <row r="964" spans="1:26">
      <c r="A964">
        <v>285</v>
      </c>
      <c r="B964">
        <v>16226</v>
      </c>
      <c r="C964" t="s">
        <v>1574</v>
      </c>
      <c r="D964" t="s">
        <v>1529</v>
      </c>
      <c r="E964" t="s">
        <v>1444</v>
      </c>
      <c r="F964">
        <v>6395</v>
      </c>
      <c r="G964">
        <v>6686</v>
      </c>
      <c r="H964" t="s">
        <v>1530</v>
      </c>
      <c r="I964">
        <v>261</v>
      </c>
      <c r="J964">
        <v>660</v>
      </c>
      <c r="K964">
        <v>40</v>
      </c>
      <c r="L964">
        <v>81000</v>
      </c>
      <c r="M964">
        <v>32687</v>
      </c>
      <c r="N964">
        <v>34321</v>
      </c>
      <c r="O964">
        <v>36037</v>
      </c>
      <c r="P964">
        <v>39387</v>
      </c>
      <c r="Q964">
        <v>42737</v>
      </c>
      <c r="R964">
        <v>26400</v>
      </c>
      <c r="S964">
        <v>27720</v>
      </c>
      <c r="T964">
        <v>29106</v>
      </c>
      <c r="U964">
        <v>31811</v>
      </c>
      <c r="V964">
        <v>34517</v>
      </c>
      <c r="W964" t="s">
        <v>2148</v>
      </c>
      <c r="X964">
        <v>1</v>
      </c>
      <c r="Y964">
        <v>1</v>
      </c>
      <c r="Z964" t="s">
        <v>1532</v>
      </c>
    </row>
    <row r="965" spans="1:26">
      <c r="A965">
        <v>285</v>
      </c>
      <c r="B965">
        <v>16226</v>
      </c>
      <c r="C965" t="s">
        <v>1574</v>
      </c>
      <c r="D965" t="s">
        <v>1529</v>
      </c>
      <c r="E965" t="s">
        <v>1444</v>
      </c>
      <c r="F965">
        <v>6381</v>
      </c>
      <c r="G965">
        <v>6672</v>
      </c>
      <c r="H965" t="s">
        <v>1530</v>
      </c>
      <c r="I965">
        <v>261</v>
      </c>
      <c r="J965">
        <v>660</v>
      </c>
      <c r="K965">
        <v>60</v>
      </c>
      <c r="L965">
        <v>81000</v>
      </c>
      <c r="M965">
        <v>32687</v>
      </c>
      <c r="N965">
        <v>34321</v>
      </c>
      <c r="O965">
        <v>36037</v>
      </c>
      <c r="P965">
        <v>39387</v>
      </c>
      <c r="Q965">
        <v>42737</v>
      </c>
      <c r="R965">
        <v>39600</v>
      </c>
      <c r="S965">
        <v>41580</v>
      </c>
      <c r="T965">
        <v>43658</v>
      </c>
      <c r="U965">
        <v>47717</v>
      </c>
      <c r="V965">
        <v>51775</v>
      </c>
      <c r="W965" t="s">
        <v>2149</v>
      </c>
      <c r="X965">
        <v>1</v>
      </c>
      <c r="Y965">
        <v>1</v>
      </c>
      <c r="Z965" t="s">
        <v>1532</v>
      </c>
    </row>
    <row r="966" spans="1:26">
      <c r="A966">
        <v>285</v>
      </c>
      <c r="B966">
        <v>16226</v>
      </c>
      <c r="C966" t="s">
        <v>1574</v>
      </c>
      <c r="D966" t="s">
        <v>1529</v>
      </c>
      <c r="E966" t="s">
        <v>1444</v>
      </c>
      <c r="F966">
        <v>6359</v>
      </c>
      <c r="G966">
        <v>6644</v>
      </c>
      <c r="H966" t="s">
        <v>1530</v>
      </c>
      <c r="I966">
        <v>261</v>
      </c>
      <c r="J966">
        <v>660</v>
      </c>
      <c r="K966">
        <v>40</v>
      </c>
      <c r="L966">
        <v>81000</v>
      </c>
      <c r="M966">
        <v>32687</v>
      </c>
      <c r="N966">
        <v>34321</v>
      </c>
      <c r="O966">
        <v>36037</v>
      </c>
      <c r="P966">
        <v>39387</v>
      </c>
      <c r="Q966">
        <v>42737</v>
      </c>
      <c r="R966">
        <v>26400</v>
      </c>
      <c r="S966">
        <v>27720</v>
      </c>
      <c r="T966">
        <v>29106</v>
      </c>
      <c r="U966">
        <v>31811</v>
      </c>
      <c r="V966">
        <v>34517</v>
      </c>
      <c r="W966" t="s">
        <v>2150</v>
      </c>
      <c r="X966">
        <v>1</v>
      </c>
      <c r="Y966">
        <v>1</v>
      </c>
      <c r="Z966" t="s">
        <v>1532</v>
      </c>
    </row>
    <row r="967" spans="1:26">
      <c r="A967">
        <v>285</v>
      </c>
      <c r="B967">
        <v>16226</v>
      </c>
      <c r="C967" t="s">
        <v>1574</v>
      </c>
      <c r="D967" t="s">
        <v>1529</v>
      </c>
      <c r="E967" t="s">
        <v>1444</v>
      </c>
      <c r="F967">
        <v>6350</v>
      </c>
      <c r="G967">
        <v>6635</v>
      </c>
      <c r="H967" t="s">
        <v>1530</v>
      </c>
      <c r="I967">
        <v>261</v>
      </c>
      <c r="J967">
        <v>660</v>
      </c>
      <c r="K967">
        <v>50</v>
      </c>
      <c r="L967">
        <v>81000</v>
      </c>
      <c r="M967">
        <v>32687</v>
      </c>
      <c r="N967">
        <v>34321</v>
      </c>
      <c r="O967">
        <v>36037</v>
      </c>
      <c r="P967">
        <v>39387</v>
      </c>
      <c r="Q967">
        <v>42737</v>
      </c>
      <c r="R967">
        <v>33000</v>
      </c>
      <c r="S967">
        <v>34650</v>
      </c>
      <c r="T967">
        <v>36382</v>
      </c>
      <c r="U967">
        <v>39764</v>
      </c>
      <c r="V967">
        <v>43146</v>
      </c>
      <c r="W967" t="s">
        <v>2151</v>
      </c>
      <c r="X967">
        <v>1</v>
      </c>
      <c r="Y967">
        <v>1</v>
      </c>
      <c r="Z967" t="s">
        <v>1532</v>
      </c>
    </row>
    <row r="968" spans="1:26">
      <c r="A968">
        <v>285</v>
      </c>
      <c r="B968">
        <v>16226</v>
      </c>
      <c r="C968" t="s">
        <v>1574</v>
      </c>
      <c r="D968" t="s">
        <v>1529</v>
      </c>
      <c r="E968" t="s">
        <v>1444</v>
      </c>
      <c r="F968">
        <v>6311</v>
      </c>
      <c r="G968">
        <v>6596</v>
      </c>
      <c r="H968" t="s">
        <v>1530</v>
      </c>
      <c r="I968">
        <v>261</v>
      </c>
      <c r="J968">
        <v>660</v>
      </c>
      <c r="K968">
        <v>45</v>
      </c>
      <c r="L968">
        <v>81000</v>
      </c>
      <c r="M968">
        <v>32687</v>
      </c>
      <c r="N968">
        <v>34321</v>
      </c>
      <c r="O968">
        <v>36037</v>
      </c>
      <c r="P968">
        <v>39387</v>
      </c>
      <c r="Q968">
        <v>42737</v>
      </c>
      <c r="R968">
        <v>29700</v>
      </c>
      <c r="S968">
        <v>31185</v>
      </c>
      <c r="T968">
        <v>32744</v>
      </c>
      <c r="U968">
        <v>35788</v>
      </c>
      <c r="V968">
        <v>38832</v>
      </c>
      <c r="W968" t="s">
        <v>2152</v>
      </c>
      <c r="X968">
        <v>1</v>
      </c>
      <c r="Y968">
        <v>1</v>
      </c>
      <c r="Z968" t="s">
        <v>1532</v>
      </c>
    </row>
    <row r="969" spans="1:26">
      <c r="A969">
        <v>285</v>
      </c>
      <c r="B969">
        <v>16226</v>
      </c>
      <c r="C969" t="s">
        <v>1574</v>
      </c>
      <c r="D969" t="s">
        <v>1529</v>
      </c>
      <c r="E969" t="s">
        <v>1444</v>
      </c>
      <c r="F969">
        <v>44108</v>
      </c>
      <c r="G969">
        <v>50805</v>
      </c>
      <c r="H969" t="s">
        <v>1530</v>
      </c>
      <c r="I969">
        <v>261</v>
      </c>
      <c r="J969">
        <v>660</v>
      </c>
      <c r="K969">
        <v>60</v>
      </c>
      <c r="L969">
        <v>81000</v>
      </c>
      <c r="M969">
        <v>32687</v>
      </c>
      <c r="N969">
        <v>34321</v>
      </c>
      <c r="O969">
        <v>36037</v>
      </c>
      <c r="P969">
        <v>39387</v>
      </c>
      <c r="Q969">
        <v>42737</v>
      </c>
      <c r="R969">
        <v>39600</v>
      </c>
      <c r="S969">
        <v>41580</v>
      </c>
      <c r="T969">
        <v>43658</v>
      </c>
      <c r="U969">
        <v>47717</v>
      </c>
      <c r="V969">
        <v>51775</v>
      </c>
      <c r="W969" t="s">
        <v>2153</v>
      </c>
      <c r="X969">
        <v>1</v>
      </c>
      <c r="Y969">
        <v>1</v>
      </c>
      <c r="Z969" t="s">
        <v>1532</v>
      </c>
    </row>
    <row r="970" spans="1:26">
      <c r="A970">
        <v>285</v>
      </c>
      <c r="B970">
        <v>16226</v>
      </c>
      <c r="C970" t="s">
        <v>1574</v>
      </c>
      <c r="D970" t="s">
        <v>1529</v>
      </c>
      <c r="E970" t="s">
        <v>1444</v>
      </c>
      <c r="F970">
        <v>6262</v>
      </c>
      <c r="G970">
        <v>6547</v>
      </c>
      <c r="H970" t="s">
        <v>1530</v>
      </c>
      <c r="I970">
        <v>261</v>
      </c>
      <c r="J970">
        <v>660</v>
      </c>
      <c r="K970">
        <v>60</v>
      </c>
      <c r="L970">
        <v>81000</v>
      </c>
      <c r="M970">
        <v>32687</v>
      </c>
      <c r="N970">
        <v>34321</v>
      </c>
      <c r="O970">
        <v>36037</v>
      </c>
      <c r="P970">
        <v>39387</v>
      </c>
      <c r="Q970">
        <v>42737</v>
      </c>
      <c r="R970">
        <v>39600</v>
      </c>
      <c r="S970">
        <v>41580</v>
      </c>
      <c r="T970">
        <v>43658</v>
      </c>
      <c r="U970">
        <v>47717</v>
      </c>
      <c r="V970">
        <v>51775</v>
      </c>
      <c r="W970" t="s">
        <v>2154</v>
      </c>
      <c r="X970">
        <v>1</v>
      </c>
      <c r="Y970">
        <v>1</v>
      </c>
      <c r="Z970" t="s">
        <v>1532</v>
      </c>
    </row>
    <row r="971" spans="1:26">
      <c r="A971">
        <v>285</v>
      </c>
      <c r="B971">
        <v>16226</v>
      </c>
      <c r="C971" t="s">
        <v>1574</v>
      </c>
      <c r="D971" t="s">
        <v>1529</v>
      </c>
      <c r="E971" t="s">
        <v>1444</v>
      </c>
      <c r="F971">
        <v>5894</v>
      </c>
      <c r="G971">
        <v>6174</v>
      </c>
      <c r="H971" t="s">
        <v>1530</v>
      </c>
      <c r="I971">
        <v>261</v>
      </c>
      <c r="J971">
        <v>660</v>
      </c>
      <c r="K971">
        <v>300</v>
      </c>
      <c r="L971">
        <v>81000</v>
      </c>
      <c r="M971">
        <v>32687</v>
      </c>
      <c r="N971">
        <v>34321</v>
      </c>
      <c r="O971">
        <v>36037</v>
      </c>
      <c r="P971">
        <v>39387</v>
      </c>
      <c r="Q971">
        <v>42737</v>
      </c>
      <c r="R971">
        <v>198000</v>
      </c>
      <c r="S971">
        <v>207898</v>
      </c>
      <c r="T971">
        <v>218292</v>
      </c>
      <c r="U971">
        <v>238585</v>
      </c>
      <c r="V971">
        <v>258877</v>
      </c>
      <c r="W971" t="s">
        <v>2155</v>
      </c>
      <c r="X971">
        <v>1</v>
      </c>
      <c r="Y971">
        <v>1</v>
      </c>
      <c r="Z971" t="s">
        <v>1532</v>
      </c>
    </row>
    <row r="972" spans="1:26">
      <c r="A972">
        <v>285</v>
      </c>
      <c r="B972">
        <v>16226</v>
      </c>
      <c r="C972" t="s">
        <v>1574</v>
      </c>
      <c r="D972" t="s">
        <v>1529</v>
      </c>
      <c r="E972" t="s">
        <v>1444</v>
      </c>
      <c r="F972">
        <v>5960</v>
      </c>
      <c r="G972">
        <v>6240</v>
      </c>
      <c r="H972" t="s">
        <v>1530</v>
      </c>
      <c r="I972">
        <v>261</v>
      </c>
      <c r="J972">
        <v>660</v>
      </c>
      <c r="K972">
        <v>125</v>
      </c>
      <c r="L972">
        <v>81000</v>
      </c>
      <c r="M972">
        <v>32687</v>
      </c>
      <c r="N972">
        <v>34321</v>
      </c>
      <c r="O972">
        <v>36037</v>
      </c>
      <c r="P972">
        <v>39387</v>
      </c>
      <c r="Q972">
        <v>42737</v>
      </c>
      <c r="R972">
        <v>82500</v>
      </c>
      <c r="S972">
        <v>86624</v>
      </c>
      <c r="T972">
        <v>90955</v>
      </c>
      <c r="U972">
        <v>99410</v>
      </c>
      <c r="V972">
        <v>107866</v>
      </c>
      <c r="W972" t="s">
        <v>2156</v>
      </c>
      <c r="X972">
        <v>1</v>
      </c>
      <c r="Y972">
        <v>1</v>
      </c>
      <c r="Z972" t="s">
        <v>1532</v>
      </c>
    </row>
    <row r="973" spans="1:26">
      <c r="A973">
        <v>285</v>
      </c>
      <c r="B973">
        <v>16226</v>
      </c>
      <c r="C973" t="s">
        <v>1574</v>
      </c>
      <c r="D973" t="s">
        <v>1529</v>
      </c>
      <c r="E973" t="s">
        <v>1444</v>
      </c>
      <c r="F973">
        <v>60173</v>
      </c>
      <c r="G973">
        <v>71526</v>
      </c>
      <c r="H973" t="s">
        <v>1530</v>
      </c>
      <c r="I973">
        <v>261</v>
      </c>
      <c r="J973">
        <v>660</v>
      </c>
      <c r="K973">
        <v>80</v>
      </c>
      <c r="L973">
        <v>81000</v>
      </c>
      <c r="M973">
        <v>32687</v>
      </c>
      <c r="N973">
        <v>34321</v>
      </c>
      <c r="O973">
        <v>36037</v>
      </c>
      <c r="P973">
        <v>39387</v>
      </c>
      <c r="Q973">
        <v>42737</v>
      </c>
      <c r="R973">
        <v>52800</v>
      </c>
      <c r="S973">
        <v>55439</v>
      </c>
      <c r="T973">
        <v>58211</v>
      </c>
      <c r="U973">
        <v>63623</v>
      </c>
      <c r="V973">
        <v>69034</v>
      </c>
      <c r="W973" t="s">
        <v>2157</v>
      </c>
      <c r="X973">
        <v>1</v>
      </c>
      <c r="Y973">
        <v>1</v>
      </c>
      <c r="Z973" t="s">
        <v>1532</v>
      </c>
    </row>
    <row r="974" spans="1:26">
      <c r="A974">
        <v>285</v>
      </c>
      <c r="B974">
        <v>16226</v>
      </c>
      <c r="C974" t="s">
        <v>1574</v>
      </c>
      <c r="D974" t="s">
        <v>1529</v>
      </c>
      <c r="E974" t="s">
        <v>1444</v>
      </c>
      <c r="F974">
        <v>5959</v>
      </c>
      <c r="G974">
        <v>6239</v>
      </c>
      <c r="H974" t="s">
        <v>1530</v>
      </c>
      <c r="I974">
        <v>261</v>
      </c>
      <c r="J974">
        <v>660</v>
      </c>
      <c r="K974">
        <v>60</v>
      </c>
      <c r="L974">
        <v>81000</v>
      </c>
      <c r="M974">
        <v>32687</v>
      </c>
      <c r="N974">
        <v>34321</v>
      </c>
      <c r="O974">
        <v>36037</v>
      </c>
      <c r="P974">
        <v>39387</v>
      </c>
      <c r="Q974">
        <v>42737</v>
      </c>
      <c r="R974">
        <v>39600</v>
      </c>
      <c r="S974">
        <v>41580</v>
      </c>
      <c r="T974">
        <v>43658</v>
      </c>
      <c r="U974">
        <v>47717</v>
      </c>
      <c r="V974">
        <v>51775</v>
      </c>
      <c r="W974" t="s">
        <v>2158</v>
      </c>
      <c r="X974">
        <v>1</v>
      </c>
      <c r="Y974">
        <v>1</v>
      </c>
      <c r="Z974" t="s">
        <v>1532</v>
      </c>
    </row>
    <row r="975" spans="1:26">
      <c r="A975">
        <v>285</v>
      </c>
      <c r="B975">
        <v>16226</v>
      </c>
      <c r="C975" t="s">
        <v>1574</v>
      </c>
      <c r="D975" t="s">
        <v>1529</v>
      </c>
      <c r="E975" t="s">
        <v>1444</v>
      </c>
      <c r="F975">
        <v>53818</v>
      </c>
      <c r="G975">
        <v>63470</v>
      </c>
      <c r="H975" t="s">
        <v>1530</v>
      </c>
      <c r="I975">
        <v>261</v>
      </c>
      <c r="J975">
        <v>660</v>
      </c>
      <c r="K975">
        <v>200</v>
      </c>
      <c r="L975">
        <v>81000</v>
      </c>
      <c r="M975">
        <v>32687</v>
      </c>
      <c r="N975">
        <v>34321</v>
      </c>
      <c r="O975">
        <v>36037</v>
      </c>
      <c r="P975">
        <v>39387</v>
      </c>
      <c r="Q975">
        <v>42737</v>
      </c>
      <c r="R975">
        <v>132000</v>
      </c>
      <c r="S975">
        <v>138599</v>
      </c>
      <c r="T975">
        <v>145528</v>
      </c>
      <c r="U975">
        <v>159057</v>
      </c>
      <c r="V975">
        <v>172585</v>
      </c>
      <c r="W975" t="s">
        <v>2159</v>
      </c>
      <c r="X975">
        <v>1</v>
      </c>
      <c r="Y975">
        <v>1</v>
      </c>
      <c r="Z975" t="s">
        <v>1532</v>
      </c>
    </row>
    <row r="976" spans="1:26">
      <c r="A976">
        <v>285</v>
      </c>
      <c r="B976">
        <v>16226</v>
      </c>
      <c r="C976" t="s">
        <v>1574</v>
      </c>
      <c r="D976" t="s">
        <v>1529</v>
      </c>
      <c r="E976" t="s">
        <v>1444</v>
      </c>
      <c r="F976">
        <v>78232</v>
      </c>
      <c r="G976">
        <v>92504</v>
      </c>
      <c r="H976" t="s">
        <v>1530</v>
      </c>
      <c r="I976">
        <v>261</v>
      </c>
      <c r="J976">
        <v>10</v>
      </c>
      <c r="K976">
        <v>60</v>
      </c>
      <c r="L976">
        <v>81000</v>
      </c>
      <c r="M976">
        <v>32687</v>
      </c>
      <c r="N976">
        <v>34321</v>
      </c>
      <c r="O976">
        <v>36037</v>
      </c>
      <c r="P976">
        <v>39387</v>
      </c>
      <c r="Q976">
        <v>42737</v>
      </c>
      <c r="R976">
        <v>600</v>
      </c>
      <c r="S976">
        <v>630</v>
      </c>
      <c r="T976">
        <v>661</v>
      </c>
      <c r="U976">
        <v>723</v>
      </c>
      <c r="V976">
        <v>784</v>
      </c>
      <c r="W976" t="s">
        <v>2160</v>
      </c>
      <c r="X976">
        <v>1</v>
      </c>
      <c r="Y976">
        <v>1</v>
      </c>
      <c r="Z976" t="s">
        <v>1532</v>
      </c>
    </row>
    <row r="977" spans="1:26">
      <c r="A977">
        <v>285</v>
      </c>
      <c r="B977">
        <v>16226</v>
      </c>
      <c r="C977" t="s">
        <v>1574</v>
      </c>
      <c r="D977" t="s">
        <v>1529</v>
      </c>
      <c r="E977" t="s">
        <v>1444</v>
      </c>
      <c r="F977">
        <v>52325</v>
      </c>
      <c r="G977">
        <v>61630</v>
      </c>
      <c r="H977" t="s">
        <v>1530</v>
      </c>
      <c r="I977">
        <v>261</v>
      </c>
      <c r="J977">
        <v>660</v>
      </c>
      <c r="K977">
        <v>50</v>
      </c>
      <c r="L977">
        <v>81000</v>
      </c>
      <c r="M977">
        <v>32687</v>
      </c>
      <c r="N977">
        <v>34321</v>
      </c>
      <c r="O977">
        <v>36037</v>
      </c>
      <c r="P977">
        <v>39387</v>
      </c>
      <c r="Q977">
        <v>42737</v>
      </c>
      <c r="R977">
        <v>33000</v>
      </c>
      <c r="S977">
        <v>34650</v>
      </c>
      <c r="T977">
        <v>36382</v>
      </c>
      <c r="U977">
        <v>39764</v>
      </c>
      <c r="V977">
        <v>43146</v>
      </c>
      <c r="W977" t="s">
        <v>2161</v>
      </c>
      <c r="X977">
        <v>1</v>
      </c>
      <c r="Y977">
        <v>1</v>
      </c>
      <c r="Z977" t="s">
        <v>1532</v>
      </c>
    </row>
    <row r="978" spans="1:26">
      <c r="A978">
        <v>285</v>
      </c>
      <c r="B978">
        <v>16226</v>
      </c>
      <c r="C978" t="s">
        <v>1574</v>
      </c>
      <c r="D978" t="s">
        <v>1529</v>
      </c>
      <c r="E978" t="s">
        <v>1444</v>
      </c>
      <c r="F978">
        <v>44106</v>
      </c>
      <c r="G978">
        <v>50802</v>
      </c>
      <c r="H978" t="s">
        <v>1530</v>
      </c>
      <c r="I978">
        <v>261</v>
      </c>
      <c r="J978">
        <v>660</v>
      </c>
      <c r="K978">
        <v>70</v>
      </c>
      <c r="L978">
        <v>81000</v>
      </c>
      <c r="M978">
        <v>32687</v>
      </c>
      <c r="N978">
        <v>34321</v>
      </c>
      <c r="O978">
        <v>36037</v>
      </c>
      <c r="P978">
        <v>39387</v>
      </c>
      <c r="Q978">
        <v>42737</v>
      </c>
      <c r="R978">
        <v>46200</v>
      </c>
      <c r="S978">
        <v>48510</v>
      </c>
      <c r="T978">
        <v>50935</v>
      </c>
      <c r="U978">
        <v>55670</v>
      </c>
      <c r="V978">
        <v>60405</v>
      </c>
      <c r="W978" t="s">
        <v>2162</v>
      </c>
      <c r="X978">
        <v>1</v>
      </c>
      <c r="Y978">
        <v>1</v>
      </c>
      <c r="Z978" t="s">
        <v>1532</v>
      </c>
    </row>
    <row r="979" spans="1:26">
      <c r="A979">
        <v>285</v>
      </c>
      <c r="B979">
        <v>16226</v>
      </c>
      <c r="C979" t="s">
        <v>1574</v>
      </c>
      <c r="D979" t="s">
        <v>1529</v>
      </c>
      <c r="E979" t="s">
        <v>1444</v>
      </c>
      <c r="F979">
        <v>53973</v>
      </c>
      <c r="G979">
        <v>63653</v>
      </c>
      <c r="H979" t="s">
        <v>1530</v>
      </c>
      <c r="I979">
        <v>261</v>
      </c>
      <c r="J979">
        <v>660</v>
      </c>
      <c r="K979">
        <v>70</v>
      </c>
      <c r="L979">
        <v>81000</v>
      </c>
      <c r="M979">
        <v>32687</v>
      </c>
      <c r="N979">
        <v>34321</v>
      </c>
      <c r="O979">
        <v>36037</v>
      </c>
      <c r="P979">
        <v>39387</v>
      </c>
      <c r="Q979">
        <v>42737</v>
      </c>
      <c r="R979">
        <v>46200</v>
      </c>
      <c r="S979">
        <v>48510</v>
      </c>
      <c r="T979">
        <v>50935</v>
      </c>
      <c r="U979">
        <v>55670</v>
      </c>
      <c r="V979">
        <v>60405</v>
      </c>
      <c r="W979" t="s">
        <v>2163</v>
      </c>
      <c r="X979">
        <v>1</v>
      </c>
      <c r="Y979">
        <v>1</v>
      </c>
      <c r="Z979" t="s">
        <v>1532</v>
      </c>
    </row>
    <row r="980" spans="1:26">
      <c r="A980">
        <v>285</v>
      </c>
      <c r="B980">
        <v>16226</v>
      </c>
      <c r="C980" t="s">
        <v>1574</v>
      </c>
      <c r="D980" t="s">
        <v>1529</v>
      </c>
      <c r="E980" t="s">
        <v>1444</v>
      </c>
      <c r="F980">
        <v>46003</v>
      </c>
      <c r="G980">
        <v>53186</v>
      </c>
      <c r="H980" t="s">
        <v>1530</v>
      </c>
      <c r="I980">
        <v>261</v>
      </c>
      <c r="J980">
        <v>20000</v>
      </c>
      <c r="K980">
        <v>22</v>
      </c>
      <c r="L980">
        <v>81000</v>
      </c>
      <c r="M980">
        <v>32687</v>
      </c>
      <c r="N980">
        <v>34321</v>
      </c>
      <c r="O980">
        <v>36037</v>
      </c>
      <c r="P980">
        <v>39387</v>
      </c>
      <c r="Q980">
        <v>42737</v>
      </c>
      <c r="R980">
        <v>440000</v>
      </c>
      <c r="S980">
        <v>461995</v>
      </c>
      <c r="T980">
        <v>485094</v>
      </c>
      <c r="U980">
        <v>530189</v>
      </c>
      <c r="V980">
        <v>575283</v>
      </c>
      <c r="W980" t="s">
        <v>2164</v>
      </c>
      <c r="X980">
        <v>1</v>
      </c>
      <c r="Y980">
        <v>1</v>
      </c>
      <c r="Z980" t="s">
        <v>1532</v>
      </c>
    </row>
    <row r="981" spans="1:26">
      <c r="A981">
        <v>285</v>
      </c>
      <c r="B981">
        <v>16226</v>
      </c>
      <c r="C981" t="s">
        <v>1574</v>
      </c>
      <c r="D981" t="s">
        <v>1529</v>
      </c>
      <c r="E981" t="s">
        <v>1444</v>
      </c>
      <c r="F981">
        <v>6989</v>
      </c>
      <c r="G981">
        <v>7289</v>
      </c>
      <c r="H981" t="s">
        <v>1530</v>
      </c>
      <c r="I981">
        <v>261</v>
      </c>
      <c r="J981">
        <v>2000</v>
      </c>
      <c r="K981">
        <v>90</v>
      </c>
      <c r="L981">
        <v>81000</v>
      </c>
      <c r="M981">
        <v>32687</v>
      </c>
      <c r="N981">
        <v>34321</v>
      </c>
      <c r="O981">
        <v>36037</v>
      </c>
      <c r="P981">
        <v>39387</v>
      </c>
      <c r="Q981">
        <v>42737</v>
      </c>
      <c r="R981">
        <v>180000</v>
      </c>
      <c r="S981">
        <v>188998</v>
      </c>
      <c r="T981">
        <v>198448</v>
      </c>
      <c r="U981">
        <v>216895</v>
      </c>
      <c r="V981">
        <v>235343</v>
      </c>
      <c r="W981" t="s">
        <v>2165</v>
      </c>
      <c r="X981">
        <v>1</v>
      </c>
      <c r="Y981">
        <v>1</v>
      </c>
      <c r="Z981" t="s">
        <v>1532</v>
      </c>
    </row>
    <row r="982" spans="1:26">
      <c r="A982">
        <v>285</v>
      </c>
      <c r="B982">
        <v>16226</v>
      </c>
      <c r="C982" t="s">
        <v>1574</v>
      </c>
      <c r="D982" t="s">
        <v>1529</v>
      </c>
      <c r="E982" t="s">
        <v>1444</v>
      </c>
      <c r="F982">
        <v>46161</v>
      </c>
      <c r="G982">
        <v>53379</v>
      </c>
      <c r="H982" t="s">
        <v>1530</v>
      </c>
      <c r="I982">
        <v>261</v>
      </c>
      <c r="J982">
        <v>2000</v>
      </c>
      <c r="K982">
        <v>250</v>
      </c>
      <c r="L982">
        <v>81000</v>
      </c>
      <c r="M982">
        <v>32687</v>
      </c>
      <c r="N982">
        <v>34321</v>
      </c>
      <c r="O982">
        <v>36037</v>
      </c>
      <c r="P982">
        <v>39387</v>
      </c>
      <c r="Q982">
        <v>42737</v>
      </c>
      <c r="R982">
        <v>500000</v>
      </c>
      <c r="S982">
        <v>524995</v>
      </c>
      <c r="T982">
        <v>551244</v>
      </c>
      <c r="U982">
        <v>602487</v>
      </c>
      <c r="V982">
        <v>653731</v>
      </c>
      <c r="W982" t="s">
        <v>2166</v>
      </c>
      <c r="X982">
        <v>1</v>
      </c>
      <c r="Y982">
        <v>1</v>
      </c>
      <c r="Z982" t="s">
        <v>1532</v>
      </c>
    </row>
    <row r="983" spans="1:26">
      <c r="A983">
        <v>285</v>
      </c>
      <c r="B983">
        <v>16226</v>
      </c>
      <c r="C983" t="s">
        <v>1574</v>
      </c>
      <c r="D983" t="s">
        <v>1529</v>
      </c>
      <c r="E983" t="s">
        <v>1444</v>
      </c>
      <c r="F983">
        <v>77328</v>
      </c>
      <c r="G983">
        <v>91524</v>
      </c>
      <c r="H983" t="s">
        <v>1530</v>
      </c>
      <c r="I983">
        <v>261</v>
      </c>
      <c r="J983">
        <v>660</v>
      </c>
      <c r="K983">
        <v>45</v>
      </c>
      <c r="L983">
        <v>81000</v>
      </c>
      <c r="M983">
        <v>32687</v>
      </c>
      <c r="N983">
        <v>34321</v>
      </c>
      <c r="O983">
        <v>36037</v>
      </c>
      <c r="P983">
        <v>39387</v>
      </c>
      <c r="Q983">
        <v>42737</v>
      </c>
      <c r="R983">
        <v>29700</v>
      </c>
      <c r="S983">
        <v>31185</v>
      </c>
      <c r="T983">
        <v>32744</v>
      </c>
      <c r="U983">
        <v>35788</v>
      </c>
      <c r="V983">
        <v>38832</v>
      </c>
      <c r="W983" t="s">
        <v>2167</v>
      </c>
      <c r="X983">
        <v>1</v>
      </c>
      <c r="Y983">
        <v>1</v>
      </c>
      <c r="Z983" t="s">
        <v>1532</v>
      </c>
    </row>
    <row r="984" spans="1:26">
      <c r="A984">
        <v>285</v>
      </c>
      <c r="B984">
        <v>16226</v>
      </c>
      <c r="C984" t="s">
        <v>1574</v>
      </c>
      <c r="D984" t="s">
        <v>1529</v>
      </c>
      <c r="E984" t="s">
        <v>1444</v>
      </c>
      <c r="F984">
        <v>6237</v>
      </c>
      <c r="G984">
        <v>6522</v>
      </c>
      <c r="H984" t="s">
        <v>1530</v>
      </c>
      <c r="I984">
        <v>261</v>
      </c>
      <c r="J984">
        <v>660</v>
      </c>
      <c r="K984">
        <v>15</v>
      </c>
      <c r="L984">
        <v>81000</v>
      </c>
      <c r="M984">
        <v>32687</v>
      </c>
      <c r="N984">
        <v>34321</v>
      </c>
      <c r="O984">
        <v>36037</v>
      </c>
      <c r="P984">
        <v>39387</v>
      </c>
      <c r="Q984">
        <v>42737</v>
      </c>
      <c r="R984">
        <v>9900</v>
      </c>
      <c r="S984">
        <v>10395</v>
      </c>
      <c r="T984">
        <v>10915</v>
      </c>
      <c r="U984">
        <v>11929</v>
      </c>
      <c r="V984">
        <v>12944</v>
      </c>
      <c r="W984" t="s">
        <v>2168</v>
      </c>
      <c r="X984">
        <v>1</v>
      </c>
      <c r="Y984">
        <v>1</v>
      </c>
      <c r="Z984" t="s">
        <v>1532</v>
      </c>
    </row>
    <row r="985" spans="1:26">
      <c r="A985">
        <v>285</v>
      </c>
      <c r="B985">
        <v>16226</v>
      </c>
      <c r="C985" t="s">
        <v>1574</v>
      </c>
      <c r="D985" t="s">
        <v>1529</v>
      </c>
      <c r="E985" t="s">
        <v>1438</v>
      </c>
      <c r="F985">
        <v>79674</v>
      </c>
      <c r="G985">
        <v>94122</v>
      </c>
      <c r="H985" t="s">
        <v>1577</v>
      </c>
      <c r="I985">
        <v>323</v>
      </c>
      <c r="J985">
        <v>6</v>
      </c>
      <c r="K985">
        <v>450</v>
      </c>
      <c r="L985">
        <v>81000</v>
      </c>
      <c r="M985">
        <v>30492</v>
      </c>
      <c r="N985">
        <v>32017</v>
      </c>
      <c r="O985">
        <v>33617</v>
      </c>
      <c r="P985">
        <v>36742</v>
      </c>
      <c r="Q985">
        <v>39867</v>
      </c>
      <c r="R985">
        <v>2700</v>
      </c>
      <c r="S985">
        <v>2835</v>
      </c>
      <c r="T985">
        <v>2977</v>
      </c>
      <c r="U985">
        <v>3253</v>
      </c>
      <c r="V985">
        <v>3530</v>
      </c>
      <c r="W985" t="s">
        <v>2169</v>
      </c>
      <c r="X985">
        <v>1</v>
      </c>
      <c r="Y985">
        <v>1</v>
      </c>
      <c r="Z985" t="s">
        <v>1532</v>
      </c>
    </row>
    <row r="986" spans="1:26">
      <c r="A986">
        <v>285</v>
      </c>
      <c r="B986">
        <v>16226</v>
      </c>
      <c r="C986" t="s">
        <v>1574</v>
      </c>
      <c r="D986" t="s">
        <v>1529</v>
      </c>
      <c r="E986" t="s">
        <v>1446</v>
      </c>
      <c r="F986">
        <v>80961</v>
      </c>
      <c r="G986">
        <v>95660</v>
      </c>
      <c r="H986" t="s">
        <v>1584</v>
      </c>
      <c r="I986">
        <v>189</v>
      </c>
      <c r="J986">
        <v>1</v>
      </c>
      <c r="K986">
        <v>84000</v>
      </c>
      <c r="L986">
        <v>81314</v>
      </c>
      <c r="M986">
        <v>11180</v>
      </c>
      <c r="N986">
        <v>11739</v>
      </c>
      <c r="O986">
        <v>12326</v>
      </c>
      <c r="P986">
        <v>13472</v>
      </c>
      <c r="Q986">
        <v>14618</v>
      </c>
      <c r="R986">
        <v>84000</v>
      </c>
      <c r="S986">
        <v>88200</v>
      </c>
      <c r="T986">
        <v>92610</v>
      </c>
      <c r="U986">
        <v>101221</v>
      </c>
      <c r="V986">
        <v>109831</v>
      </c>
      <c r="W986" t="s">
        <v>2170</v>
      </c>
      <c r="X986">
        <v>1</v>
      </c>
      <c r="Y986">
        <v>1</v>
      </c>
      <c r="Z986" t="s">
        <v>1532</v>
      </c>
    </row>
    <row r="987" spans="1:26">
      <c r="A987">
        <v>285</v>
      </c>
      <c r="B987">
        <v>16226</v>
      </c>
      <c r="C987" t="s">
        <v>1574</v>
      </c>
      <c r="D987" t="s">
        <v>1529</v>
      </c>
      <c r="E987" t="s">
        <v>1449</v>
      </c>
      <c r="F987">
        <v>60659</v>
      </c>
      <c r="G987">
        <v>72582</v>
      </c>
      <c r="H987" t="s">
        <v>1584</v>
      </c>
      <c r="I987">
        <v>189</v>
      </c>
      <c r="J987">
        <v>1</v>
      </c>
      <c r="K987">
        <v>84000</v>
      </c>
      <c r="L987">
        <v>81314</v>
      </c>
      <c r="M987">
        <v>1010</v>
      </c>
      <c r="N987">
        <v>1061</v>
      </c>
      <c r="O987">
        <v>1114</v>
      </c>
      <c r="P987">
        <v>1218</v>
      </c>
      <c r="Q987">
        <v>1322</v>
      </c>
      <c r="R987">
        <v>84000</v>
      </c>
      <c r="S987">
        <v>88242</v>
      </c>
      <c r="T987">
        <v>92650</v>
      </c>
      <c r="U987">
        <v>101299</v>
      </c>
      <c r="V987">
        <v>109949</v>
      </c>
      <c r="W987" t="s">
        <v>1981</v>
      </c>
      <c r="X987">
        <v>1</v>
      </c>
      <c r="Y987">
        <v>1</v>
      </c>
      <c r="Z987" t="s">
        <v>1532</v>
      </c>
    </row>
    <row r="988" spans="1:26">
      <c r="A988">
        <v>285</v>
      </c>
      <c r="B988">
        <v>16226</v>
      </c>
      <c r="C988" t="s">
        <v>1574</v>
      </c>
      <c r="D988" t="s">
        <v>1529</v>
      </c>
      <c r="E988" t="s">
        <v>1441</v>
      </c>
      <c r="F988">
        <v>60659</v>
      </c>
      <c r="G988">
        <v>72582</v>
      </c>
      <c r="H988" t="s">
        <v>1584</v>
      </c>
      <c r="I988">
        <v>189</v>
      </c>
      <c r="J988">
        <v>2</v>
      </c>
      <c r="K988">
        <v>84000</v>
      </c>
      <c r="L988">
        <v>81000</v>
      </c>
      <c r="M988">
        <v>741</v>
      </c>
      <c r="N988">
        <v>778</v>
      </c>
      <c r="O988">
        <v>817</v>
      </c>
      <c r="P988">
        <v>893</v>
      </c>
      <c r="Q988">
        <v>969</v>
      </c>
      <c r="R988">
        <v>168000</v>
      </c>
      <c r="S988">
        <v>176389</v>
      </c>
      <c r="T988">
        <v>185231</v>
      </c>
      <c r="U988">
        <v>202462</v>
      </c>
      <c r="V988">
        <v>219692</v>
      </c>
      <c r="W988" t="s">
        <v>1981</v>
      </c>
      <c r="X988">
        <v>1</v>
      </c>
      <c r="Y988">
        <v>1</v>
      </c>
      <c r="Z988" t="s">
        <v>1532</v>
      </c>
    </row>
    <row r="989" spans="1:26">
      <c r="A989">
        <v>285</v>
      </c>
      <c r="B989">
        <v>16226</v>
      </c>
      <c r="C989" t="s">
        <v>1574</v>
      </c>
      <c r="D989" t="s">
        <v>1529</v>
      </c>
      <c r="E989" t="s">
        <v>1438</v>
      </c>
      <c r="F989">
        <v>60659</v>
      </c>
      <c r="G989">
        <v>72582</v>
      </c>
      <c r="H989" t="s">
        <v>1584</v>
      </c>
      <c r="I989">
        <v>189</v>
      </c>
      <c r="J989">
        <v>1</v>
      </c>
      <c r="K989">
        <v>84000</v>
      </c>
      <c r="L989">
        <v>81000</v>
      </c>
      <c r="M989">
        <v>30492</v>
      </c>
      <c r="N989">
        <v>32017</v>
      </c>
      <c r="O989">
        <v>33617</v>
      </c>
      <c r="P989">
        <v>36742</v>
      </c>
      <c r="Q989">
        <v>39867</v>
      </c>
      <c r="R989">
        <v>84000</v>
      </c>
      <c r="S989">
        <v>88201</v>
      </c>
      <c r="T989">
        <v>92609</v>
      </c>
      <c r="U989">
        <v>101218</v>
      </c>
      <c r="V989">
        <v>109826</v>
      </c>
      <c r="W989" t="s">
        <v>1981</v>
      </c>
      <c r="X989">
        <v>1</v>
      </c>
      <c r="Y989">
        <v>1</v>
      </c>
      <c r="Z989" t="s">
        <v>1532</v>
      </c>
    </row>
    <row r="990" spans="1:26">
      <c r="A990">
        <v>285</v>
      </c>
      <c r="B990">
        <v>16226</v>
      </c>
      <c r="C990" t="s">
        <v>1528</v>
      </c>
      <c r="D990" t="s">
        <v>1529</v>
      </c>
      <c r="E990" t="s">
        <v>1476</v>
      </c>
      <c r="F990">
        <v>55524</v>
      </c>
      <c r="G990">
        <v>65533</v>
      </c>
      <c r="H990" t="s">
        <v>1577</v>
      </c>
      <c r="I990">
        <v>323</v>
      </c>
      <c r="J990">
        <v>1</v>
      </c>
      <c r="K990">
        <v>5000</v>
      </c>
      <c r="L990">
        <v>243942</v>
      </c>
      <c r="M990">
        <v>50</v>
      </c>
      <c r="N990">
        <v>53</v>
      </c>
      <c r="O990">
        <v>55</v>
      </c>
      <c r="P990">
        <v>60</v>
      </c>
      <c r="Q990">
        <v>65</v>
      </c>
      <c r="R990">
        <v>5000</v>
      </c>
      <c r="S990">
        <v>5300</v>
      </c>
      <c r="T990">
        <v>5500</v>
      </c>
      <c r="U990">
        <v>6000</v>
      </c>
      <c r="V990">
        <v>6500</v>
      </c>
      <c r="W990" t="s">
        <v>2171</v>
      </c>
      <c r="X990">
        <v>1</v>
      </c>
      <c r="Y990">
        <v>1</v>
      </c>
      <c r="Z990" t="s">
        <v>1532</v>
      </c>
    </row>
    <row r="991" spans="1:26">
      <c r="A991">
        <v>285</v>
      </c>
      <c r="B991">
        <v>16226</v>
      </c>
      <c r="C991" t="s">
        <v>1528</v>
      </c>
      <c r="D991" t="s">
        <v>1529</v>
      </c>
      <c r="E991" t="s">
        <v>1476</v>
      </c>
      <c r="F991">
        <v>52386</v>
      </c>
      <c r="G991">
        <v>61690</v>
      </c>
      <c r="H991" t="s">
        <v>1577</v>
      </c>
      <c r="I991">
        <v>323</v>
      </c>
      <c r="J991">
        <v>10</v>
      </c>
      <c r="K991">
        <v>500</v>
      </c>
      <c r="L991">
        <v>243942</v>
      </c>
      <c r="M991">
        <v>50</v>
      </c>
      <c r="N991">
        <v>53</v>
      </c>
      <c r="O991">
        <v>55</v>
      </c>
      <c r="P991">
        <v>60</v>
      </c>
      <c r="Q991">
        <v>65</v>
      </c>
      <c r="R991">
        <v>5000</v>
      </c>
      <c r="S991">
        <v>5300</v>
      </c>
      <c r="T991">
        <v>5500</v>
      </c>
      <c r="U991">
        <v>6000</v>
      </c>
      <c r="V991">
        <v>6500</v>
      </c>
      <c r="W991" t="s">
        <v>2172</v>
      </c>
      <c r="X991">
        <v>1</v>
      </c>
      <c r="Y991">
        <v>1</v>
      </c>
      <c r="Z991" t="s">
        <v>1532</v>
      </c>
    </row>
    <row r="992" spans="1:26">
      <c r="A992">
        <v>285</v>
      </c>
      <c r="B992">
        <v>16226</v>
      </c>
      <c r="C992" t="s">
        <v>1528</v>
      </c>
      <c r="D992" t="s">
        <v>1529</v>
      </c>
      <c r="E992" t="s">
        <v>1476</v>
      </c>
      <c r="F992">
        <v>9851</v>
      </c>
      <c r="G992">
        <v>10231</v>
      </c>
      <c r="H992" t="s">
        <v>1577</v>
      </c>
      <c r="I992">
        <v>323</v>
      </c>
      <c r="J992">
        <v>1</v>
      </c>
      <c r="K992">
        <v>3000</v>
      </c>
      <c r="L992">
        <v>243942</v>
      </c>
      <c r="M992">
        <v>50</v>
      </c>
      <c r="N992">
        <v>53</v>
      </c>
      <c r="O992">
        <v>55</v>
      </c>
      <c r="P992">
        <v>60</v>
      </c>
      <c r="Q992">
        <v>65</v>
      </c>
      <c r="R992">
        <v>3000</v>
      </c>
      <c r="S992">
        <v>3180</v>
      </c>
      <c r="T992">
        <v>3300</v>
      </c>
      <c r="U992">
        <v>3600</v>
      </c>
      <c r="V992">
        <v>3900</v>
      </c>
      <c r="W992" t="s">
        <v>2173</v>
      </c>
      <c r="X992">
        <v>1</v>
      </c>
      <c r="Y992">
        <v>1</v>
      </c>
      <c r="Z992" t="s">
        <v>1532</v>
      </c>
    </row>
    <row r="993" spans="1:26">
      <c r="A993">
        <v>285</v>
      </c>
      <c r="B993">
        <v>16226</v>
      </c>
      <c r="C993" t="s">
        <v>1528</v>
      </c>
      <c r="D993" t="s">
        <v>1529</v>
      </c>
      <c r="E993" t="s">
        <v>1476</v>
      </c>
      <c r="F993">
        <v>79601</v>
      </c>
      <c r="G993">
        <v>94033</v>
      </c>
      <c r="H993" t="s">
        <v>1577</v>
      </c>
      <c r="I993">
        <v>323</v>
      </c>
      <c r="J993">
        <v>1</v>
      </c>
      <c r="K993">
        <v>1000</v>
      </c>
      <c r="L993">
        <v>243942</v>
      </c>
      <c r="M993">
        <v>50</v>
      </c>
      <c r="N993">
        <v>53</v>
      </c>
      <c r="O993">
        <v>55</v>
      </c>
      <c r="P993">
        <v>60</v>
      </c>
      <c r="Q993">
        <v>65</v>
      </c>
      <c r="R993">
        <v>1000</v>
      </c>
      <c r="S993">
        <v>1060</v>
      </c>
      <c r="T993">
        <v>1100</v>
      </c>
      <c r="U993">
        <v>1200</v>
      </c>
      <c r="V993">
        <v>1300</v>
      </c>
      <c r="W993" t="s">
        <v>2174</v>
      </c>
      <c r="X993">
        <v>1</v>
      </c>
      <c r="Y993">
        <v>1</v>
      </c>
      <c r="Z993" t="s">
        <v>1532</v>
      </c>
    </row>
    <row r="994" spans="1:26">
      <c r="A994">
        <v>285</v>
      </c>
      <c r="B994">
        <v>16226</v>
      </c>
      <c r="C994" t="s">
        <v>1528</v>
      </c>
      <c r="D994" t="s">
        <v>1529</v>
      </c>
      <c r="E994" t="s">
        <v>1476</v>
      </c>
      <c r="F994">
        <v>49266</v>
      </c>
      <c r="G994">
        <v>57711</v>
      </c>
      <c r="H994" t="s">
        <v>1577</v>
      </c>
      <c r="I994">
        <v>323</v>
      </c>
      <c r="J994">
        <v>1</v>
      </c>
      <c r="K994">
        <v>400</v>
      </c>
      <c r="L994">
        <v>243942</v>
      </c>
      <c r="M994">
        <v>50</v>
      </c>
      <c r="N994">
        <v>53</v>
      </c>
      <c r="O994">
        <v>55</v>
      </c>
      <c r="P994">
        <v>60</v>
      </c>
      <c r="Q994">
        <v>65</v>
      </c>
      <c r="R994">
        <v>400</v>
      </c>
      <c r="S994">
        <v>424</v>
      </c>
      <c r="T994">
        <v>440</v>
      </c>
      <c r="U994">
        <v>480</v>
      </c>
      <c r="V994">
        <v>520</v>
      </c>
      <c r="W994" t="s">
        <v>2175</v>
      </c>
      <c r="X994">
        <v>1</v>
      </c>
      <c r="Y994">
        <v>1</v>
      </c>
      <c r="Z994" t="s">
        <v>1532</v>
      </c>
    </row>
    <row r="995" spans="1:26">
      <c r="A995">
        <v>285</v>
      </c>
      <c r="B995">
        <v>16226</v>
      </c>
      <c r="C995" t="s">
        <v>1528</v>
      </c>
      <c r="D995" t="s">
        <v>1529</v>
      </c>
      <c r="E995" t="s">
        <v>1476</v>
      </c>
      <c r="F995">
        <v>55416</v>
      </c>
      <c r="G995">
        <v>65417</v>
      </c>
      <c r="H995" t="s">
        <v>1577</v>
      </c>
      <c r="I995">
        <v>323</v>
      </c>
      <c r="J995">
        <v>1</v>
      </c>
      <c r="K995">
        <v>1500</v>
      </c>
      <c r="L995">
        <v>243942</v>
      </c>
      <c r="M995">
        <v>50</v>
      </c>
      <c r="N995">
        <v>53</v>
      </c>
      <c r="O995">
        <v>55</v>
      </c>
      <c r="P995">
        <v>60</v>
      </c>
      <c r="Q995">
        <v>65</v>
      </c>
      <c r="R995">
        <v>1500</v>
      </c>
      <c r="S995">
        <v>1590</v>
      </c>
      <c r="T995">
        <v>1650</v>
      </c>
      <c r="U995">
        <v>1800</v>
      </c>
      <c r="V995">
        <v>1950</v>
      </c>
      <c r="W995" t="s">
        <v>2176</v>
      </c>
      <c r="X995">
        <v>1</v>
      </c>
      <c r="Y995">
        <v>1</v>
      </c>
      <c r="Z995" t="s">
        <v>1532</v>
      </c>
    </row>
    <row r="996" spans="1:26">
      <c r="A996">
        <v>285</v>
      </c>
      <c r="B996">
        <v>16226</v>
      </c>
      <c r="C996" t="s">
        <v>1528</v>
      </c>
      <c r="D996" t="s">
        <v>1529</v>
      </c>
      <c r="E996" t="s">
        <v>1476</v>
      </c>
      <c r="F996">
        <v>55376</v>
      </c>
      <c r="G996">
        <v>65373</v>
      </c>
      <c r="H996" t="s">
        <v>1577</v>
      </c>
      <c r="I996">
        <v>323</v>
      </c>
      <c r="J996">
        <v>2</v>
      </c>
      <c r="K996">
        <v>1000</v>
      </c>
      <c r="L996">
        <v>243942</v>
      </c>
      <c r="M996">
        <v>50</v>
      </c>
      <c r="N996">
        <v>53</v>
      </c>
      <c r="O996">
        <v>55</v>
      </c>
      <c r="P996">
        <v>60</v>
      </c>
      <c r="Q996">
        <v>65</v>
      </c>
      <c r="R996">
        <v>2000</v>
      </c>
      <c r="S996">
        <v>2120</v>
      </c>
      <c r="T996">
        <v>2200</v>
      </c>
      <c r="U996">
        <v>2400</v>
      </c>
      <c r="V996">
        <v>2600</v>
      </c>
      <c r="W996" t="s">
        <v>2177</v>
      </c>
      <c r="X996">
        <v>1</v>
      </c>
      <c r="Y996">
        <v>1</v>
      </c>
      <c r="Z996" t="s">
        <v>1532</v>
      </c>
    </row>
    <row r="997" spans="1:26">
      <c r="A997">
        <v>285</v>
      </c>
      <c r="B997">
        <v>16226</v>
      </c>
      <c r="C997" t="s">
        <v>1528</v>
      </c>
      <c r="D997" t="s">
        <v>1529</v>
      </c>
      <c r="E997" t="s">
        <v>1476</v>
      </c>
      <c r="F997">
        <v>49212</v>
      </c>
      <c r="G997">
        <v>57639</v>
      </c>
      <c r="H997" t="s">
        <v>1577</v>
      </c>
      <c r="I997">
        <v>323</v>
      </c>
      <c r="J997">
        <v>2</v>
      </c>
      <c r="K997">
        <v>10000</v>
      </c>
      <c r="L997">
        <v>243942</v>
      </c>
      <c r="M997">
        <v>50</v>
      </c>
      <c r="N997">
        <v>53</v>
      </c>
      <c r="O997">
        <v>55</v>
      </c>
      <c r="P997">
        <v>60</v>
      </c>
      <c r="Q997">
        <v>65</v>
      </c>
      <c r="R997">
        <v>20000</v>
      </c>
      <c r="S997">
        <v>21200</v>
      </c>
      <c r="T997">
        <v>22000</v>
      </c>
      <c r="U997">
        <v>24000</v>
      </c>
      <c r="V997">
        <v>26000</v>
      </c>
      <c r="W997" t="s">
        <v>2178</v>
      </c>
      <c r="X997">
        <v>1</v>
      </c>
      <c r="Y997">
        <v>1</v>
      </c>
      <c r="Z997" t="s">
        <v>1532</v>
      </c>
    </row>
    <row r="998" spans="1:26">
      <c r="A998">
        <v>285</v>
      </c>
      <c r="B998">
        <v>16226</v>
      </c>
      <c r="C998" t="s">
        <v>1528</v>
      </c>
      <c r="D998" t="s">
        <v>1529</v>
      </c>
      <c r="E998" t="s">
        <v>1476</v>
      </c>
      <c r="F998">
        <v>44239</v>
      </c>
      <c r="G998">
        <v>50963</v>
      </c>
      <c r="H998" t="s">
        <v>1577</v>
      </c>
      <c r="I998">
        <v>323</v>
      </c>
      <c r="J998">
        <v>1</v>
      </c>
      <c r="K998">
        <v>12000</v>
      </c>
      <c r="L998">
        <v>243942</v>
      </c>
      <c r="M998">
        <v>50</v>
      </c>
      <c r="N998">
        <v>53</v>
      </c>
      <c r="O998">
        <v>55</v>
      </c>
      <c r="P998">
        <v>60</v>
      </c>
      <c r="Q998">
        <v>65</v>
      </c>
      <c r="R998">
        <v>12000</v>
      </c>
      <c r="S998">
        <v>12720</v>
      </c>
      <c r="T998">
        <v>13200</v>
      </c>
      <c r="U998">
        <v>14400</v>
      </c>
      <c r="V998">
        <v>15600</v>
      </c>
      <c r="W998" t="s">
        <v>2179</v>
      </c>
      <c r="X998">
        <v>1</v>
      </c>
      <c r="Y998">
        <v>1</v>
      </c>
      <c r="Z998" t="s">
        <v>1532</v>
      </c>
    </row>
    <row r="999" spans="1:26">
      <c r="A999">
        <v>285</v>
      </c>
      <c r="B999">
        <v>16226</v>
      </c>
      <c r="C999" t="s">
        <v>1528</v>
      </c>
      <c r="D999" t="s">
        <v>1529</v>
      </c>
      <c r="E999" t="s">
        <v>1476</v>
      </c>
      <c r="F999">
        <v>82484</v>
      </c>
      <c r="G999">
        <v>97514</v>
      </c>
      <c r="H999" t="s">
        <v>1577</v>
      </c>
      <c r="I999">
        <v>323</v>
      </c>
      <c r="J999">
        <v>1</v>
      </c>
      <c r="K999">
        <v>1000</v>
      </c>
      <c r="L999">
        <v>243942</v>
      </c>
      <c r="M999">
        <v>50</v>
      </c>
      <c r="N999">
        <v>53</v>
      </c>
      <c r="O999">
        <v>55</v>
      </c>
      <c r="P999">
        <v>60</v>
      </c>
      <c r="Q999">
        <v>65</v>
      </c>
      <c r="R999">
        <v>1000</v>
      </c>
      <c r="S999">
        <v>1060</v>
      </c>
      <c r="T999">
        <v>1100</v>
      </c>
      <c r="U999">
        <v>1200</v>
      </c>
      <c r="V999">
        <v>1300</v>
      </c>
      <c r="W999" t="s">
        <v>2180</v>
      </c>
      <c r="X999">
        <v>1</v>
      </c>
      <c r="Y999">
        <v>1</v>
      </c>
      <c r="Z999" t="s">
        <v>1532</v>
      </c>
    </row>
    <row r="1000" spans="1:26">
      <c r="A1000">
        <v>285</v>
      </c>
      <c r="B1000">
        <v>16226</v>
      </c>
      <c r="C1000" t="s">
        <v>1528</v>
      </c>
      <c r="D1000" t="s">
        <v>1529</v>
      </c>
      <c r="E1000" t="s">
        <v>1476</v>
      </c>
      <c r="F1000">
        <v>82223</v>
      </c>
      <c r="G1000">
        <v>97197</v>
      </c>
      <c r="H1000" t="s">
        <v>1577</v>
      </c>
      <c r="I1000">
        <v>323</v>
      </c>
      <c r="J1000">
        <v>1</v>
      </c>
      <c r="K1000">
        <v>2500</v>
      </c>
      <c r="L1000">
        <v>243942</v>
      </c>
      <c r="M1000">
        <v>50</v>
      </c>
      <c r="N1000">
        <v>53</v>
      </c>
      <c r="O1000">
        <v>55</v>
      </c>
      <c r="P1000">
        <v>60</v>
      </c>
      <c r="Q1000">
        <v>65</v>
      </c>
      <c r="R1000">
        <v>2500</v>
      </c>
      <c r="S1000">
        <v>2650</v>
      </c>
      <c r="T1000">
        <v>2750</v>
      </c>
      <c r="U1000">
        <v>3000</v>
      </c>
      <c r="V1000">
        <v>3250</v>
      </c>
      <c r="W1000" t="s">
        <v>2181</v>
      </c>
      <c r="X1000">
        <v>1</v>
      </c>
      <c r="Y1000">
        <v>1</v>
      </c>
      <c r="Z1000" t="s">
        <v>1532</v>
      </c>
    </row>
    <row r="1001" spans="1:26">
      <c r="A1001">
        <v>285</v>
      </c>
      <c r="B1001">
        <v>16226</v>
      </c>
      <c r="C1001" t="s">
        <v>1528</v>
      </c>
      <c r="D1001" t="s">
        <v>1529</v>
      </c>
      <c r="E1001" t="s">
        <v>1476</v>
      </c>
      <c r="F1001">
        <v>64947</v>
      </c>
      <c r="G1001">
        <v>78145</v>
      </c>
      <c r="H1001" t="s">
        <v>1577</v>
      </c>
      <c r="I1001">
        <v>323</v>
      </c>
      <c r="J1001">
        <v>1</v>
      </c>
      <c r="K1001">
        <v>1300</v>
      </c>
      <c r="L1001">
        <v>243942</v>
      </c>
      <c r="M1001">
        <v>50</v>
      </c>
      <c r="N1001">
        <v>53</v>
      </c>
      <c r="O1001">
        <v>55</v>
      </c>
      <c r="P1001">
        <v>60</v>
      </c>
      <c r="Q1001">
        <v>65</v>
      </c>
      <c r="R1001">
        <v>1300</v>
      </c>
      <c r="S1001">
        <v>1378</v>
      </c>
      <c r="T1001">
        <v>1430</v>
      </c>
      <c r="U1001">
        <v>1560</v>
      </c>
      <c r="V1001">
        <v>1690</v>
      </c>
      <c r="W1001" t="s">
        <v>2182</v>
      </c>
      <c r="X1001">
        <v>1</v>
      </c>
      <c r="Y1001">
        <v>1</v>
      </c>
      <c r="Z1001" t="s">
        <v>1532</v>
      </c>
    </row>
    <row r="1002" spans="1:26">
      <c r="A1002">
        <v>285</v>
      </c>
      <c r="B1002">
        <v>16226</v>
      </c>
      <c r="C1002" t="s">
        <v>1528</v>
      </c>
      <c r="D1002" t="s">
        <v>1529</v>
      </c>
      <c r="E1002" t="s">
        <v>1471</v>
      </c>
      <c r="F1002">
        <v>55524</v>
      </c>
      <c r="G1002">
        <v>65533</v>
      </c>
      <c r="H1002" t="s">
        <v>1577</v>
      </c>
      <c r="I1002">
        <v>323</v>
      </c>
      <c r="J1002">
        <v>2</v>
      </c>
      <c r="K1002">
        <v>5000</v>
      </c>
      <c r="L1002">
        <v>2329</v>
      </c>
      <c r="M1002">
        <v>786</v>
      </c>
      <c r="N1002">
        <v>825</v>
      </c>
      <c r="O1002">
        <v>867</v>
      </c>
      <c r="P1002">
        <v>948</v>
      </c>
      <c r="Q1002">
        <v>1029</v>
      </c>
      <c r="R1002">
        <v>10000</v>
      </c>
      <c r="S1002">
        <v>10496</v>
      </c>
      <c r="T1002">
        <v>11031</v>
      </c>
      <c r="U1002">
        <v>12061</v>
      </c>
      <c r="V1002">
        <v>13092</v>
      </c>
      <c r="W1002" t="s">
        <v>2171</v>
      </c>
      <c r="X1002">
        <v>1</v>
      </c>
      <c r="Y1002">
        <v>1</v>
      </c>
      <c r="Z1002" t="s">
        <v>1532</v>
      </c>
    </row>
    <row r="1003" spans="1:26">
      <c r="A1003">
        <v>285</v>
      </c>
      <c r="B1003">
        <v>16226</v>
      </c>
      <c r="C1003" t="s">
        <v>1528</v>
      </c>
      <c r="D1003" t="s">
        <v>1529</v>
      </c>
      <c r="E1003" t="s">
        <v>1471</v>
      </c>
      <c r="F1003">
        <v>79601</v>
      </c>
      <c r="G1003">
        <v>94033</v>
      </c>
      <c r="H1003" t="s">
        <v>1577</v>
      </c>
      <c r="I1003">
        <v>323</v>
      </c>
      <c r="J1003">
        <v>2</v>
      </c>
      <c r="K1003">
        <v>1000</v>
      </c>
      <c r="L1003">
        <v>2329</v>
      </c>
      <c r="M1003">
        <v>786</v>
      </c>
      <c r="N1003">
        <v>825</v>
      </c>
      <c r="O1003">
        <v>867</v>
      </c>
      <c r="P1003">
        <v>948</v>
      </c>
      <c r="Q1003">
        <v>1029</v>
      </c>
      <c r="R1003">
        <v>2000</v>
      </c>
      <c r="S1003">
        <v>2099</v>
      </c>
      <c r="T1003">
        <v>2206</v>
      </c>
      <c r="U1003">
        <v>2412</v>
      </c>
      <c r="V1003">
        <v>2618</v>
      </c>
      <c r="W1003" t="s">
        <v>2174</v>
      </c>
      <c r="X1003">
        <v>1</v>
      </c>
      <c r="Y1003">
        <v>1</v>
      </c>
      <c r="Z1003" t="s">
        <v>1532</v>
      </c>
    </row>
    <row r="1004" spans="1:26">
      <c r="A1004">
        <v>285</v>
      </c>
      <c r="B1004">
        <v>16226</v>
      </c>
      <c r="C1004" t="s">
        <v>1528</v>
      </c>
      <c r="D1004" t="s">
        <v>1529</v>
      </c>
      <c r="E1004" t="s">
        <v>1471</v>
      </c>
      <c r="F1004">
        <v>49266</v>
      </c>
      <c r="G1004">
        <v>57711</v>
      </c>
      <c r="H1004" t="s">
        <v>1577</v>
      </c>
      <c r="I1004">
        <v>323</v>
      </c>
      <c r="J1004">
        <v>2</v>
      </c>
      <c r="K1004">
        <v>400</v>
      </c>
      <c r="L1004">
        <v>2329</v>
      </c>
      <c r="M1004">
        <v>786</v>
      </c>
      <c r="N1004">
        <v>825</v>
      </c>
      <c r="O1004">
        <v>867</v>
      </c>
      <c r="P1004">
        <v>948</v>
      </c>
      <c r="Q1004">
        <v>1029</v>
      </c>
      <c r="R1004">
        <v>800</v>
      </c>
      <c r="S1004">
        <v>840</v>
      </c>
      <c r="T1004">
        <v>882</v>
      </c>
      <c r="U1004">
        <v>965</v>
      </c>
      <c r="V1004">
        <v>1047</v>
      </c>
      <c r="W1004" t="s">
        <v>2175</v>
      </c>
      <c r="X1004">
        <v>1</v>
      </c>
      <c r="Y1004">
        <v>1</v>
      </c>
      <c r="Z1004" t="s">
        <v>1532</v>
      </c>
    </row>
    <row r="1005" spans="1:26">
      <c r="A1005">
        <v>285</v>
      </c>
      <c r="B1005">
        <v>16226</v>
      </c>
      <c r="C1005" t="s">
        <v>1528</v>
      </c>
      <c r="D1005" t="s">
        <v>1529</v>
      </c>
      <c r="E1005" t="s">
        <v>1471</v>
      </c>
      <c r="F1005">
        <v>49212</v>
      </c>
      <c r="G1005">
        <v>57639</v>
      </c>
      <c r="H1005" t="s">
        <v>1577</v>
      </c>
      <c r="I1005">
        <v>323</v>
      </c>
      <c r="J1005">
        <v>2</v>
      </c>
      <c r="K1005">
        <v>10000</v>
      </c>
      <c r="L1005">
        <v>2329</v>
      </c>
      <c r="M1005">
        <v>786</v>
      </c>
      <c r="N1005">
        <v>825</v>
      </c>
      <c r="O1005">
        <v>867</v>
      </c>
      <c r="P1005">
        <v>948</v>
      </c>
      <c r="Q1005">
        <v>1029</v>
      </c>
      <c r="R1005">
        <v>20000</v>
      </c>
      <c r="S1005">
        <v>20992</v>
      </c>
      <c r="T1005">
        <v>22061</v>
      </c>
      <c r="U1005">
        <v>24122</v>
      </c>
      <c r="V1005">
        <v>26183</v>
      </c>
      <c r="W1005" t="s">
        <v>2178</v>
      </c>
      <c r="X1005">
        <v>1</v>
      </c>
      <c r="Y1005">
        <v>1</v>
      </c>
      <c r="Z1005" t="s">
        <v>1532</v>
      </c>
    </row>
    <row r="1006" spans="1:26">
      <c r="A1006">
        <v>285</v>
      </c>
      <c r="B1006">
        <v>16226</v>
      </c>
      <c r="C1006" t="s">
        <v>1528</v>
      </c>
      <c r="D1006" t="s">
        <v>1529</v>
      </c>
      <c r="E1006" t="s">
        <v>1471</v>
      </c>
      <c r="F1006">
        <v>44239</v>
      </c>
      <c r="G1006">
        <v>50963</v>
      </c>
      <c r="H1006" t="s">
        <v>1577</v>
      </c>
      <c r="I1006">
        <v>323</v>
      </c>
      <c r="J1006">
        <v>2</v>
      </c>
      <c r="K1006">
        <v>12000</v>
      </c>
      <c r="L1006">
        <v>2329</v>
      </c>
      <c r="M1006">
        <v>786</v>
      </c>
      <c r="N1006">
        <v>825</v>
      </c>
      <c r="O1006">
        <v>867</v>
      </c>
      <c r="P1006">
        <v>948</v>
      </c>
      <c r="Q1006">
        <v>1029</v>
      </c>
      <c r="R1006">
        <v>24000</v>
      </c>
      <c r="S1006">
        <v>25191</v>
      </c>
      <c r="T1006">
        <v>26473</v>
      </c>
      <c r="U1006">
        <v>28947</v>
      </c>
      <c r="V1006">
        <v>31420</v>
      </c>
      <c r="W1006" t="s">
        <v>2179</v>
      </c>
      <c r="X1006">
        <v>1</v>
      </c>
      <c r="Y1006">
        <v>1</v>
      </c>
      <c r="Z1006" t="s">
        <v>1532</v>
      </c>
    </row>
    <row r="1007" spans="1:26">
      <c r="A1007">
        <v>285</v>
      </c>
      <c r="B1007">
        <v>16226</v>
      </c>
      <c r="C1007" t="s">
        <v>1528</v>
      </c>
      <c r="D1007" t="s">
        <v>1529</v>
      </c>
      <c r="E1007" t="s">
        <v>1471</v>
      </c>
      <c r="F1007">
        <v>82484</v>
      </c>
      <c r="G1007">
        <v>97514</v>
      </c>
      <c r="H1007" t="s">
        <v>1577</v>
      </c>
      <c r="I1007">
        <v>323</v>
      </c>
      <c r="J1007">
        <v>2</v>
      </c>
      <c r="K1007">
        <v>1000</v>
      </c>
      <c r="L1007">
        <v>2329</v>
      </c>
      <c r="M1007">
        <v>786</v>
      </c>
      <c r="N1007">
        <v>825</v>
      </c>
      <c r="O1007">
        <v>867</v>
      </c>
      <c r="P1007">
        <v>948</v>
      </c>
      <c r="Q1007">
        <v>1029</v>
      </c>
      <c r="R1007">
        <v>2000</v>
      </c>
      <c r="S1007">
        <v>2099</v>
      </c>
      <c r="T1007">
        <v>2206</v>
      </c>
      <c r="U1007">
        <v>2412</v>
      </c>
      <c r="V1007">
        <v>2618</v>
      </c>
      <c r="W1007" t="s">
        <v>2180</v>
      </c>
      <c r="X1007">
        <v>1</v>
      </c>
      <c r="Y1007">
        <v>1</v>
      </c>
      <c r="Z1007" t="s">
        <v>1532</v>
      </c>
    </row>
    <row r="1008" spans="1:26">
      <c r="A1008">
        <v>285</v>
      </c>
      <c r="B1008">
        <v>16226</v>
      </c>
      <c r="C1008" t="s">
        <v>1528</v>
      </c>
      <c r="D1008" t="s">
        <v>1529</v>
      </c>
      <c r="E1008" t="s">
        <v>1475</v>
      </c>
      <c r="F1008">
        <v>55524</v>
      </c>
      <c r="G1008">
        <v>65533</v>
      </c>
      <c r="H1008" t="s">
        <v>1577</v>
      </c>
      <c r="I1008">
        <v>323</v>
      </c>
      <c r="J1008">
        <v>2</v>
      </c>
      <c r="K1008">
        <v>5000</v>
      </c>
      <c r="L1008">
        <v>2329</v>
      </c>
      <c r="M1008">
        <v>786</v>
      </c>
      <c r="N1008">
        <v>825</v>
      </c>
      <c r="O1008">
        <v>867</v>
      </c>
      <c r="P1008">
        <v>948</v>
      </c>
      <c r="Q1008">
        <v>1029</v>
      </c>
      <c r="R1008">
        <v>10000</v>
      </c>
      <c r="S1008">
        <v>10496</v>
      </c>
      <c r="T1008">
        <v>11031</v>
      </c>
      <c r="U1008">
        <v>12061</v>
      </c>
      <c r="V1008">
        <v>13092</v>
      </c>
      <c r="W1008" t="s">
        <v>2171</v>
      </c>
      <c r="X1008">
        <v>1</v>
      </c>
      <c r="Y1008">
        <v>1</v>
      </c>
      <c r="Z1008" t="s">
        <v>1532</v>
      </c>
    </row>
    <row r="1009" spans="1:26">
      <c r="A1009">
        <v>285</v>
      </c>
      <c r="B1009">
        <v>16226</v>
      </c>
      <c r="C1009" t="s">
        <v>1528</v>
      </c>
      <c r="D1009" t="s">
        <v>1529</v>
      </c>
      <c r="E1009" t="s">
        <v>1475</v>
      </c>
      <c r="F1009">
        <v>74308</v>
      </c>
      <c r="G1009">
        <v>88282</v>
      </c>
      <c r="H1009" t="s">
        <v>1577</v>
      </c>
      <c r="I1009">
        <v>323</v>
      </c>
      <c r="J1009">
        <v>2</v>
      </c>
      <c r="K1009">
        <v>3000</v>
      </c>
      <c r="L1009">
        <v>2329</v>
      </c>
      <c r="M1009">
        <v>786</v>
      </c>
      <c r="N1009">
        <v>825</v>
      </c>
      <c r="O1009">
        <v>867</v>
      </c>
      <c r="P1009">
        <v>948</v>
      </c>
      <c r="Q1009">
        <v>1029</v>
      </c>
      <c r="R1009">
        <v>6000</v>
      </c>
      <c r="S1009">
        <v>6298</v>
      </c>
      <c r="T1009">
        <v>6618</v>
      </c>
      <c r="U1009">
        <v>7237</v>
      </c>
      <c r="V1009">
        <v>7855</v>
      </c>
      <c r="W1009" t="s">
        <v>2183</v>
      </c>
      <c r="X1009">
        <v>1</v>
      </c>
      <c r="Y1009">
        <v>1</v>
      </c>
      <c r="Z1009" t="s">
        <v>1532</v>
      </c>
    </row>
    <row r="1010" spans="1:26">
      <c r="A1010">
        <v>285</v>
      </c>
      <c r="B1010">
        <v>16226</v>
      </c>
      <c r="C1010" t="s">
        <v>1528</v>
      </c>
      <c r="D1010" t="s">
        <v>1529</v>
      </c>
      <c r="E1010" t="s">
        <v>1475</v>
      </c>
      <c r="F1010">
        <v>79601</v>
      </c>
      <c r="G1010">
        <v>94033</v>
      </c>
      <c r="H1010" t="s">
        <v>1577</v>
      </c>
      <c r="I1010">
        <v>323</v>
      </c>
      <c r="J1010">
        <v>2</v>
      </c>
      <c r="K1010">
        <v>1000</v>
      </c>
      <c r="L1010">
        <v>2329</v>
      </c>
      <c r="M1010">
        <v>786</v>
      </c>
      <c r="N1010">
        <v>825</v>
      </c>
      <c r="O1010">
        <v>867</v>
      </c>
      <c r="P1010">
        <v>948</v>
      </c>
      <c r="Q1010">
        <v>1029</v>
      </c>
      <c r="R1010">
        <v>2000</v>
      </c>
      <c r="S1010">
        <v>2099</v>
      </c>
      <c r="T1010">
        <v>2206</v>
      </c>
      <c r="U1010">
        <v>2412</v>
      </c>
      <c r="V1010">
        <v>2618</v>
      </c>
      <c r="W1010" t="s">
        <v>2174</v>
      </c>
      <c r="X1010">
        <v>1</v>
      </c>
      <c r="Y1010">
        <v>1</v>
      </c>
      <c r="Z1010" t="s">
        <v>1532</v>
      </c>
    </row>
    <row r="1011" spans="1:26">
      <c r="A1011">
        <v>285</v>
      </c>
      <c r="B1011">
        <v>16226</v>
      </c>
      <c r="C1011" t="s">
        <v>1528</v>
      </c>
      <c r="D1011" t="s">
        <v>1529</v>
      </c>
      <c r="E1011" t="s">
        <v>1475</v>
      </c>
      <c r="F1011">
        <v>49266</v>
      </c>
      <c r="G1011">
        <v>57711</v>
      </c>
      <c r="H1011" t="s">
        <v>1577</v>
      </c>
      <c r="I1011">
        <v>323</v>
      </c>
      <c r="J1011">
        <v>2</v>
      </c>
      <c r="K1011">
        <v>400</v>
      </c>
      <c r="L1011">
        <v>2329</v>
      </c>
      <c r="M1011">
        <v>786</v>
      </c>
      <c r="N1011">
        <v>825</v>
      </c>
      <c r="O1011">
        <v>867</v>
      </c>
      <c r="P1011">
        <v>948</v>
      </c>
      <c r="Q1011">
        <v>1029</v>
      </c>
      <c r="R1011">
        <v>800</v>
      </c>
      <c r="S1011">
        <v>840</v>
      </c>
      <c r="T1011">
        <v>882</v>
      </c>
      <c r="U1011">
        <v>965</v>
      </c>
      <c r="V1011">
        <v>1047</v>
      </c>
      <c r="W1011" t="s">
        <v>2175</v>
      </c>
      <c r="X1011">
        <v>1</v>
      </c>
      <c r="Y1011">
        <v>1</v>
      </c>
      <c r="Z1011" t="s">
        <v>1532</v>
      </c>
    </row>
    <row r="1012" spans="1:26">
      <c r="A1012">
        <v>285</v>
      </c>
      <c r="B1012">
        <v>16226</v>
      </c>
      <c r="C1012" t="s">
        <v>1528</v>
      </c>
      <c r="D1012" t="s">
        <v>1529</v>
      </c>
      <c r="E1012" t="s">
        <v>1475</v>
      </c>
      <c r="F1012">
        <v>55416</v>
      </c>
      <c r="G1012">
        <v>65417</v>
      </c>
      <c r="H1012" t="s">
        <v>1577</v>
      </c>
      <c r="I1012">
        <v>323</v>
      </c>
      <c r="J1012">
        <v>2</v>
      </c>
      <c r="K1012">
        <v>1500</v>
      </c>
      <c r="L1012">
        <v>2329</v>
      </c>
      <c r="M1012">
        <v>786</v>
      </c>
      <c r="N1012">
        <v>825</v>
      </c>
      <c r="O1012">
        <v>867</v>
      </c>
      <c r="P1012">
        <v>948</v>
      </c>
      <c r="Q1012">
        <v>1029</v>
      </c>
      <c r="R1012">
        <v>3000</v>
      </c>
      <c r="S1012">
        <v>3149</v>
      </c>
      <c r="T1012">
        <v>3309</v>
      </c>
      <c r="U1012">
        <v>3618</v>
      </c>
      <c r="V1012">
        <v>3927</v>
      </c>
      <c r="W1012" t="s">
        <v>2176</v>
      </c>
      <c r="X1012">
        <v>1</v>
      </c>
      <c r="Y1012">
        <v>1</v>
      </c>
      <c r="Z1012" t="s">
        <v>1532</v>
      </c>
    </row>
    <row r="1013" spans="1:26">
      <c r="A1013">
        <v>285</v>
      </c>
      <c r="B1013">
        <v>16226</v>
      </c>
      <c r="C1013" t="s">
        <v>1528</v>
      </c>
      <c r="D1013" t="s">
        <v>1529</v>
      </c>
      <c r="E1013" t="s">
        <v>1475</v>
      </c>
      <c r="F1013">
        <v>55376</v>
      </c>
      <c r="G1013">
        <v>65373</v>
      </c>
      <c r="H1013" t="s">
        <v>1577</v>
      </c>
      <c r="I1013">
        <v>323</v>
      </c>
      <c r="J1013">
        <v>2</v>
      </c>
      <c r="K1013">
        <v>1000</v>
      </c>
      <c r="L1013">
        <v>2329</v>
      </c>
      <c r="M1013">
        <v>786</v>
      </c>
      <c r="N1013">
        <v>825</v>
      </c>
      <c r="O1013">
        <v>867</v>
      </c>
      <c r="P1013">
        <v>948</v>
      </c>
      <c r="Q1013">
        <v>1029</v>
      </c>
      <c r="R1013">
        <v>2000</v>
      </c>
      <c r="S1013">
        <v>2099</v>
      </c>
      <c r="T1013">
        <v>2206</v>
      </c>
      <c r="U1013">
        <v>2412</v>
      </c>
      <c r="V1013">
        <v>2618</v>
      </c>
      <c r="W1013" t="s">
        <v>2177</v>
      </c>
      <c r="X1013">
        <v>1</v>
      </c>
      <c r="Y1013">
        <v>1</v>
      </c>
      <c r="Z1013" t="s">
        <v>1532</v>
      </c>
    </row>
    <row r="1014" spans="1:26">
      <c r="A1014">
        <v>285</v>
      </c>
      <c r="B1014">
        <v>16226</v>
      </c>
      <c r="C1014" t="s">
        <v>1528</v>
      </c>
      <c r="D1014" t="s">
        <v>1529</v>
      </c>
      <c r="E1014" t="s">
        <v>1475</v>
      </c>
      <c r="F1014">
        <v>49212</v>
      </c>
      <c r="G1014">
        <v>57639</v>
      </c>
      <c r="H1014" t="s">
        <v>1577</v>
      </c>
      <c r="I1014">
        <v>323</v>
      </c>
      <c r="J1014">
        <v>2</v>
      </c>
      <c r="K1014">
        <v>10000</v>
      </c>
      <c r="L1014">
        <v>2329</v>
      </c>
      <c r="M1014">
        <v>786</v>
      </c>
      <c r="N1014">
        <v>825</v>
      </c>
      <c r="O1014">
        <v>867</v>
      </c>
      <c r="P1014">
        <v>948</v>
      </c>
      <c r="Q1014">
        <v>1029</v>
      </c>
      <c r="R1014">
        <v>20000</v>
      </c>
      <c r="S1014">
        <v>20992</v>
      </c>
      <c r="T1014">
        <v>22061</v>
      </c>
      <c r="U1014">
        <v>24122</v>
      </c>
      <c r="V1014">
        <v>26183</v>
      </c>
      <c r="W1014" t="s">
        <v>2178</v>
      </c>
      <c r="X1014">
        <v>1</v>
      </c>
      <c r="Y1014">
        <v>1</v>
      </c>
      <c r="Z1014" t="s">
        <v>1532</v>
      </c>
    </row>
    <row r="1015" spans="1:26">
      <c r="A1015">
        <v>285</v>
      </c>
      <c r="B1015">
        <v>16226</v>
      </c>
      <c r="C1015" t="s">
        <v>1528</v>
      </c>
      <c r="D1015" t="s">
        <v>1529</v>
      </c>
      <c r="E1015" t="s">
        <v>1475</v>
      </c>
      <c r="F1015">
        <v>44239</v>
      </c>
      <c r="G1015">
        <v>50963</v>
      </c>
      <c r="H1015" t="s">
        <v>1577</v>
      </c>
      <c r="I1015">
        <v>323</v>
      </c>
      <c r="J1015">
        <v>2</v>
      </c>
      <c r="K1015">
        <v>12000</v>
      </c>
      <c r="L1015">
        <v>2329</v>
      </c>
      <c r="M1015">
        <v>786</v>
      </c>
      <c r="N1015">
        <v>825</v>
      </c>
      <c r="O1015">
        <v>867</v>
      </c>
      <c r="P1015">
        <v>948</v>
      </c>
      <c r="Q1015">
        <v>1029</v>
      </c>
      <c r="R1015">
        <v>24000</v>
      </c>
      <c r="S1015">
        <v>25191</v>
      </c>
      <c r="T1015">
        <v>26473</v>
      </c>
      <c r="U1015">
        <v>28947</v>
      </c>
      <c r="V1015">
        <v>31420</v>
      </c>
      <c r="W1015" t="s">
        <v>2179</v>
      </c>
      <c r="X1015">
        <v>1</v>
      </c>
      <c r="Y1015">
        <v>1</v>
      </c>
      <c r="Z1015" t="s">
        <v>1532</v>
      </c>
    </row>
    <row r="1016" spans="1:26">
      <c r="A1016">
        <v>285</v>
      </c>
      <c r="B1016">
        <v>16226</v>
      </c>
      <c r="C1016" t="s">
        <v>1528</v>
      </c>
      <c r="D1016" t="s">
        <v>1529</v>
      </c>
      <c r="E1016" t="s">
        <v>1475</v>
      </c>
      <c r="F1016">
        <v>82484</v>
      </c>
      <c r="G1016">
        <v>97514</v>
      </c>
      <c r="H1016" t="s">
        <v>1577</v>
      </c>
      <c r="I1016">
        <v>323</v>
      </c>
      <c r="J1016">
        <v>2</v>
      </c>
      <c r="K1016">
        <v>1000</v>
      </c>
      <c r="L1016">
        <v>2329</v>
      </c>
      <c r="M1016">
        <v>786</v>
      </c>
      <c r="N1016">
        <v>825</v>
      </c>
      <c r="O1016">
        <v>867</v>
      </c>
      <c r="P1016">
        <v>948</v>
      </c>
      <c r="Q1016">
        <v>1029</v>
      </c>
      <c r="R1016">
        <v>2000</v>
      </c>
      <c r="S1016">
        <v>2099</v>
      </c>
      <c r="T1016">
        <v>2206</v>
      </c>
      <c r="U1016">
        <v>2412</v>
      </c>
      <c r="V1016">
        <v>2618</v>
      </c>
      <c r="W1016" t="s">
        <v>2180</v>
      </c>
      <c r="X1016">
        <v>1</v>
      </c>
      <c r="Y1016">
        <v>1</v>
      </c>
      <c r="Z1016" t="s">
        <v>1532</v>
      </c>
    </row>
    <row r="1017" spans="1:26">
      <c r="A1017">
        <v>285</v>
      </c>
      <c r="B1017">
        <v>16226</v>
      </c>
      <c r="C1017" t="s">
        <v>1528</v>
      </c>
      <c r="D1017" t="s">
        <v>1529</v>
      </c>
      <c r="E1017" t="s">
        <v>1475</v>
      </c>
      <c r="F1017">
        <v>29497</v>
      </c>
      <c r="G1017">
        <v>32110</v>
      </c>
      <c r="H1017" t="s">
        <v>1577</v>
      </c>
      <c r="I1017">
        <v>323</v>
      </c>
      <c r="J1017">
        <v>2</v>
      </c>
      <c r="K1017">
        <v>1500</v>
      </c>
      <c r="L1017">
        <v>2329</v>
      </c>
      <c r="M1017">
        <v>786</v>
      </c>
      <c r="N1017">
        <v>825</v>
      </c>
      <c r="O1017">
        <v>867</v>
      </c>
      <c r="P1017">
        <v>948</v>
      </c>
      <c r="Q1017">
        <v>1029</v>
      </c>
      <c r="R1017">
        <v>3000</v>
      </c>
      <c r="S1017">
        <v>3149</v>
      </c>
      <c r="T1017">
        <v>3309</v>
      </c>
      <c r="U1017">
        <v>3618</v>
      </c>
      <c r="V1017">
        <v>3927</v>
      </c>
      <c r="W1017" t="s">
        <v>2182</v>
      </c>
      <c r="X1017">
        <v>1</v>
      </c>
      <c r="Y1017">
        <v>1</v>
      </c>
      <c r="Z1017" t="s">
        <v>1532</v>
      </c>
    </row>
    <row r="1018" spans="1:26">
      <c r="A1018">
        <v>285</v>
      </c>
      <c r="B1018">
        <v>16226</v>
      </c>
      <c r="C1018" t="s">
        <v>1528</v>
      </c>
      <c r="D1018" t="s">
        <v>1529</v>
      </c>
      <c r="E1018" t="s">
        <v>1475</v>
      </c>
      <c r="F1018">
        <v>64947</v>
      </c>
      <c r="G1018">
        <v>78145</v>
      </c>
      <c r="H1018" t="s">
        <v>1577</v>
      </c>
      <c r="I1018">
        <v>323</v>
      </c>
      <c r="J1018">
        <v>2</v>
      </c>
      <c r="K1018">
        <v>1300</v>
      </c>
      <c r="L1018">
        <v>2329</v>
      </c>
      <c r="M1018">
        <v>786</v>
      </c>
      <c r="N1018">
        <v>825</v>
      </c>
      <c r="O1018">
        <v>867</v>
      </c>
      <c r="P1018">
        <v>948</v>
      </c>
      <c r="Q1018">
        <v>1029</v>
      </c>
      <c r="R1018">
        <v>2600</v>
      </c>
      <c r="S1018">
        <v>2729</v>
      </c>
      <c r="T1018">
        <v>2868</v>
      </c>
      <c r="U1018">
        <v>3136</v>
      </c>
      <c r="V1018">
        <v>3404</v>
      </c>
      <c r="W1018" t="s">
        <v>2182</v>
      </c>
      <c r="X1018">
        <v>1</v>
      </c>
      <c r="Y1018">
        <v>1</v>
      </c>
      <c r="Z1018" t="s">
        <v>1532</v>
      </c>
    </row>
    <row r="1019" spans="1:26">
      <c r="A1019">
        <v>285</v>
      </c>
      <c r="B1019">
        <v>16226</v>
      </c>
      <c r="C1019" t="s">
        <v>1528</v>
      </c>
      <c r="D1019" t="s">
        <v>1529</v>
      </c>
      <c r="E1019" t="s">
        <v>1475</v>
      </c>
      <c r="F1019">
        <v>79668</v>
      </c>
      <c r="G1019">
        <v>94114</v>
      </c>
      <c r="H1019" t="s">
        <v>1577</v>
      </c>
      <c r="I1019">
        <v>323</v>
      </c>
      <c r="J1019">
        <v>1</v>
      </c>
      <c r="K1019">
        <v>20000</v>
      </c>
      <c r="L1019">
        <v>2329</v>
      </c>
      <c r="M1019">
        <v>786</v>
      </c>
      <c r="N1019">
        <v>825</v>
      </c>
      <c r="O1019">
        <v>867</v>
      </c>
      <c r="P1019">
        <v>948</v>
      </c>
      <c r="Q1019">
        <v>1029</v>
      </c>
      <c r="R1019">
        <v>20000</v>
      </c>
      <c r="S1019">
        <v>20992</v>
      </c>
      <c r="T1019">
        <v>22061</v>
      </c>
      <c r="U1019">
        <v>24122</v>
      </c>
      <c r="V1019">
        <v>26183</v>
      </c>
      <c r="W1019" t="s">
        <v>2184</v>
      </c>
      <c r="X1019">
        <v>1</v>
      </c>
      <c r="Y1019">
        <v>1</v>
      </c>
      <c r="Z1019" t="s">
        <v>1532</v>
      </c>
    </row>
    <row r="1020" spans="1:26">
      <c r="A1020">
        <v>285</v>
      </c>
      <c r="B1020">
        <v>16226</v>
      </c>
      <c r="C1020" t="s">
        <v>1528</v>
      </c>
      <c r="D1020" t="s">
        <v>1529</v>
      </c>
      <c r="E1020" t="s">
        <v>1475</v>
      </c>
      <c r="F1020">
        <v>83078</v>
      </c>
      <c r="G1020">
        <v>98268</v>
      </c>
      <c r="H1020" t="s">
        <v>1577</v>
      </c>
      <c r="I1020">
        <v>323</v>
      </c>
      <c r="J1020">
        <v>1</v>
      </c>
      <c r="K1020">
        <v>16500</v>
      </c>
      <c r="L1020">
        <v>2329</v>
      </c>
      <c r="M1020">
        <v>786</v>
      </c>
      <c r="N1020">
        <v>825</v>
      </c>
      <c r="O1020">
        <v>867</v>
      </c>
      <c r="P1020">
        <v>948</v>
      </c>
      <c r="Q1020">
        <v>1029</v>
      </c>
      <c r="R1020">
        <v>16500</v>
      </c>
      <c r="S1020">
        <v>17319</v>
      </c>
      <c r="T1020">
        <v>18200</v>
      </c>
      <c r="U1020">
        <v>19901</v>
      </c>
      <c r="V1020">
        <v>21601</v>
      </c>
      <c r="W1020" t="s">
        <v>2185</v>
      </c>
      <c r="X1020">
        <v>1</v>
      </c>
      <c r="Y1020">
        <v>1</v>
      </c>
      <c r="Z1020" t="s">
        <v>1532</v>
      </c>
    </row>
    <row r="1021" spans="1:26">
      <c r="A1021">
        <v>285</v>
      </c>
      <c r="B1021">
        <v>16226</v>
      </c>
      <c r="C1021" t="s">
        <v>1561</v>
      </c>
      <c r="D1021" t="s">
        <v>1529</v>
      </c>
      <c r="E1021" t="s">
        <v>1467</v>
      </c>
      <c r="F1021">
        <v>55524</v>
      </c>
      <c r="G1021">
        <v>65533</v>
      </c>
      <c r="H1021" t="s">
        <v>1577</v>
      </c>
      <c r="I1021">
        <v>323</v>
      </c>
      <c r="J1021">
        <v>2</v>
      </c>
      <c r="K1021">
        <v>5000</v>
      </c>
      <c r="L1021">
        <v>66571</v>
      </c>
      <c r="M1021">
        <v>3080</v>
      </c>
      <c r="N1021">
        <v>3234</v>
      </c>
      <c r="O1021">
        <v>3396</v>
      </c>
      <c r="P1021">
        <v>3712</v>
      </c>
      <c r="Q1021">
        <v>4028</v>
      </c>
      <c r="R1021">
        <v>10000</v>
      </c>
      <c r="S1021">
        <v>10500</v>
      </c>
      <c r="T1021">
        <v>11026</v>
      </c>
      <c r="U1021">
        <v>12052</v>
      </c>
      <c r="V1021">
        <v>13078</v>
      </c>
      <c r="W1021" t="s">
        <v>2171</v>
      </c>
      <c r="X1021">
        <v>1</v>
      </c>
      <c r="Y1021">
        <v>1</v>
      </c>
      <c r="Z1021" t="s">
        <v>1532</v>
      </c>
    </row>
    <row r="1022" spans="1:26">
      <c r="A1022">
        <v>285</v>
      </c>
      <c r="B1022">
        <v>16226</v>
      </c>
      <c r="C1022" t="s">
        <v>1561</v>
      </c>
      <c r="D1022" t="s">
        <v>1529</v>
      </c>
      <c r="E1022" t="s">
        <v>1467</v>
      </c>
      <c r="F1022">
        <v>83386</v>
      </c>
      <c r="G1022">
        <v>98618</v>
      </c>
      <c r="H1022" t="s">
        <v>1577</v>
      </c>
      <c r="I1022">
        <v>323</v>
      </c>
      <c r="J1022">
        <v>1</v>
      </c>
      <c r="K1022">
        <v>70000</v>
      </c>
      <c r="L1022">
        <v>66571</v>
      </c>
      <c r="M1022">
        <v>3080</v>
      </c>
      <c r="N1022">
        <v>3234</v>
      </c>
      <c r="O1022">
        <v>3396</v>
      </c>
      <c r="P1022">
        <v>3712</v>
      </c>
      <c r="Q1022">
        <v>4028</v>
      </c>
      <c r="R1022">
        <v>70000</v>
      </c>
      <c r="S1022">
        <v>73500</v>
      </c>
      <c r="T1022">
        <v>77182</v>
      </c>
      <c r="U1022">
        <v>84364</v>
      </c>
      <c r="V1022">
        <v>91545</v>
      </c>
      <c r="W1022" t="s">
        <v>2186</v>
      </c>
      <c r="X1022">
        <v>1</v>
      </c>
      <c r="Y1022">
        <v>1</v>
      </c>
      <c r="Z1022" t="s">
        <v>1532</v>
      </c>
    </row>
    <row r="1023" spans="1:26">
      <c r="A1023">
        <v>285</v>
      </c>
      <c r="B1023">
        <v>16226</v>
      </c>
      <c r="C1023" t="s">
        <v>1561</v>
      </c>
      <c r="D1023" t="s">
        <v>1529</v>
      </c>
      <c r="E1023" t="s">
        <v>1467</v>
      </c>
      <c r="F1023">
        <v>79601</v>
      </c>
      <c r="G1023">
        <v>94033</v>
      </c>
      <c r="H1023" t="s">
        <v>1577</v>
      </c>
      <c r="I1023">
        <v>323</v>
      </c>
      <c r="J1023">
        <v>2</v>
      </c>
      <c r="K1023">
        <v>1000</v>
      </c>
      <c r="L1023">
        <v>66571</v>
      </c>
      <c r="M1023">
        <v>3080</v>
      </c>
      <c r="N1023">
        <v>3234</v>
      </c>
      <c r="O1023">
        <v>3396</v>
      </c>
      <c r="P1023">
        <v>3712</v>
      </c>
      <c r="Q1023">
        <v>4028</v>
      </c>
      <c r="R1023">
        <v>2000</v>
      </c>
      <c r="S1023">
        <v>2100</v>
      </c>
      <c r="T1023">
        <v>2205</v>
      </c>
      <c r="U1023">
        <v>2410</v>
      </c>
      <c r="V1023">
        <v>2616</v>
      </c>
      <c r="W1023" t="s">
        <v>2174</v>
      </c>
      <c r="X1023">
        <v>1</v>
      </c>
      <c r="Y1023">
        <v>1</v>
      </c>
      <c r="Z1023" t="s">
        <v>1532</v>
      </c>
    </row>
    <row r="1024" spans="1:26">
      <c r="A1024">
        <v>285</v>
      </c>
      <c r="B1024">
        <v>16226</v>
      </c>
      <c r="C1024" t="s">
        <v>1561</v>
      </c>
      <c r="D1024" t="s">
        <v>1529</v>
      </c>
      <c r="E1024" t="s">
        <v>1467</v>
      </c>
      <c r="F1024">
        <v>49266</v>
      </c>
      <c r="G1024">
        <v>57711</v>
      </c>
      <c r="H1024" t="s">
        <v>1577</v>
      </c>
      <c r="I1024">
        <v>323</v>
      </c>
      <c r="J1024">
        <v>2</v>
      </c>
      <c r="K1024">
        <v>400</v>
      </c>
      <c r="L1024">
        <v>66571</v>
      </c>
      <c r="M1024">
        <v>3080</v>
      </c>
      <c r="N1024">
        <v>3234</v>
      </c>
      <c r="O1024">
        <v>3396</v>
      </c>
      <c r="P1024">
        <v>3712</v>
      </c>
      <c r="Q1024">
        <v>4028</v>
      </c>
      <c r="R1024">
        <v>800</v>
      </c>
      <c r="S1024">
        <v>840</v>
      </c>
      <c r="T1024">
        <v>882</v>
      </c>
      <c r="U1024">
        <v>964</v>
      </c>
      <c r="V1024">
        <v>1046</v>
      </c>
      <c r="W1024" t="s">
        <v>2175</v>
      </c>
      <c r="X1024">
        <v>1</v>
      </c>
      <c r="Y1024">
        <v>1</v>
      </c>
      <c r="Z1024" t="s">
        <v>1532</v>
      </c>
    </row>
    <row r="1025" spans="1:26">
      <c r="A1025">
        <v>285</v>
      </c>
      <c r="B1025">
        <v>16226</v>
      </c>
      <c r="C1025" t="s">
        <v>1561</v>
      </c>
      <c r="D1025" t="s">
        <v>1529</v>
      </c>
      <c r="E1025" t="s">
        <v>1467</v>
      </c>
      <c r="F1025">
        <v>49212</v>
      </c>
      <c r="G1025">
        <v>57639</v>
      </c>
      <c r="H1025" t="s">
        <v>1577</v>
      </c>
      <c r="I1025">
        <v>323</v>
      </c>
      <c r="J1025">
        <v>2</v>
      </c>
      <c r="K1025">
        <v>10000</v>
      </c>
      <c r="L1025">
        <v>66571</v>
      </c>
      <c r="M1025">
        <v>3080</v>
      </c>
      <c r="N1025">
        <v>3234</v>
      </c>
      <c r="O1025">
        <v>3396</v>
      </c>
      <c r="P1025">
        <v>3712</v>
      </c>
      <c r="Q1025">
        <v>4028</v>
      </c>
      <c r="R1025">
        <v>20000</v>
      </c>
      <c r="S1025">
        <v>21000</v>
      </c>
      <c r="T1025">
        <v>22052</v>
      </c>
      <c r="U1025">
        <v>24104</v>
      </c>
      <c r="V1025">
        <v>26156</v>
      </c>
      <c r="W1025" t="s">
        <v>2178</v>
      </c>
      <c r="X1025">
        <v>1</v>
      </c>
      <c r="Y1025">
        <v>1</v>
      </c>
      <c r="Z1025" t="s">
        <v>1532</v>
      </c>
    </row>
    <row r="1026" spans="1:26">
      <c r="A1026">
        <v>285</v>
      </c>
      <c r="B1026">
        <v>16226</v>
      </c>
      <c r="C1026" t="s">
        <v>1561</v>
      </c>
      <c r="D1026" t="s">
        <v>1529</v>
      </c>
      <c r="E1026" t="s">
        <v>1467</v>
      </c>
      <c r="F1026">
        <v>44239</v>
      </c>
      <c r="G1026">
        <v>50963</v>
      </c>
      <c r="H1026" t="s">
        <v>1577</v>
      </c>
      <c r="I1026">
        <v>323</v>
      </c>
      <c r="J1026">
        <v>2</v>
      </c>
      <c r="K1026">
        <v>12000</v>
      </c>
      <c r="L1026">
        <v>66571</v>
      </c>
      <c r="M1026">
        <v>3080</v>
      </c>
      <c r="N1026">
        <v>3234</v>
      </c>
      <c r="O1026">
        <v>3396</v>
      </c>
      <c r="P1026">
        <v>3712</v>
      </c>
      <c r="Q1026">
        <v>4028</v>
      </c>
      <c r="R1026">
        <v>24000</v>
      </c>
      <c r="S1026">
        <v>25200</v>
      </c>
      <c r="T1026">
        <v>26462</v>
      </c>
      <c r="U1026">
        <v>28925</v>
      </c>
      <c r="V1026">
        <v>31387</v>
      </c>
      <c r="W1026" t="s">
        <v>2179</v>
      </c>
      <c r="X1026">
        <v>1</v>
      </c>
      <c r="Y1026">
        <v>1</v>
      </c>
      <c r="Z1026" t="s">
        <v>1532</v>
      </c>
    </row>
    <row r="1027" spans="1:26">
      <c r="A1027">
        <v>285</v>
      </c>
      <c r="B1027">
        <v>16226</v>
      </c>
      <c r="C1027" t="s">
        <v>1561</v>
      </c>
      <c r="D1027" t="s">
        <v>1529</v>
      </c>
      <c r="E1027" t="s">
        <v>1467</v>
      </c>
      <c r="F1027">
        <v>82484</v>
      </c>
      <c r="G1027">
        <v>97514</v>
      </c>
      <c r="H1027" t="s">
        <v>1577</v>
      </c>
      <c r="I1027">
        <v>323</v>
      </c>
      <c r="J1027">
        <v>2</v>
      </c>
      <c r="K1027">
        <v>1000</v>
      </c>
      <c r="L1027">
        <v>66571</v>
      </c>
      <c r="M1027">
        <v>3080</v>
      </c>
      <c r="N1027">
        <v>3234</v>
      </c>
      <c r="O1027">
        <v>3396</v>
      </c>
      <c r="P1027">
        <v>3712</v>
      </c>
      <c r="Q1027">
        <v>4028</v>
      </c>
      <c r="R1027">
        <v>2000</v>
      </c>
      <c r="S1027">
        <v>2100</v>
      </c>
      <c r="T1027">
        <v>2205</v>
      </c>
      <c r="U1027">
        <v>2410</v>
      </c>
      <c r="V1027">
        <v>2616</v>
      </c>
      <c r="W1027" t="s">
        <v>2180</v>
      </c>
      <c r="X1027">
        <v>1</v>
      </c>
      <c r="Y1027">
        <v>1</v>
      </c>
      <c r="Z1027" t="s">
        <v>1532</v>
      </c>
    </row>
    <row r="1028" spans="1:26">
      <c r="A1028">
        <v>285</v>
      </c>
      <c r="B1028">
        <v>16226</v>
      </c>
      <c r="C1028" t="s">
        <v>1561</v>
      </c>
      <c r="D1028" t="s">
        <v>1529</v>
      </c>
      <c r="E1028" t="s">
        <v>1415</v>
      </c>
      <c r="F1028">
        <v>55524</v>
      </c>
      <c r="G1028">
        <v>65533</v>
      </c>
      <c r="H1028" t="s">
        <v>1577</v>
      </c>
      <c r="I1028">
        <v>323</v>
      </c>
      <c r="J1028">
        <v>1</v>
      </c>
      <c r="K1028">
        <v>5000</v>
      </c>
      <c r="L1028">
        <v>66571</v>
      </c>
      <c r="M1028">
        <v>3080</v>
      </c>
      <c r="N1028">
        <v>3234</v>
      </c>
      <c r="O1028">
        <v>3396</v>
      </c>
      <c r="P1028">
        <v>3712</v>
      </c>
      <c r="Q1028">
        <v>4028</v>
      </c>
      <c r="R1028">
        <v>5000</v>
      </c>
      <c r="S1028">
        <v>5250</v>
      </c>
      <c r="T1028">
        <v>5513</v>
      </c>
      <c r="U1028">
        <v>6026</v>
      </c>
      <c r="V1028">
        <v>6539</v>
      </c>
      <c r="W1028" t="s">
        <v>2171</v>
      </c>
      <c r="X1028">
        <v>1</v>
      </c>
      <c r="Y1028">
        <v>1</v>
      </c>
      <c r="Z1028" t="s">
        <v>1532</v>
      </c>
    </row>
    <row r="1029" spans="1:26">
      <c r="A1029">
        <v>285</v>
      </c>
      <c r="B1029">
        <v>16226</v>
      </c>
      <c r="C1029" t="s">
        <v>1561</v>
      </c>
      <c r="D1029" t="s">
        <v>1529</v>
      </c>
      <c r="E1029" t="s">
        <v>1415</v>
      </c>
      <c r="F1029">
        <v>79601</v>
      </c>
      <c r="G1029">
        <v>94033</v>
      </c>
      <c r="H1029" t="s">
        <v>1577</v>
      </c>
      <c r="I1029">
        <v>323</v>
      </c>
      <c r="J1029">
        <v>1</v>
      </c>
      <c r="K1029">
        <v>1000</v>
      </c>
      <c r="L1029">
        <v>66571</v>
      </c>
      <c r="M1029">
        <v>3080</v>
      </c>
      <c r="N1029">
        <v>3234</v>
      </c>
      <c r="O1029">
        <v>3396</v>
      </c>
      <c r="P1029">
        <v>3712</v>
      </c>
      <c r="Q1029">
        <v>4028</v>
      </c>
      <c r="R1029">
        <v>1000</v>
      </c>
      <c r="S1029">
        <v>1050</v>
      </c>
      <c r="T1029">
        <v>1103</v>
      </c>
      <c r="U1029">
        <v>1205</v>
      </c>
      <c r="V1029">
        <v>1308</v>
      </c>
      <c r="W1029" t="s">
        <v>2174</v>
      </c>
      <c r="X1029">
        <v>1</v>
      </c>
      <c r="Y1029">
        <v>1</v>
      </c>
      <c r="Z1029" t="s">
        <v>1532</v>
      </c>
    </row>
    <row r="1030" spans="1:26">
      <c r="A1030">
        <v>285</v>
      </c>
      <c r="B1030">
        <v>16226</v>
      </c>
      <c r="C1030" t="s">
        <v>1561</v>
      </c>
      <c r="D1030" t="s">
        <v>1529</v>
      </c>
      <c r="E1030" t="s">
        <v>1415</v>
      </c>
      <c r="F1030">
        <v>49266</v>
      </c>
      <c r="G1030">
        <v>57711</v>
      </c>
      <c r="H1030" t="s">
        <v>1577</v>
      </c>
      <c r="I1030">
        <v>323</v>
      </c>
      <c r="J1030">
        <v>1</v>
      </c>
      <c r="K1030">
        <v>400</v>
      </c>
      <c r="L1030">
        <v>66571</v>
      </c>
      <c r="M1030">
        <v>3080</v>
      </c>
      <c r="N1030">
        <v>3234</v>
      </c>
      <c r="O1030">
        <v>3396</v>
      </c>
      <c r="P1030">
        <v>3712</v>
      </c>
      <c r="Q1030">
        <v>4028</v>
      </c>
      <c r="R1030">
        <v>400</v>
      </c>
      <c r="S1030">
        <v>420</v>
      </c>
      <c r="T1030">
        <v>441</v>
      </c>
      <c r="U1030">
        <v>482</v>
      </c>
      <c r="V1030">
        <v>523</v>
      </c>
      <c r="W1030" t="s">
        <v>2175</v>
      </c>
      <c r="X1030">
        <v>1</v>
      </c>
      <c r="Y1030">
        <v>1</v>
      </c>
      <c r="Z1030" t="s">
        <v>1532</v>
      </c>
    </row>
    <row r="1031" spans="1:26">
      <c r="A1031">
        <v>285</v>
      </c>
      <c r="B1031">
        <v>16226</v>
      </c>
      <c r="C1031" t="s">
        <v>1561</v>
      </c>
      <c r="D1031" t="s">
        <v>1529</v>
      </c>
      <c r="E1031" t="s">
        <v>1415</v>
      </c>
      <c r="F1031">
        <v>49212</v>
      </c>
      <c r="G1031">
        <v>57639</v>
      </c>
      <c r="H1031" t="s">
        <v>1577</v>
      </c>
      <c r="I1031">
        <v>323</v>
      </c>
      <c r="J1031">
        <v>1</v>
      </c>
      <c r="K1031">
        <v>10000</v>
      </c>
      <c r="L1031">
        <v>66571</v>
      </c>
      <c r="M1031">
        <v>3080</v>
      </c>
      <c r="N1031">
        <v>3234</v>
      </c>
      <c r="O1031">
        <v>3396</v>
      </c>
      <c r="P1031">
        <v>3712</v>
      </c>
      <c r="Q1031">
        <v>4028</v>
      </c>
      <c r="R1031">
        <v>10000</v>
      </c>
      <c r="S1031">
        <v>10500</v>
      </c>
      <c r="T1031">
        <v>11026</v>
      </c>
      <c r="U1031">
        <v>12052</v>
      </c>
      <c r="V1031">
        <v>13078</v>
      </c>
      <c r="W1031" t="s">
        <v>2178</v>
      </c>
      <c r="X1031">
        <v>1</v>
      </c>
      <c r="Y1031">
        <v>1</v>
      </c>
      <c r="Z1031" t="s">
        <v>1532</v>
      </c>
    </row>
    <row r="1032" spans="1:26">
      <c r="A1032">
        <v>285</v>
      </c>
      <c r="B1032">
        <v>16226</v>
      </c>
      <c r="C1032" t="s">
        <v>1561</v>
      </c>
      <c r="D1032" t="s">
        <v>1529</v>
      </c>
      <c r="E1032" t="s">
        <v>1415</v>
      </c>
      <c r="F1032">
        <v>44239</v>
      </c>
      <c r="G1032">
        <v>50963</v>
      </c>
      <c r="H1032" t="s">
        <v>1577</v>
      </c>
      <c r="I1032">
        <v>323</v>
      </c>
      <c r="J1032">
        <v>1</v>
      </c>
      <c r="K1032">
        <v>12000</v>
      </c>
      <c r="L1032">
        <v>66571</v>
      </c>
      <c r="M1032">
        <v>3080</v>
      </c>
      <c r="N1032">
        <v>3234</v>
      </c>
      <c r="O1032">
        <v>3396</v>
      </c>
      <c r="P1032">
        <v>3712</v>
      </c>
      <c r="Q1032">
        <v>4028</v>
      </c>
      <c r="R1032">
        <v>12000</v>
      </c>
      <c r="S1032">
        <v>12600</v>
      </c>
      <c r="T1032">
        <v>13231</v>
      </c>
      <c r="U1032">
        <v>14462</v>
      </c>
      <c r="V1032">
        <v>15694</v>
      </c>
      <c r="W1032" t="s">
        <v>2179</v>
      </c>
      <c r="X1032">
        <v>1</v>
      </c>
      <c r="Y1032">
        <v>1</v>
      </c>
      <c r="Z1032" t="s">
        <v>1532</v>
      </c>
    </row>
    <row r="1033" spans="1:26">
      <c r="A1033">
        <v>285</v>
      </c>
      <c r="B1033">
        <v>16226</v>
      </c>
      <c r="C1033" t="s">
        <v>1561</v>
      </c>
      <c r="D1033" t="s">
        <v>1529</v>
      </c>
      <c r="E1033" t="s">
        <v>1415</v>
      </c>
      <c r="F1033">
        <v>82484</v>
      </c>
      <c r="G1033">
        <v>97514</v>
      </c>
      <c r="H1033" t="s">
        <v>1577</v>
      </c>
      <c r="I1033">
        <v>323</v>
      </c>
      <c r="J1033">
        <v>1</v>
      </c>
      <c r="K1033">
        <v>1000</v>
      </c>
      <c r="L1033">
        <v>66571</v>
      </c>
      <c r="M1033">
        <v>3080</v>
      </c>
      <c r="N1033">
        <v>3234</v>
      </c>
      <c r="O1033">
        <v>3396</v>
      </c>
      <c r="P1033">
        <v>3712</v>
      </c>
      <c r="Q1033">
        <v>4028</v>
      </c>
      <c r="R1033">
        <v>1000</v>
      </c>
      <c r="S1033">
        <v>1050</v>
      </c>
      <c r="T1033">
        <v>1103</v>
      </c>
      <c r="U1033">
        <v>1205</v>
      </c>
      <c r="V1033">
        <v>1308</v>
      </c>
      <c r="W1033" t="s">
        <v>2180</v>
      </c>
      <c r="X1033">
        <v>1</v>
      </c>
      <c r="Y1033">
        <v>1</v>
      </c>
      <c r="Z1033" t="s">
        <v>1532</v>
      </c>
    </row>
    <row r="1034" spans="1:26">
      <c r="A1034">
        <v>285</v>
      </c>
      <c r="B1034">
        <v>16226</v>
      </c>
      <c r="C1034" t="s">
        <v>1561</v>
      </c>
      <c r="D1034" t="s">
        <v>1529</v>
      </c>
      <c r="E1034" t="s">
        <v>1412</v>
      </c>
      <c r="F1034">
        <v>52386</v>
      </c>
      <c r="G1034">
        <v>61690</v>
      </c>
      <c r="H1034" t="s">
        <v>1577</v>
      </c>
      <c r="I1034">
        <v>323</v>
      </c>
      <c r="J1034">
        <v>2</v>
      </c>
      <c r="K1034">
        <v>500</v>
      </c>
      <c r="L1034">
        <v>1980</v>
      </c>
      <c r="M1034">
        <v>786</v>
      </c>
      <c r="N1034">
        <v>825</v>
      </c>
      <c r="O1034">
        <v>867</v>
      </c>
      <c r="P1034">
        <v>948</v>
      </c>
      <c r="Q1034">
        <v>1029</v>
      </c>
      <c r="R1034">
        <v>1000</v>
      </c>
      <c r="S1034">
        <v>1050</v>
      </c>
      <c r="T1034">
        <v>1103</v>
      </c>
      <c r="U1034">
        <v>1206</v>
      </c>
      <c r="V1034">
        <v>1309</v>
      </c>
      <c r="W1034" t="s">
        <v>2172</v>
      </c>
      <c r="X1034">
        <v>1</v>
      </c>
      <c r="Y1034">
        <v>1</v>
      </c>
      <c r="Z1034" t="s">
        <v>1532</v>
      </c>
    </row>
    <row r="1035" spans="1:26">
      <c r="A1035">
        <v>285</v>
      </c>
      <c r="B1035">
        <v>16226</v>
      </c>
      <c r="C1035" t="s">
        <v>1561</v>
      </c>
      <c r="D1035" t="s">
        <v>1529</v>
      </c>
      <c r="E1035" t="s">
        <v>1412</v>
      </c>
      <c r="F1035">
        <v>9851</v>
      </c>
      <c r="G1035">
        <v>10231</v>
      </c>
      <c r="H1035" t="s">
        <v>1577</v>
      </c>
      <c r="I1035">
        <v>323</v>
      </c>
      <c r="J1035">
        <v>1</v>
      </c>
      <c r="K1035">
        <v>3000</v>
      </c>
      <c r="L1035">
        <v>1980</v>
      </c>
      <c r="M1035">
        <v>786</v>
      </c>
      <c r="N1035">
        <v>825</v>
      </c>
      <c r="O1035">
        <v>867</v>
      </c>
      <c r="P1035">
        <v>948</v>
      </c>
      <c r="Q1035">
        <v>1029</v>
      </c>
      <c r="R1035">
        <v>3000</v>
      </c>
      <c r="S1035">
        <v>3149</v>
      </c>
      <c r="T1035">
        <v>3309</v>
      </c>
      <c r="U1035">
        <v>3618</v>
      </c>
      <c r="V1035">
        <v>3927</v>
      </c>
      <c r="W1035" t="s">
        <v>2173</v>
      </c>
      <c r="X1035">
        <v>1</v>
      </c>
      <c r="Y1035">
        <v>1</v>
      </c>
      <c r="Z1035" t="s">
        <v>1532</v>
      </c>
    </row>
    <row r="1036" spans="1:26">
      <c r="A1036">
        <v>285</v>
      </c>
      <c r="B1036">
        <v>16226</v>
      </c>
      <c r="C1036" t="s">
        <v>1561</v>
      </c>
      <c r="D1036" t="s">
        <v>1529</v>
      </c>
      <c r="E1036" t="s">
        <v>1412</v>
      </c>
      <c r="F1036">
        <v>74308</v>
      </c>
      <c r="G1036">
        <v>88282</v>
      </c>
      <c r="H1036" t="s">
        <v>1577</v>
      </c>
      <c r="I1036">
        <v>323</v>
      </c>
      <c r="J1036">
        <v>1</v>
      </c>
      <c r="K1036">
        <v>3000</v>
      </c>
      <c r="L1036">
        <v>1980</v>
      </c>
      <c r="M1036">
        <v>786</v>
      </c>
      <c r="N1036">
        <v>825</v>
      </c>
      <c r="O1036">
        <v>867</v>
      </c>
      <c r="P1036">
        <v>948</v>
      </c>
      <c r="Q1036">
        <v>1029</v>
      </c>
      <c r="R1036">
        <v>3000</v>
      </c>
      <c r="S1036">
        <v>3149</v>
      </c>
      <c r="T1036">
        <v>3309</v>
      </c>
      <c r="U1036">
        <v>3618</v>
      </c>
      <c r="V1036">
        <v>3927</v>
      </c>
      <c r="W1036" t="s">
        <v>2183</v>
      </c>
      <c r="X1036">
        <v>1</v>
      </c>
      <c r="Y1036">
        <v>1</v>
      </c>
      <c r="Z1036" t="s">
        <v>1532</v>
      </c>
    </row>
    <row r="1037" spans="1:26">
      <c r="A1037">
        <v>285</v>
      </c>
      <c r="B1037">
        <v>16226</v>
      </c>
      <c r="C1037" t="s">
        <v>1561</v>
      </c>
      <c r="D1037" t="s">
        <v>1529</v>
      </c>
      <c r="E1037" t="s">
        <v>1412</v>
      </c>
      <c r="F1037">
        <v>37396</v>
      </c>
      <c r="G1037">
        <v>41159</v>
      </c>
      <c r="H1037" t="s">
        <v>1577</v>
      </c>
      <c r="I1037">
        <v>323</v>
      </c>
      <c r="J1037">
        <v>1</v>
      </c>
      <c r="K1037">
        <v>200000</v>
      </c>
      <c r="L1037">
        <v>1980</v>
      </c>
      <c r="M1037">
        <v>786</v>
      </c>
      <c r="N1037">
        <v>825</v>
      </c>
      <c r="O1037">
        <v>867</v>
      </c>
      <c r="P1037">
        <v>948</v>
      </c>
      <c r="Q1037">
        <v>1029</v>
      </c>
      <c r="R1037">
        <v>200000</v>
      </c>
      <c r="S1037">
        <v>209924</v>
      </c>
      <c r="T1037">
        <v>220611</v>
      </c>
      <c r="U1037">
        <v>241221</v>
      </c>
      <c r="V1037">
        <v>261832</v>
      </c>
      <c r="W1037" t="s">
        <v>2187</v>
      </c>
      <c r="X1037">
        <v>1</v>
      </c>
      <c r="Y1037">
        <v>1</v>
      </c>
      <c r="Z1037" t="s">
        <v>1532</v>
      </c>
    </row>
    <row r="1038" spans="1:26">
      <c r="A1038">
        <v>285</v>
      </c>
      <c r="B1038">
        <v>16226</v>
      </c>
      <c r="C1038" t="s">
        <v>1561</v>
      </c>
      <c r="D1038" t="s">
        <v>1529</v>
      </c>
      <c r="E1038" t="s">
        <v>1412</v>
      </c>
      <c r="F1038">
        <v>49494</v>
      </c>
      <c r="G1038">
        <v>57985</v>
      </c>
      <c r="H1038" t="s">
        <v>1577</v>
      </c>
      <c r="I1038">
        <v>323</v>
      </c>
      <c r="J1038">
        <v>1</v>
      </c>
      <c r="K1038">
        <v>1200</v>
      </c>
      <c r="L1038">
        <v>1980</v>
      </c>
      <c r="M1038">
        <v>786</v>
      </c>
      <c r="N1038">
        <v>825</v>
      </c>
      <c r="O1038">
        <v>867</v>
      </c>
      <c r="P1038">
        <v>948</v>
      </c>
      <c r="Q1038">
        <v>1029</v>
      </c>
      <c r="R1038">
        <v>1200</v>
      </c>
      <c r="S1038">
        <v>1260</v>
      </c>
      <c r="T1038">
        <v>1324</v>
      </c>
      <c r="U1038">
        <v>1447</v>
      </c>
      <c r="V1038">
        <v>1571</v>
      </c>
      <c r="W1038" t="s">
        <v>2188</v>
      </c>
      <c r="X1038">
        <v>1</v>
      </c>
      <c r="Y1038">
        <v>1</v>
      </c>
      <c r="Z1038" t="s">
        <v>1532</v>
      </c>
    </row>
    <row r="1039" spans="1:26">
      <c r="A1039">
        <v>285</v>
      </c>
      <c r="B1039">
        <v>16226</v>
      </c>
      <c r="C1039" t="s">
        <v>1561</v>
      </c>
      <c r="D1039" t="s">
        <v>1529</v>
      </c>
      <c r="E1039" t="s">
        <v>1412</v>
      </c>
      <c r="F1039">
        <v>66371</v>
      </c>
      <c r="G1039">
        <v>79749</v>
      </c>
      <c r="H1039" t="s">
        <v>1577</v>
      </c>
      <c r="I1039">
        <v>323</v>
      </c>
      <c r="J1039">
        <v>1</v>
      </c>
      <c r="K1039">
        <v>55000</v>
      </c>
      <c r="L1039">
        <v>1980</v>
      </c>
      <c r="M1039">
        <v>786</v>
      </c>
      <c r="N1039">
        <v>825</v>
      </c>
      <c r="O1039">
        <v>867</v>
      </c>
      <c r="P1039">
        <v>948</v>
      </c>
      <c r="Q1039">
        <v>1029</v>
      </c>
      <c r="R1039">
        <v>55000</v>
      </c>
      <c r="S1039">
        <v>57729</v>
      </c>
      <c r="T1039">
        <v>60668</v>
      </c>
      <c r="U1039">
        <v>66336</v>
      </c>
      <c r="V1039">
        <v>72004</v>
      </c>
      <c r="W1039" t="s">
        <v>2189</v>
      </c>
      <c r="X1039">
        <v>1</v>
      </c>
      <c r="Y1039">
        <v>1</v>
      </c>
      <c r="Z1039" t="s">
        <v>1532</v>
      </c>
    </row>
    <row r="1040" spans="1:26">
      <c r="A1040">
        <v>285</v>
      </c>
      <c r="B1040">
        <v>16226</v>
      </c>
      <c r="C1040" t="s">
        <v>1561</v>
      </c>
      <c r="D1040" t="s">
        <v>1529</v>
      </c>
      <c r="E1040" t="s">
        <v>1412</v>
      </c>
      <c r="F1040">
        <v>52388</v>
      </c>
      <c r="G1040">
        <v>61692</v>
      </c>
      <c r="H1040" t="s">
        <v>1577</v>
      </c>
      <c r="I1040">
        <v>323</v>
      </c>
      <c r="J1040">
        <v>12</v>
      </c>
      <c r="K1040">
        <v>200000</v>
      </c>
      <c r="L1040">
        <v>1980</v>
      </c>
      <c r="M1040">
        <v>786</v>
      </c>
      <c r="N1040">
        <v>825</v>
      </c>
      <c r="O1040">
        <v>867</v>
      </c>
      <c r="P1040">
        <v>948</v>
      </c>
      <c r="Q1040">
        <v>1029</v>
      </c>
      <c r="R1040">
        <v>2400000</v>
      </c>
      <c r="S1040">
        <v>2519084</v>
      </c>
      <c r="T1040">
        <v>2647328</v>
      </c>
      <c r="U1040">
        <v>2894656</v>
      </c>
      <c r="V1040">
        <v>3141985</v>
      </c>
      <c r="W1040" t="s">
        <v>2190</v>
      </c>
      <c r="X1040">
        <v>1</v>
      </c>
      <c r="Y1040">
        <v>1</v>
      </c>
      <c r="Z1040" t="s">
        <v>1532</v>
      </c>
    </row>
    <row r="1041" spans="1:26">
      <c r="A1041">
        <v>285</v>
      </c>
      <c r="B1041">
        <v>16226</v>
      </c>
      <c r="C1041" t="s">
        <v>1561</v>
      </c>
      <c r="D1041" t="s">
        <v>1529</v>
      </c>
      <c r="E1041" t="s">
        <v>1412</v>
      </c>
      <c r="F1041">
        <v>79604</v>
      </c>
      <c r="G1041">
        <v>94036</v>
      </c>
      <c r="H1041" t="s">
        <v>1577</v>
      </c>
      <c r="I1041">
        <v>323</v>
      </c>
      <c r="J1041">
        <v>10</v>
      </c>
      <c r="K1041">
        <v>1500</v>
      </c>
      <c r="L1041">
        <v>1980</v>
      </c>
      <c r="M1041">
        <v>786</v>
      </c>
      <c r="N1041">
        <v>825</v>
      </c>
      <c r="O1041">
        <v>867</v>
      </c>
      <c r="P1041">
        <v>948</v>
      </c>
      <c r="Q1041">
        <v>1029</v>
      </c>
      <c r="R1041">
        <v>15000</v>
      </c>
      <c r="S1041">
        <v>15744</v>
      </c>
      <c r="T1041">
        <v>16546</v>
      </c>
      <c r="U1041">
        <v>18092</v>
      </c>
      <c r="V1041">
        <v>19637</v>
      </c>
      <c r="W1041" t="s">
        <v>2191</v>
      </c>
      <c r="X1041">
        <v>1</v>
      </c>
      <c r="Y1041">
        <v>1</v>
      </c>
      <c r="Z1041" t="s">
        <v>1532</v>
      </c>
    </row>
    <row r="1042" spans="1:26">
      <c r="A1042">
        <v>285</v>
      </c>
      <c r="B1042">
        <v>16226</v>
      </c>
      <c r="C1042" t="s">
        <v>1561</v>
      </c>
      <c r="D1042" t="s">
        <v>1529</v>
      </c>
      <c r="E1042" t="s">
        <v>1412</v>
      </c>
      <c r="F1042">
        <v>52371</v>
      </c>
      <c r="G1042">
        <v>61676</v>
      </c>
      <c r="H1042" t="s">
        <v>1577</v>
      </c>
      <c r="I1042">
        <v>323</v>
      </c>
      <c r="J1042">
        <v>5</v>
      </c>
      <c r="K1042">
        <v>1500</v>
      </c>
      <c r="L1042">
        <v>1980</v>
      </c>
      <c r="M1042">
        <v>786</v>
      </c>
      <c r="N1042">
        <v>825</v>
      </c>
      <c r="O1042">
        <v>867</v>
      </c>
      <c r="P1042">
        <v>948</v>
      </c>
      <c r="Q1042">
        <v>1029</v>
      </c>
      <c r="R1042">
        <v>7500</v>
      </c>
      <c r="S1042">
        <v>7872</v>
      </c>
      <c r="T1042">
        <v>8273</v>
      </c>
      <c r="U1042">
        <v>9046</v>
      </c>
      <c r="V1042">
        <v>9819</v>
      </c>
      <c r="W1042" t="s">
        <v>2176</v>
      </c>
      <c r="X1042">
        <v>1</v>
      </c>
      <c r="Y1042">
        <v>1</v>
      </c>
      <c r="Z1042" t="s">
        <v>1532</v>
      </c>
    </row>
    <row r="1043" spans="1:26">
      <c r="A1043">
        <v>285</v>
      </c>
      <c r="B1043">
        <v>16226</v>
      </c>
      <c r="C1043" t="s">
        <v>1561</v>
      </c>
      <c r="D1043" t="s">
        <v>1529</v>
      </c>
      <c r="E1043" t="s">
        <v>1412</v>
      </c>
      <c r="F1043">
        <v>46319</v>
      </c>
      <c r="G1043">
        <v>53563</v>
      </c>
      <c r="H1043" t="s">
        <v>1577</v>
      </c>
      <c r="I1043">
        <v>323</v>
      </c>
      <c r="J1043">
        <v>2</v>
      </c>
      <c r="K1043">
        <v>200000</v>
      </c>
      <c r="L1043">
        <v>1980</v>
      </c>
      <c r="M1043">
        <v>786</v>
      </c>
      <c r="N1043">
        <v>825</v>
      </c>
      <c r="O1043">
        <v>867</v>
      </c>
      <c r="P1043">
        <v>948</v>
      </c>
      <c r="Q1043">
        <v>1029</v>
      </c>
      <c r="R1043">
        <v>400000</v>
      </c>
      <c r="S1043">
        <v>419847</v>
      </c>
      <c r="T1043">
        <v>441221</v>
      </c>
      <c r="U1043">
        <v>482443</v>
      </c>
      <c r="V1043">
        <v>523664</v>
      </c>
      <c r="W1043" t="s">
        <v>2192</v>
      </c>
      <c r="X1043">
        <v>1</v>
      </c>
      <c r="Y1043">
        <v>1</v>
      </c>
      <c r="Z1043" t="s">
        <v>1532</v>
      </c>
    </row>
    <row r="1044" spans="1:26">
      <c r="A1044">
        <v>285</v>
      </c>
      <c r="B1044">
        <v>16226</v>
      </c>
      <c r="C1044" t="s">
        <v>1561</v>
      </c>
      <c r="D1044" t="s">
        <v>1529</v>
      </c>
      <c r="E1044" t="s">
        <v>1412</v>
      </c>
      <c r="F1044">
        <v>18746</v>
      </c>
      <c r="G1044">
        <v>19706</v>
      </c>
      <c r="H1044" t="s">
        <v>1577</v>
      </c>
      <c r="I1044">
        <v>323</v>
      </c>
      <c r="J1044">
        <v>2</v>
      </c>
      <c r="K1044">
        <v>4000</v>
      </c>
      <c r="L1044">
        <v>1980</v>
      </c>
      <c r="M1044">
        <v>786</v>
      </c>
      <c r="N1044">
        <v>825</v>
      </c>
      <c r="O1044">
        <v>867</v>
      </c>
      <c r="P1044">
        <v>948</v>
      </c>
      <c r="Q1044">
        <v>1029</v>
      </c>
      <c r="R1044">
        <v>8000</v>
      </c>
      <c r="S1044">
        <v>8397</v>
      </c>
      <c r="T1044">
        <v>8824</v>
      </c>
      <c r="U1044">
        <v>9649</v>
      </c>
      <c r="V1044">
        <v>10473</v>
      </c>
      <c r="W1044" t="s">
        <v>2181</v>
      </c>
      <c r="X1044">
        <v>1</v>
      </c>
      <c r="Y1044">
        <v>1</v>
      </c>
      <c r="Z1044" t="s">
        <v>1532</v>
      </c>
    </row>
    <row r="1045" spans="1:26">
      <c r="A1045">
        <v>285</v>
      </c>
      <c r="B1045">
        <v>16226</v>
      </c>
      <c r="C1045" t="s">
        <v>1561</v>
      </c>
      <c r="D1045" t="s">
        <v>1529</v>
      </c>
      <c r="E1045" t="s">
        <v>1412</v>
      </c>
      <c r="F1045">
        <v>42932</v>
      </c>
      <c r="G1045">
        <v>48738</v>
      </c>
      <c r="H1045" t="s">
        <v>1577</v>
      </c>
      <c r="I1045">
        <v>323</v>
      </c>
      <c r="J1045">
        <v>26</v>
      </c>
      <c r="K1045">
        <v>4000</v>
      </c>
      <c r="L1045">
        <v>1980</v>
      </c>
      <c r="M1045">
        <v>786</v>
      </c>
      <c r="N1045">
        <v>825</v>
      </c>
      <c r="O1045">
        <v>867</v>
      </c>
      <c r="P1045">
        <v>948</v>
      </c>
      <c r="Q1045">
        <v>1029</v>
      </c>
      <c r="R1045">
        <v>104000</v>
      </c>
      <c r="S1045">
        <v>109160</v>
      </c>
      <c r="T1045">
        <v>114718</v>
      </c>
      <c r="U1045">
        <v>125435</v>
      </c>
      <c r="V1045">
        <v>136153</v>
      </c>
      <c r="W1045" t="s">
        <v>2193</v>
      </c>
      <c r="X1045">
        <v>1</v>
      </c>
      <c r="Y1045">
        <v>1</v>
      </c>
      <c r="Z1045" t="s">
        <v>1532</v>
      </c>
    </row>
    <row r="1046" spans="1:26">
      <c r="A1046">
        <v>285</v>
      </c>
      <c r="B1046">
        <v>16226</v>
      </c>
      <c r="C1046" t="s">
        <v>1561</v>
      </c>
      <c r="D1046" t="s">
        <v>1529</v>
      </c>
      <c r="E1046" t="s">
        <v>1412</v>
      </c>
      <c r="F1046">
        <v>83102</v>
      </c>
      <c r="G1046">
        <v>98300</v>
      </c>
      <c r="H1046" t="s">
        <v>1577</v>
      </c>
      <c r="I1046">
        <v>323</v>
      </c>
      <c r="J1046">
        <v>1</v>
      </c>
      <c r="K1046">
        <v>5000</v>
      </c>
      <c r="L1046">
        <v>1980</v>
      </c>
      <c r="M1046">
        <v>786</v>
      </c>
      <c r="N1046">
        <v>825</v>
      </c>
      <c r="O1046">
        <v>867</v>
      </c>
      <c r="P1046">
        <v>948</v>
      </c>
      <c r="Q1046">
        <v>1029</v>
      </c>
      <c r="R1046">
        <v>5000</v>
      </c>
      <c r="S1046">
        <v>5248</v>
      </c>
      <c r="T1046">
        <v>5515</v>
      </c>
      <c r="U1046">
        <v>6031</v>
      </c>
      <c r="V1046">
        <v>6546</v>
      </c>
      <c r="W1046" t="s">
        <v>2194</v>
      </c>
      <c r="X1046">
        <v>1</v>
      </c>
      <c r="Y1046">
        <v>1</v>
      </c>
      <c r="Z1046" t="s">
        <v>1532</v>
      </c>
    </row>
    <row r="1047" spans="1:26">
      <c r="A1047">
        <v>285</v>
      </c>
      <c r="B1047">
        <v>16226</v>
      </c>
      <c r="C1047" t="s">
        <v>1561</v>
      </c>
      <c r="D1047" t="s">
        <v>1529</v>
      </c>
      <c r="E1047" t="s">
        <v>1412</v>
      </c>
      <c r="F1047">
        <v>49212</v>
      </c>
      <c r="G1047">
        <v>57639</v>
      </c>
      <c r="H1047" t="s">
        <v>1577</v>
      </c>
      <c r="I1047">
        <v>323</v>
      </c>
      <c r="J1047">
        <v>1</v>
      </c>
      <c r="K1047">
        <v>10000</v>
      </c>
      <c r="L1047">
        <v>1980</v>
      </c>
      <c r="M1047">
        <v>786</v>
      </c>
      <c r="N1047">
        <v>825</v>
      </c>
      <c r="O1047">
        <v>867</v>
      </c>
      <c r="P1047">
        <v>948</v>
      </c>
      <c r="Q1047">
        <v>1029</v>
      </c>
      <c r="R1047">
        <v>10000</v>
      </c>
      <c r="S1047">
        <v>10496</v>
      </c>
      <c r="T1047">
        <v>11031</v>
      </c>
      <c r="U1047">
        <v>12061</v>
      </c>
      <c r="V1047">
        <v>13092</v>
      </c>
      <c r="W1047" t="s">
        <v>2178</v>
      </c>
      <c r="X1047">
        <v>1</v>
      </c>
      <c r="Y1047">
        <v>1</v>
      </c>
      <c r="Z1047" t="s">
        <v>1532</v>
      </c>
    </row>
    <row r="1048" spans="1:26">
      <c r="A1048">
        <v>285</v>
      </c>
      <c r="B1048">
        <v>16226</v>
      </c>
      <c r="C1048" t="s">
        <v>1561</v>
      </c>
      <c r="D1048" t="s">
        <v>1529</v>
      </c>
      <c r="E1048" t="s">
        <v>1412</v>
      </c>
      <c r="F1048">
        <v>82223</v>
      </c>
      <c r="G1048">
        <v>97197</v>
      </c>
      <c r="H1048" t="s">
        <v>1577</v>
      </c>
      <c r="I1048">
        <v>323</v>
      </c>
      <c r="J1048">
        <v>2</v>
      </c>
      <c r="K1048">
        <v>2500</v>
      </c>
      <c r="L1048">
        <v>1980</v>
      </c>
      <c r="M1048">
        <v>786</v>
      </c>
      <c r="N1048">
        <v>825</v>
      </c>
      <c r="O1048">
        <v>867</v>
      </c>
      <c r="P1048">
        <v>948</v>
      </c>
      <c r="Q1048">
        <v>1029</v>
      </c>
      <c r="R1048">
        <v>5000</v>
      </c>
      <c r="S1048">
        <v>5248</v>
      </c>
      <c r="T1048">
        <v>5515</v>
      </c>
      <c r="U1048">
        <v>6031</v>
      </c>
      <c r="V1048">
        <v>6546</v>
      </c>
      <c r="W1048" t="s">
        <v>2181</v>
      </c>
      <c r="X1048">
        <v>1</v>
      </c>
      <c r="Y1048">
        <v>1</v>
      </c>
      <c r="Z1048" t="s">
        <v>1532</v>
      </c>
    </row>
    <row r="1049" spans="1:26">
      <c r="A1049">
        <v>285</v>
      </c>
      <c r="B1049">
        <v>16226</v>
      </c>
      <c r="C1049" t="s">
        <v>1561</v>
      </c>
      <c r="D1049" t="s">
        <v>1529</v>
      </c>
      <c r="E1049" t="s">
        <v>1412</v>
      </c>
      <c r="F1049">
        <v>64947</v>
      </c>
      <c r="G1049">
        <v>78145</v>
      </c>
      <c r="H1049" t="s">
        <v>1577</v>
      </c>
      <c r="I1049">
        <v>323</v>
      </c>
      <c r="J1049">
        <v>15</v>
      </c>
      <c r="K1049">
        <v>1300</v>
      </c>
      <c r="L1049">
        <v>1980</v>
      </c>
      <c r="M1049">
        <v>786</v>
      </c>
      <c r="N1049">
        <v>825</v>
      </c>
      <c r="O1049">
        <v>867</v>
      </c>
      <c r="P1049">
        <v>948</v>
      </c>
      <c r="Q1049">
        <v>1029</v>
      </c>
      <c r="R1049">
        <v>19500</v>
      </c>
      <c r="S1049">
        <v>20468</v>
      </c>
      <c r="T1049">
        <v>21510</v>
      </c>
      <c r="U1049">
        <v>23519</v>
      </c>
      <c r="V1049">
        <v>25529</v>
      </c>
      <c r="W1049" t="s">
        <v>2182</v>
      </c>
      <c r="X1049">
        <v>1</v>
      </c>
      <c r="Y1049">
        <v>1</v>
      </c>
      <c r="Z1049" t="s">
        <v>1532</v>
      </c>
    </row>
    <row r="1050" spans="1:26">
      <c r="A1050">
        <v>285</v>
      </c>
      <c r="B1050">
        <v>16226</v>
      </c>
      <c r="C1050" t="s">
        <v>1561</v>
      </c>
      <c r="D1050" t="s">
        <v>1529</v>
      </c>
      <c r="E1050" t="s">
        <v>1466</v>
      </c>
      <c r="F1050">
        <v>55524</v>
      </c>
      <c r="G1050">
        <v>65533</v>
      </c>
      <c r="H1050" t="s">
        <v>1577</v>
      </c>
      <c r="I1050">
        <v>323</v>
      </c>
      <c r="J1050">
        <v>1</v>
      </c>
      <c r="K1050">
        <v>5000</v>
      </c>
      <c r="L1050">
        <v>1980</v>
      </c>
      <c r="M1050">
        <v>118</v>
      </c>
      <c r="N1050">
        <v>124</v>
      </c>
      <c r="O1050">
        <v>130</v>
      </c>
      <c r="P1050">
        <v>142</v>
      </c>
      <c r="Q1050">
        <v>154</v>
      </c>
      <c r="R1050">
        <v>5000</v>
      </c>
      <c r="S1050">
        <v>5254</v>
      </c>
      <c r="T1050">
        <v>5508</v>
      </c>
      <c r="U1050">
        <v>6017</v>
      </c>
      <c r="V1050">
        <v>6525</v>
      </c>
      <c r="W1050" t="s">
        <v>2171</v>
      </c>
      <c r="X1050">
        <v>1</v>
      </c>
      <c r="Y1050">
        <v>1</v>
      </c>
      <c r="Z1050" t="s">
        <v>1532</v>
      </c>
    </row>
    <row r="1051" spans="1:26">
      <c r="A1051">
        <v>285</v>
      </c>
      <c r="B1051">
        <v>16226</v>
      </c>
      <c r="C1051" t="s">
        <v>1561</v>
      </c>
      <c r="D1051" t="s">
        <v>1529</v>
      </c>
      <c r="E1051" t="s">
        <v>1466</v>
      </c>
      <c r="F1051">
        <v>71500</v>
      </c>
      <c r="G1051">
        <v>85143</v>
      </c>
      <c r="H1051" t="s">
        <v>1577</v>
      </c>
      <c r="I1051">
        <v>323</v>
      </c>
      <c r="J1051">
        <v>18</v>
      </c>
      <c r="K1051">
        <v>290000</v>
      </c>
      <c r="L1051">
        <v>1980</v>
      </c>
      <c r="M1051">
        <v>118</v>
      </c>
      <c r="N1051">
        <v>124</v>
      </c>
      <c r="O1051">
        <v>130</v>
      </c>
      <c r="P1051">
        <v>142</v>
      </c>
      <c r="Q1051">
        <v>154</v>
      </c>
      <c r="R1051">
        <v>5220000</v>
      </c>
      <c r="S1051">
        <v>5485424</v>
      </c>
      <c r="T1051">
        <v>5750847</v>
      </c>
      <c r="U1051">
        <v>6281695</v>
      </c>
      <c r="V1051">
        <v>6812542</v>
      </c>
      <c r="W1051" t="s">
        <v>2195</v>
      </c>
      <c r="X1051">
        <v>1</v>
      </c>
      <c r="Y1051">
        <v>1</v>
      </c>
      <c r="Z1051" t="s">
        <v>1532</v>
      </c>
    </row>
    <row r="1052" spans="1:26">
      <c r="A1052">
        <v>285</v>
      </c>
      <c r="B1052">
        <v>16226</v>
      </c>
      <c r="C1052" t="s">
        <v>1561</v>
      </c>
      <c r="D1052" t="s">
        <v>1529</v>
      </c>
      <c r="E1052" t="s">
        <v>1466</v>
      </c>
      <c r="F1052">
        <v>79787</v>
      </c>
      <c r="G1052">
        <v>94246</v>
      </c>
      <c r="H1052" t="s">
        <v>1577</v>
      </c>
      <c r="I1052">
        <v>323</v>
      </c>
      <c r="J1052">
        <v>2</v>
      </c>
      <c r="K1052">
        <v>100000</v>
      </c>
      <c r="L1052">
        <v>1980</v>
      </c>
      <c r="M1052">
        <v>118</v>
      </c>
      <c r="N1052">
        <v>124</v>
      </c>
      <c r="O1052">
        <v>130</v>
      </c>
      <c r="P1052">
        <v>142</v>
      </c>
      <c r="Q1052">
        <v>154</v>
      </c>
      <c r="R1052">
        <v>200000</v>
      </c>
      <c r="S1052">
        <v>210169</v>
      </c>
      <c r="T1052">
        <v>220339</v>
      </c>
      <c r="U1052">
        <v>240678</v>
      </c>
      <c r="V1052">
        <v>261017</v>
      </c>
      <c r="W1052" t="s">
        <v>2196</v>
      </c>
      <c r="X1052">
        <v>1</v>
      </c>
      <c r="Y1052">
        <v>1</v>
      </c>
      <c r="Z1052" t="s">
        <v>1532</v>
      </c>
    </row>
    <row r="1053" spans="1:26">
      <c r="A1053">
        <v>285</v>
      </c>
      <c r="B1053">
        <v>16226</v>
      </c>
      <c r="C1053" t="s">
        <v>1561</v>
      </c>
      <c r="D1053" t="s">
        <v>1529</v>
      </c>
      <c r="E1053" t="s">
        <v>1466</v>
      </c>
      <c r="F1053">
        <v>52386</v>
      </c>
      <c r="G1053">
        <v>61690</v>
      </c>
      <c r="H1053" t="s">
        <v>1577</v>
      </c>
      <c r="I1053">
        <v>323</v>
      </c>
      <c r="J1053">
        <v>5</v>
      </c>
      <c r="K1053">
        <v>500</v>
      </c>
      <c r="L1053">
        <v>1980</v>
      </c>
      <c r="M1053">
        <v>118</v>
      </c>
      <c r="N1053">
        <v>124</v>
      </c>
      <c r="O1053">
        <v>130</v>
      </c>
      <c r="P1053">
        <v>142</v>
      </c>
      <c r="Q1053">
        <v>154</v>
      </c>
      <c r="R1053">
        <v>2500</v>
      </c>
      <c r="S1053">
        <v>2627</v>
      </c>
      <c r="T1053">
        <v>2754</v>
      </c>
      <c r="U1053">
        <v>3008</v>
      </c>
      <c r="V1053">
        <v>3263</v>
      </c>
      <c r="W1053" t="s">
        <v>2172</v>
      </c>
      <c r="X1053">
        <v>1</v>
      </c>
      <c r="Y1053">
        <v>1</v>
      </c>
      <c r="Z1053" t="s">
        <v>1532</v>
      </c>
    </row>
    <row r="1054" spans="1:26">
      <c r="A1054">
        <v>285</v>
      </c>
      <c r="B1054">
        <v>16226</v>
      </c>
      <c r="C1054" t="s">
        <v>1561</v>
      </c>
      <c r="D1054" t="s">
        <v>1529</v>
      </c>
      <c r="E1054" t="s">
        <v>1466</v>
      </c>
      <c r="F1054">
        <v>56467</v>
      </c>
      <c r="G1054">
        <v>66857</v>
      </c>
      <c r="H1054" t="s">
        <v>1577</v>
      </c>
      <c r="I1054">
        <v>323</v>
      </c>
      <c r="J1054">
        <v>27</v>
      </c>
      <c r="K1054">
        <v>18000</v>
      </c>
      <c r="L1054">
        <v>1980</v>
      </c>
      <c r="M1054">
        <v>118</v>
      </c>
      <c r="N1054">
        <v>124</v>
      </c>
      <c r="O1054">
        <v>130</v>
      </c>
      <c r="P1054">
        <v>142</v>
      </c>
      <c r="Q1054">
        <v>154</v>
      </c>
      <c r="R1054">
        <v>486000</v>
      </c>
      <c r="S1054">
        <v>510712</v>
      </c>
      <c r="T1054">
        <v>535424</v>
      </c>
      <c r="U1054">
        <v>584847</v>
      </c>
      <c r="V1054">
        <v>634271</v>
      </c>
      <c r="W1054" t="s">
        <v>2197</v>
      </c>
      <c r="X1054">
        <v>1</v>
      </c>
      <c r="Y1054">
        <v>1</v>
      </c>
      <c r="Z1054" t="s">
        <v>1532</v>
      </c>
    </row>
    <row r="1055" spans="1:26">
      <c r="A1055">
        <v>285</v>
      </c>
      <c r="B1055">
        <v>16226</v>
      </c>
      <c r="C1055" t="s">
        <v>1561</v>
      </c>
      <c r="D1055" t="s">
        <v>1529</v>
      </c>
      <c r="E1055" t="s">
        <v>1466</v>
      </c>
      <c r="F1055">
        <v>81212</v>
      </c>
      <c r="G1055">
        <v>95940</v>
      </c>
      <c r="H1055" t="s">
        <v>1577</v>
      </c>
      <c r="I1055">
        <v>323</v>
      </c>
      <c r="J1055">
        <v>4</v>
      </c>
      <c r="K1055">
        <v>2000</v>
      </c>
      <c r="L1055">
        <v>1980</v>
      </c>
      <c r="M1055">
        <v>118</v>
      </c>
      <c r="N1055">
        <v>124</v>
      </c>
      <c r="O1055">
        <v>130</v>
      </c>
      <c r="P1055">
        <v>142</v>
      </c>
      <c r="Q1055">
        <v>154</v>
      </c>
      <c r="R1055">
        <v>8000</v>
      </c>
      <c r="S1055">
        <v>8407</v>
      </c>
      <c r="T1055">
        <v>8814</v>
      </c>
      <c r="U1055">
        <v>9627</v>
      </c>
      <c r="V1055">
        <v>10441</v>
      </c>
      <c r="W1055" t="s">
        <v>2198</v>
      </c>
      <c r="X1055">
        <v>1</v>
      </c>
      <c r="Y1055">
        <v>1</v>
      </c>
      <c r="Z1055" t="s">
        <v>1532</v>
      </c>
    </row>
    <row r="1056" spans="1:26">
      <c r="A1056">
        <v>285</v>
      </c>
      <c r="B1056">
        <v>16226</v>
      </c>
      <c r="C1056" t="s">
        <v>1561</v>
      </c>
      <c r="D1056" t="s">
        <v>1529</v>
      </c>
      <c r="E1056" t="s">
        <v>1466</v>
      </c>
      <c r="F1056">
        <v>52352</v>
      </c>
      <c r="G1056">
        <v>61655</v>
      </c>
      <c r="H1056" t="s">
        <v>1577</v>
      </c>
      <c r="I1056">
        <v>323</v>
      </c>
      <c r="J1056">
        <v>5</v>
      </c>
      <c r="K1056">
        <v>2500</v>
      </c>
      <c r="L1056">
        <v>1980</v>
      </c>
      <c r="M1056">
        <v>118</v>
      </c>
      <c r="N1056">
        <v>124</v>
      </c>
      <c r="O1056">
        <v>130</v>
      </c>
      <c r="P1056">
        <v>142</v>
      </c>
      <c r="Q1056">
        <v>154</v>
      </c>
      <c r="R1056">
        <v>12500</v>
      </c>
      <c r="S1056">
        <v>13136</v>
      </c>
      <c r="T1056">
        <v>13771</v>
      </c>
      <c r="U1056">
        <v>15042</v>
      </c>
      <c r="V1056">
        <v>16314</v>
      </c>
      <c r="W1056" t="s">
        <v>2199</v>
      </c>
      <c r="X1056">
        <v>1</v>
      </c>
      <c r="Y1056">
        <v>1</v>
      </c>
      <c r="Z1056" t="s">
        <v>1532</v>
      </c>
    </row>
    <row r="1057" spans="1:26">
      <c r="A1057">
        <v>285</v>
      </c>
      <c r="B1057">
        <v>16226</v>
      </c>
      <c r="C1057" t="s">
        <v>1561</v>
      </c>
      <c r="D1057" t="s">
        <v>1529</v>
      </c>
      <c r="E1057" t="s">
        <v>1466</v>
      </c>
      <c r="F1057">
        <v>52341</v>
      </c>
      <c r="G1057">
        <v>61647</v>
      </c>
      <c r="H1057" t="s">
        <v>1577</v>
      </c>
      <c r="I1057">
        <v>323</v>
      </c>
      <c r="J1057">
        <v>1</v>
      </c>
      <c r="K1057">
        <v>18000</v>
      </c>
      <c r="L1057">
        <v>1980</v>
      </c>
      <c r="M1057">
        <v>118</v>
      </c>
      <c r="N1057">
        <v>124</v>
      </c>
      <c r="O1057">
        <v>130</v>
      </c>
      <c r="P1057">
        <v>142</v>
      </c>
      <c r="Q1057">
        <v>154</v>
      </c>
      <c r="R1057">
        <v>18000</v>
      </c>
      <c r="S1057">
        <v>18915</v>
      </c>
      <c r="T1057">
        <v>19831</v>
      </c>
      <c r="U1057">
        <v>21661</v>
      </c>
      <c r="V1057">
        <v>23492</v>
      </c>
      <c r="W1057" t="s">
        <v>2200</v>
      </c>
      <c r="X1057">
        <v>1</v>
      </c>
      <c r="Y1057">
        <v>1</v>
      </c>
      <c r="Z1057" t="s">
        <v>1532</v>
      </c>
    </row>
    <row r="1058" spans="1:26">
      <c r="A1058">
        <v>285</v>
      </c>
      <c r="B1058">
        <v>16226</v>
      </c>
      <c r="C1058" t="s">
        <v>1561</v>
      </c>
      <c r="D1058" t="s">
        <v>1529</v>
      </c>
      <c r="E1058" t="s">
        <v>1466</v>
      </c>
      <c r="F1058">
        <v>79128</v>
      </c>
      <c r="G1058">
        <v>93468</v>
      </c>
      <c r="H1058" t="s">
        <v>1577</v>
      </c>
      <c r="I1058">
        <v>323</v>
      </c>
      <c r="J1058">
        <v>15</v>
      </c>
      <c r="K1058">
        <v>25000</v>
      </c>
      <c r="L1058">
        <v>1980</v>
      </c>
      <c r="M1058">
        <v>118</v>
      </c>
      <c r="N1058">
        <v>124</v>
      </c>
      <c r="O1058">
        <v>130</v>
      </c>
      <c r="P1058">
        <v>142</v>
      </c>
      <c r="Q1058">
        <v>154</v>
      </c>
      <c r="R1058">
        <v>375000</v>
      </c>
      <c r="S1058">
        <v>394068</v>
      </c>
      <c r="T1058">
        <v>413136</v>
      </c>
      <c r="U1058">
        <v>451271</v>
      </c>
      <c r="V1058">
        <v>489407</v>
      </c>
      <c r="W1058" t="s">
        <v>2201</v>
      </c>
      <c r="X1058">
        <v>1</v>
      </c>
      <c r="Y1058">
        <v>1</v>
      </c>
      <c r="Z1058" t="s">
        <v>1532</v>
      </c>
    </row>
    <row r="1059" spans="1:26">
      <c r="A1059">
        <v>285</v>
      </c>
      <c r="B1059">
        <v>16226</v>
      </c>
      <c r="C1059" t="s">
        <v>1561</v>
      </c>
      <c r="D1059" t="s">
        <v>1529</v>
      </c>
      <c r="E1059" t="s">
        <v>1466</v>
      </c>
      <c r="F1059">
        <v>37396</v>
      </c>
      <c r="G1059">
        <v>41159</v>
      </c>
      <c r="H1059" t="s">
        <v>1577</v>
      </c>
      <c r="I1059">
        <v>323</v>
      </c>
      <c r="J1059">
        <v>14</v>
      </c>
      <c r="K1059">
        <v>200000</v>
      </c>
      <c r="L1059">
        <v>1980</v>
      </c>
      <c r="M1059">
        <v>118</v>
      </c>
      <c r="N1059">
        <v>124</v>
      </c>
      <c r="O1059">
        <v>130</v>
      </c>
      <c r="P1059">
        <v>142</v>
      </c>
      <c r="Q1059">
        <v>154</v>
      </c>
      <c r="R1059">
        <v>2800000</v>
      </c>
      <c r="S1059">
        <v>2942373</v>
      </c>
      <c r="T1059">
        <v>3084746</v>
      </c>
      <c r="U1059">
        <v>3369492</v>
      </c>
      <c r="V1059">
        <v>3654237</v>
      </c>
      <c r="W1059" t="s">
        <v>2187</v>
      </c>
      <c r="X1059">
        <v>1</v>
      </c>
      <c r="Y1059">
        <v>1</v>
      </c>
      <c r="Z1059" t="s">
        <v>1532</v>
      </c>
    </row>
    <row r="1060" spans="1:26">
      <c r="A1060">
        <v>285</v>
      </c>
      <c r="B1060">
        <v>16226</v>
      </c>
      <c r="C1060" t="s">
        <v>1561</v>
      </c>
      <c r="D1060" t="s">
        <v>1529</v>
      </c>
      <c r="E1060" t="s">
        <v>1466</v>
      </c>
      <c r="F1060">
        <v>49494</v>
      </c>
      <c r="G1060">
        <v>57985</v>
      </c>
      <c r="H1060" t="s">
        <v>1577</v>
      </c>
      <c r="I1060">
        <v>323</v>
      </c>
      <c r="J1060">
        <v>6</v>
      </c>
      <c r="K1060">
        <v>1200</v>
      </c>
      <c r="L1060">
        <v>1980</v>
      </c>
      <c r="M1060">
        <v>118</v>
      </c>
      <c r="N1060">
        <v>124</v>
      </c>
      <c r="O1060">
        <v>130</v>
      </c>
      <c r="P1060">
        <v>142</v>
      </c>
      <c r="Q1060">
        <v>154</v>
      </c>
      <c r="R1060">
        <v>7200</v>
      </c>
      <c r="S1060">
        <v>7566</v>
      </c>
      <c r="T1060">
        <v>7932</v>
      </c>
      <c r="U1060">
        <v>8664</v>
      </c>
      <c r="V1060">
        <v>9397</v>
      </c>
      <c r="W1060" t="s">
        <v>2188</v>
      </c>
      <c r="X1060">
        <v>1</v>
      </c>
      <c r="Y1060">
        <v>1</v>
      </c>
      <c r="Z1060" t="s">
        <v>1532</v>
      </c>
    </row>
    <row r="1061" spans="1:26">
      <c r="A1061">
        <v>285</v>
      </c>
      <c r="B1061">
        <v>16226</v>
      </c>
      <c r="C1061" t="s">
        <v>1561</v>
      </c>
      <c r="D1061" t="s">
        <v>1529</v>
      </c>
      <c r="E1061" t="s">
        <v>1466</v>
      </c>
      <c r="F1061">
        <v>66371</v>
      </c>
      <c r="G1061">
        <v>79749</v>
      </c>
      <c r="H1061" t="s">
        <v>1577</v>
      </c>
      <c r="I1061">
        <v>323</v>
      </c>
      <c r="J1061">
        <v>3</v>
      </c>
      <c r="K1061">
        <v>55000</v>
      </c>
      <c r="L1061">
        <v>1980</v>
      </c>
      <c r="M1061">
        <v>118</v>
      </c>
      <c r="N1061">
        <v>124</v>
      </c>
      <c r="O1061">
        <v>130</v>
      </c>
      <c r="P1061">
        <v>142</v>
      </c>
      <c r="Q1061">
        <v>154</v>
      </c>
      <c r="R1061">
        <v>165000</v>
      </c>
      <c r="S1061">
        <v>173390</v>
      </c>
      <c r="T1061">
        <v>181780</v>
      </c>
      <c r="U1061">
        <v>198559</v>
      </c>
      <c r="V1061">
        <v>215339</v>
      </c>
      <c r="W1061" t="s">
        <v>2189</v>
      </c>
      <c r="X1061">
        <v>1</v>
      </c>
      <c r="Y1061">
        <v>1</v>
      </c>
      <c r="Z1061" t="s">
        <v>1532</v>
      </c>
    </row>
    <row r="1062" spans="1:26">
      <c r="A1062">
        <v>285</v>
      </c>
      <c r="B1062">
        <v>16226</v>
      </c>
      <c r="C1062" t="s">
        <v>1561</v>
      </c>
      <c r="D1062" t="s">
        <v>1529</v>
      </c>
      <c r="E1062" t="s">
        <v>1466</v>
      </c>
      <c r="F1062">
        <v>79601</v>
      </c>
      <c r="G1062">
        <v>94033</v>
      </c>
      <c r="H1062" t="s">
        <v>1577</v>
      </c>
      <c r="I1062">
        <v>323</v>
      </c>
      <c r="J1062">
        <v>9</v>
      </c>
      <c r="K1062">
        <v>1000</v>
      </c>
      <c r="L1062">
        <v>1980</v>
      </c>
      <c r="M1062">
        <v>118</v>
      </c>
      <c r="N1062">
        <v>124</v>
      </c>
      <c r="O1062">
        <v>130</v>
      </c>
      <c r="P1062">
        <v>142</v>
      </c>
      <c r="Q1062">
        <v>154</v>
      </c>
      <c r="R1062">
        <v>9000</v>
      </c>
      <c r="S1062">
        <v>9458</v>
      </c>
      <c r="T1062">
        <v>9915</v>
      </c>
      <c r="U1062">
        <v>10831</v>
      </c>
      <c r="V1062">
        <v>11746</v>
      </c>
      <c r="W1062" t="s">
        <v>2174</v>
      </c>
      <c r="X1062">
        <v>1</v>
      </c>
      <c r="Y1062">
        <v>1</v>
      </c>
      <c r="Z1062" t="s">
        <v>1532</v>
      </c>
    </row>
    <row r="1063" spans="1:26">
      <c r="A1063">
        <v>285</v>
      </c>
      <c r="B1063">
        <v>16226</v>
      </c>
      <c r="C1063" t="s">
        <v>1561</v>
      </c>
      <c r="D1063" t="s">
        <v>1529</v>
      </c>
      <c r="E1063" t="s">
        <v>1466</v>
      </c>
      <c r="F1063">
        <v>52388</v>
      </c>
      <c r="G1063">
        <v>61692</v>
      </c>
      <c r="H1063" t="s">
        <v>1577</v>
      </c>
      <c r="I1063">
        <v>323</v>
      </c>
      <c r="J1063">
        <v>3</v>
      </c>
      <c r="K1063">
        <v>200000</v>
      </c>
      <c r="L1063">
        <v>1980</v>
      </c>
      <c r="M1063">
        <v>118</v>
      </c>
      <c r="N1063">
        <v>124</v>
      </c>
      <c r="O1063">
        <v>130</v>
      </c>
      <c r="P1063">
        <v>142</v>
      </c>
      <c r="Q1063">
        <v>154</v>
      </c>
      <c r="R1063">
        <v>600000</v>
      </c>
      <c r="S1063">
        <v>630508</v>
      </c>
      <c r="T1063">
        <v>661017</v>
      </c>
      <c r="U1063">
        <v>722034</v>
      </c>
      <c r="V1063">
        <v>783051</v>
      </c>
      <c r="W1063" t="s">
        <v>2190</v>
      </c>
      <c r="X1063">
        <v>1</v>
      </c>
      <c r="Y1063">
        <v>1</v>
      </c>
      <c r="Z1063" t="s">
        <v>1532</v>
      </c>
    </row>
    <row r="1064" spans="1:26">
      <c r="A1064">
        <v>285</v>
      </c>
      <c r="B1064">
        <v>16226</v>
      </c>
      <c r="C1064" t="s">
        <v>1561</v>
      </c>
      <c r="D1064" t="s">
        <v>1529</v>
      </c>
      <c r="E1064" t="s">
        <v>1466</v>
      </c>
      <c r="F1064">
        <v>49266</v>
      </c>
      <c r="G1064">
        <v>57711</v>
      </c>
      <c r="H1064" t="s">
        <v>1577</v>
      </c>
      <c r="I1064">
        <v>323</v>
      </c>
      <c r="J1064">
        <v>5</v>
      </c>
      <c r="K1064">
        <v>400</v>
      </c>
      <c r="L1064">
        <v>1980</v>
      </c>
      <c r="M1064">
        <v>118</v>
      </c>
      <c r="N1064">
        <v>124</v>
      </c>
      <c r="O1064">
        <v>130</v>
      </c>
      <c r="P1064">
        <v>142</v>
      </c>
      <c r="Q1064">
        <v>154</v>
      </c>
      <c r="R1064">
        <v>2000</v>
      </c>
      <c r="S1064">
        <v>2102</v>
      </c>
      <c r="T1064">
        <v>2203</v>
      </c>
      <c r="U1064">
        <v>2407</v>
      </c>
      <c r="V1064">
        <v>2610</v>
      </c>
      <c r="W1064" t="s">
        <v>2175</v>
      </c>
      <c r="X1064">
        <v>1</v>
      </c>
      <c r="Y1064">
        <v>1</v>
      </c>
      <c r="Z1064" t="s">
        <v>1532</v>
      </c>
    </row>
    <row r="1065" spans="1:26">
      <c r="A1065">
        <v>285</v>
      </c>
      <c r="B1065">
        <v>16226</v>
      </c>
      <c r="C1065" t="s">
        <v>1561</v>
      </c>
      <c r="D1065" t="s">
        <v>1529</v>
      </c>
      <c r="E1065" t="s">
        <v>1466</v>
      </c>
      <c r="F1065">
        <v>79604</v>
      </c>
      <c r="G1065">
        <v>94036</v>
      </c>
      <c r="H1065" t="s">
        <v>1577</v>
      </c>
      <c r="I1065">
        <v>323</v>
      </c>
      <c r="J1065">
        <v>15</v>
      </c>
      <c r="K1065">
        <v>1500</v>
      </c>
      <c r="L1065">
        <v>1980</v>
      </c>
      <c r="M1065">
        <v>118</v>
      </c>
      <c r="N1065">
        <v>124</v>
      </c>
      <c r="O1065">
        <v>130</v>
      </c>
      <c r="P1065">
        <v>142</v>
      </c>
      <c r="Q1065">
        <v>154</v>
      </c>
      <c r="R1065">
        <v>22500</v>
      </c>
      <c r="S1065">
        <v>23644</v>
      </c>
      <c r="T1065">
        <v>24788</v>
      </c>
      <c r="U1065">
        <v>27076</v>
      </c>
      <c r="V1065">
        <v>29364</v>
      </c>
      <c r="W1065" t="s">
        <v>2191</v>
      </c>
      <c r="X1065">
        <v>1</v>
      </c>
      <c r="Y1065">
        <v>1</v>
      </c>
      <c r="Z1065" t="s">
        <v>1532</v>
      </c>
    </row>
    <row r="1066" spans="1:26">
      <c r="A1066">
        <v>285</v>
      </c>
      <c r="B1066">
        <v>16226</v>
      </c>
      <c r="C1066" t="s">
        <v>1561</v>
      </c>
      <c r="D1066" t="s">
        <v>1529</v>
      </c>
      <c r="E1066" t="s">
        <v>1466</v>
      </c>
      <c r="F1066">
        <v>14881</v>
      </c>
      <c r="G1066">
        <v>15861</v>
      </c>
      <c r="H1066" t="s">
        <v>1577</v>
      </c>
      <c r="I1066">
        <v>323</v>
      </c>
      <c r="J1066">
        <v>2</v>
      </c>
      <c r="K1066">
        <v>45000</v>
      </c>
      <c r="L1066">
        <v>1980</v>
      </c>
      <c r="M1066">
        <v>118</v>
      </c>
      <c r="N1066">
        <v>124</v>
      </c>
      <c r="O1066">
        <v>130</v>
      </c>
      <c r="P1066">
        <v>142</v>
      </c>
      <c r="Q1066">
        <v>154</v>
      </c>
      <c r="R1066">
        <v>90000</v>
      </c>
      <c r="S1066">
        <v>94576</v>
      </c>
      <c r="T1066">
        <v>99153</v>
      </c>
      <c r="U1066">
        <v>108305</v>
      </c>
      <c r="V1066">
        <v>117458</v>
      </c>
      <c r="W1066" t="s">
        <v>2202</v>
      </c>
      <c r="X1066">
        <v>1</v>
      </c>
      <c r="Y1066">
        <v>1</v>
      </c>
      <c r="Z1066" t="s">
        <v>1532</v>
      </c>
    </row>
    <row r="1067" spans="1:26">
      <c r="A1067">
        <v>285</v>
      </c>
      <c r="B1067">
        <v>16226</v>
      </c>
      <c r="C1067" t="s">
        <v>1561</v>
      </c>
      <c r="D1067" t="s">
        <v>1529</v>
      </c>
      <c r="E1067" t="s">
        <v>1466</v>
      </c>
      <c r="F1067">
        <v>52359</v>
      </c>
      <c r="G1067">
        <v>61663</v>
      </c>
      <c r="H1067" t="s">
        <v>1577</v>
      </c>
      <c r="I1067">
        <v>323</v>
      </c>
      <c r="J1067">
        <v>1</v>
      </c>
      <c r="K1067">
        <v>1000</v>
      </c>
      <c r="L1067">
        <v>1980</v>
      </c>
      <c r="M1067">
        <v>118</v>
      </c>
      <c r="N1067">
        <v>124</v>
      </c>
      <c r="O1067">
        <v>130</v>
      </c>
      <c r="P1067">
        <v>142</v>
      </c>
      <c r="Q1067">
        <v>154</v>
      </c>
      <c r="R1067">
        <v>1000</v>
      </c>
      <c r="S1067">
        <v>1051</v>
      </c>
      <c r="T1067">
        <v>1102</v>
      </c>
      <c r="U1067">
        <v>1203</v>
      </c>
      <c r="V1067">
        <v>1305</v>
      </c>
      <c r="W1067" t="s">
        <v>2203</v>
      </c>
      <c r="X1067">
        <v>1</v>
      </c>
      <c r="Y1067">
        <v>1</v>
      </c>
      <c r="Z1067" t="s">
        <v>1532</v>
      </c>
    </row>
    <row r="1068" spans="1:26">
      <c r="A1068">
        <v>285</v>
      </c>
      <c r="B1068">
        <v>16226</v>
      </c>
      <c r="C1068" t="s">
        <v>1561</v>
      </c>
      <c r="D1068" t="s">
        <v>1529</v>
      </c>
      <c r="E1068" t="s">
        <v>1466</v>
      </c>
      <c r="F1068">
        <v>79589</v>
      </c>
      <c r="G1068">
        <v>94020</v>
      </c>
      <c r="H1068" t="s">
        <v>1577</v>
      </c>
      <c r="I1068">
        <v>323</v>
      </c>
      <c r="J1068">
        <v>3</v>
      </c>
      <c r="K1068">
        <v>25000</v>
      </c>
      <c r="L1068">
        <v>1980</v>
      </c>
      <c r="M1068">
        <v>118</v>
      </c>
      <c r="N1068">
        <v>124</v>
      </c>
      <c r="O1068">
        <v>130</v>
      </c>
      <c r="P1068">
        <v>142</v>
      </c>
      <c r="Q1068">
        <v>154</v>
      </c>
      <c r="R1068">
        <v>75000</v>
      </c>
      <c r="S1068">
        <v>78814</v>
      </c>
      <c r="T1068">
        <v>82627</v>
      </c>
      <c r="U1068">
        <v>90254</v>
      </c>
      <c r="V1068">
        <v>97881</v>
      </c>
      <c r="W1068" t="s">
        <v>2204</v>
      </c>
      <c r="X1068">
        <v>1</v>
      </c>
      <c r="Y1068">
        <v>1</v>
      </c>
      <c r="Z1068" t="s">
        <v>1532</v>
      </c>
    </row>
    <row r="1069" spans="1:26">
      <c r="A1069">
        <v>285</v>
      </c>
      <c r="B1069">
        <v>16226</v>
      </c>
      <c r="C1069" t="s">
        <v>1561</v>
      </c>
      <c r="D1069" t="s">
        <v>1529</v>
      </c>
      <c r="E1069" t="s">
        <v>1466</v>
      </c>
      <c r="F1069">
        <v>46319</v>
      </c>
      <c r="G1069">
        <v>53563</v>
      </c>
      <c r="H1069" t="s">
        <v>1577</v>
      </c>
      <c r="I1069">
        <v>323</v>
      </c>
      <c r="J1069">
        <v>9</v>
      </c>
      <c r="K1069">
        <v>200000</v>
      </c>
      <c r="L1069">
        <v>1980</v>
      </c>
      <c r="M1069">
        <v>118</v>
      </c>
      <c r="N1069">
        <v>124</v>
      </c>
      <c r="O1069">
        <v>130</v>
      </c>
      <c r="P1069">
        <v>142</v>
      </c>
      <c r="Q1069">
        <v>154</v>
      </c>
      <c r="R1069">
        <v>1800000</v>
      </c>
      <c r="S1069">
        <v>1891525</v>
      </c>
      <c r="T1069">
        <v>1983051</v>
      </c>
      <c r="U1069">
        <v>2166102</v>
      </c>
      <c r="V1069">
        <v>2349153</v>
      </c>
      <c r="W1069" t="s">
        <v>2192</v>
      </c>
      <c r="X1069">
        <v>1</v>
      </c>
      <c r="Y1069">
        <v>1</v>
      </c>
      <c r="Z1069" t="s">
        <v>1532</v>
      </c>
    </row>
    <row r="1070" spans="1:26">
      <c r="A1070">
        <v>285</v>
      </c>
      <c r="B1070">
        <v>16226</v>
      </c>
      <c r="C1070" t="s">
        <v>1561</v>
      </c>
      <c r="D1070" t="s">
        <v>1529</v>
      </c>
      <c r="E1070" t="s">
        <v>1466</v>
      </c>
      <c r="F1070">
        <v>67099</v>
      </c>
      <c r="G1070">
        <v>80562</v>
      </c>
      <c r="H1070" t="s">
        <v>1577</v>
      </c>
      <c r="I1070">
        <v>323</v>
      </c>
      <c r="J1070">
        <v>11</v>
      </c>
      <c r="K1070">
        <v>500</v>
      </c>
      <c r="L1070">
        <v>1980</v>
      </c>
      <c r="M1070">
        <v>118</v>
      </c>
      <c r="N1070">
        <v>124</v>
      </c>
      <c r="O1070">
        <v>130</v>
      </c>
      <c r="P1070">
        <v>142</v>
      </c>
      <c r="Q1070">
        <v>154</v>
      </c>
      <c r="R1070">
        <v>5500</v>
      </c>
      <c r="S1070">
        <v>5780</v>
      </c>
      <c r="T1070">
        <v>6059</v>
      </c>
      <c r="U1070">
        <v>6619</v>
      </c>
      <c r="V1070">
        <v>7178</v>
      </c>
      <c r="W1070" t="s">
        <v>2205</v>
      </c>
      <c r="X1070">
        <v>1</v>
      </c>
      <c r="Y1070">
        <v>1</v>
      </c>
      <c r="Z1070" t="s">
        <v>1532</v>
      </c>
    </row>
    <row r="1071" spans="1:26">
      <c r="A1071">
        <v>285</v>
      </c>
      <c r="B1071">
        <v>16226</v>
      </c>
      <c r="C1071" t="s">
        <v>1561</v>
      </c>
      <c r="D1071" t="s">
        <v>1529</v>
      </c>
      <c r="E1071" t="s">
        <v>1466</v>
      </c>
      <c r="F1071">
        <v>83102</v>
      </c>
      <c r="G1071">
        <v>98300</v>
      </c>
      <c r="H1071" t="s">
        <v>1577</v>
      </c>
      <c r="I1071">
        <v>323</v>
      </c>
      <c r="J1071">
        <v>2</v>
      </c>
      <c r="K1071">
        <v>5000</v>
      </c>
      <c r="L1071">
        <v>1980</v>
      </c>
      <c r="M1071">
        <v>118</v>
      </c>
      <c r="N1071">
        <v>124</v>
      </c>
      <c r="O1071">
        <v>130</v>
      </c>
      <c r="P1071">
        <v>142</v>
      </c>
      <c r="Q1071">
        <v>154</v>
      </c>
      <c r="R1071">
        <v>10000</v>
      </c>
      <c r="S1071">
        <v>10508</v>
      </c>
      <c r="T1071">
        <v>11017</v>
      </c>
      <c r="U1071">
        <v>12034</v>
      </c>
      <c r="V1071">
        <v>13051</v>
      </c>
      <c r="W1071" t="s">
        <v>2194</v>
      </c>
      <c r="X1071">
        <v>1</v>
      </c>
      <c r="Y1071">
        <v>1</v>
      </c>
      <c r="Z1071" t="s">
        <v>1532</v>
      </c>
    </row>
    <row r="1072" spans="1:26">
      <c r="A1072">
        <v>285</v>
      </c>
      <c r="B1072">
        <v>16226</v>
      </c>
      <c r="C1072" t="s">
        <v>1561</v>
      </c>
      <c r="D1072" t="s">
        <v>1529</v>
      </c>
      <c r="E1072" t="s">
        <v>1466</v>
      </c>
      <c r="F1072">
        <v>49212</v>
      </c>
      <c r="G1072">
        <v>57639</v>
      </c>
      <c r="H1072" t="s">
        <v>1577</v>
      </c>
      <c r="I1072">
        <v>323</v>
      </c>
      <c r="J1072">
        <v>4</v>
      </c>
      <c r="K1072">
        <v>10000</v>
      </c>
      <c r="L1072">
        <v>1980</v>
      </c>
      <c r="M1072">
        <v>118</v>
      </c>
      <c r="N1072">
        <v>124</v>
      </c>
      <c r="O1072">
        <v>130</v>
      </c>
      <c r="P1072">
        <v>142</v>
      </c>
      <c r="Q1072">
        <v>154</v>
      </c>
      <c r="R1072">
        <v>40000</v>
      </c>
      <c r="S1072">
        <v>42034</v>
      </c>
      <c r="T1072">
        <v>44068</v>
      </c>
      <c r="U1072">
        <v>48136</v>
      </c>
      <c r="V1072">
        <v>52203</v>
      </c>
      <c r="W1072" t="s">
        <v>2178</v>
      </c>
      <c r="X1072">
        <v>1</v>
      </c>
      <c r="Y1072">
        <v>1</v>
      </c>
      <c r="Z1072" t="s">
        <v>1532</v>
      </c>
    </row>
    <row r="1073" spans="1:26">
      <c r="A1073">
        <v>285</v>
      </c>
      <c r="B1073">
        <v>16226</v>
      </c>
      <c r="C1073" t="s">
        <v>1561</v>
      </c>
      <c r="D1073" t="s">
        <v>1529</v>
      </c>
      <c r="E1073" t="s">
        <v>1466</v>
      </c>
      <c r="F1073">
        <v>83149</v>
      </c>
      <c r="G1073">
        <v>98351</v>
      </c>
      <c r="H1073" t="s">
        <v>1577</v>
      </c>
      <c r="I1073">
        <v>323</v>
      </c>
      <c r="J1073">
        <v>4</v>
      </c>
      <c r="K1073">
        <v>80000</v>
      </c>
      <c r="L1073">
        <v>1980</v>
      </c>
      <c r="M1073">
        <v>118</v>
      </c>
      <c r="N1073">
        <v>124</v>
      </c>
      <c r="O1073">
        <v>130</v>
      </c>
      <c r="P1073">
        <v>142</v>
      </c>
      <c r="Q1073">
        <v>154</v>
      </c>
      <c r="R1073">
        <v>320000</v>
      </c>
      <c r="S1073">
        <v>336271</v>
      </c>
      <c r="T1073">
        <v>352542</v>
      </c>
      <c r="U1073">
        <v>385085</v>
      </c>
      <c r="V1073">
        <v>417627</v>
      </c>
      <c r="W1073" t="s">
        <v>2206</v>
      </c>
      <c r="X1073">
        <v>1</v>
      </c>
      <c r="Y1073">
        <v>1</v>
      </c>
      <c r="Z1073" t="s">
        <v>1532</v>
      </c>
    </row>
    <row r="1074" spans="1:26">
      <c r="A1074">
        <v>285</v>
      </c>
      <c r="B1074">
        <v>16226</v>
      </c>
      <c r="C1074" t="s">
        <v>1561</v>
      </c>
      <c r="D1074" t="s">
        <v>1529</v>
      </c>
      <c r="E1074" t="s">
        <v>1466</v>
      </c>
      <c r="F1074">
        <v>79696</v>
      </c>
      <c r="G1074">
        <v>94145</v>
      </c>
      <c r="H1074" t="s">
        <v>1577</v>
      </c>
      <c r="I1074">
        <v>323</v>
      </c>
      <c r="J1074">
        <v>1</v>
      </c>
      <c r="K1074">
        <v>65000</v>
      </c>
      <c r="L1074">
        <v>1980</v>
      </c>
      <c r="M1074">
        <v>118</v>
      </c>
      <c r="N1074">
        <v>124</v>
      </c>
      <c r="O1074">
        <v>130</v>
      </c>
      <c r="P1074">
        <v>142</v>
      </c>
      <c r="Q1074">
        <v>154</v>
      </c>
      <c r="R1074">
        <v>65000</v>
      </c>
      <c r="S1074">
        <v>68305</v>
      </c>
      <c r="T1074">
        <v>71610</v>
      </c>
      <c r="U1074">
        <v>78220</v>
      </c>
      <c r="V1074">
        <v>84831</v>
      </c>
      <c r="W1074" t="s">
        <v>2207</v>
      </c>
      <c r="X1074">
        <v>1</v>
      </c>
      <c r="Y1074">
        <v>1</v>
      </c>
      <c r="Z1074" t="s">
        <v>1532</v>
      </c>
    </row>
    <row r="1075" spans="1:26">
      <c r="A1075">
        <v>285</v>
      </c>
      <c r="B1075">
        <v>16226</v>
      </c>
      <c r="C1075" t="s">
        <v>1561</v>
      </c>
      <c r="D1075" t="s">
        <v>1529</v>
      </c>
      <c r="E1075" t="s">
        <v>1466</v>
      </c>
      <c r="F1075">
        <v>37441</v>
      </c>
      <c r="G1075">
        <v>48056</v>
      </c>
      <c r="H1075" t="s">
        <v>1577</v>
      </c>
      <c r="I1075">
        <v>323</v>
      </c>
      <c r="J1075">
        <v>32</v>
      </c>
      <c r="K1075">
        <v>17000</v>
      </c>
      <c r="L1075">
        <v>1980</v>
      </c>
      <c r="M1075">
        <v>118</v>
      </c>
      <c r="N1075">
        <v>124</v>
      </c>
      <c r="O1075">
        <v>130</v>
      </c>
      <c r="P1075">
        <v>142</v>
      </c>
      <c r="Q1075">
        <v>154</v>
      </c>
      <c r="R1075">
        <v>544000</v>
      </c>
      <c r="S1075">
        <v>571661</v>
      </c>
      <c r="T1075">
        <v>599322</v>
      </c>
      <c r="U1075">
        <v>654644</v>
      </c>
      <c r="V1075">
        <v>709966</v>
      </c>
      <c r="W1075" t="s">
        <v>2208</v>
      </c>
      <c r="X1075">
        <v>1</v>
      </c>
      <c r="Y1075">
        <v>1</v>
      </c>
      <c r="Z1075" t="s">
        <v>1532</v>
      </c>
    </row>
    <row r="1076" spans="1:26">
      <c r="A1076">
        <v>285</v>
      </c>
      <c r="B1076">
        <v>16226</v>
      </c>
      <c r="C1076" t="s">
        <v>1561</v>
      </c>
      <c r="D1076" t="s">
        <v>1529</v>
      </c>
      <c r="E1076" t="s">
        <v>1466</v>
      </c>
      <c r="F1076">
        <v>82484</v>
      </c>
      <c r="G1076">
        <v>97514</v>
      </c>
      <c r="H1076" t="s">
        <v>1577</v>
      </c>
      <c r="I1076">
        <v>323</v>
      </c>
      <c r="J1076">
        <v>1</v>
      </c>
      <c r="K1076">
        <v>1000</v>
      </c>
      <c r="L1076">
        <v>1980</v>
      </c>
      <c r="M1076">
        <v>118</v>
      </c>
      <c r="N1076">
        <v>124</v>
      </c>
      <c r="O1076">
        <v>130</v>
      </c>
      <c r="P1076">
        <v>142</v>
      </c>
      <c r="Q1076">
        <v>154</v>
      </c>
      <c r="R1076">
        <v>1000</v>
      </c>
      <c r="S1076">
        <v>1051</v>
      </c>
      <c r="T1076">
        <v>1102</v>
      </c>
      <c r="U1076">
        <v>1203</v>
      </c>
      <c r="V1076">
        <v>1305</v>
      </c>
      <c r="W1076" t="s">
        <v>2180</v>
      </c>
      <c r="X1076">
        <v>1</v>
      </c>
      <c r="Y1076">
        <v>1</v>
      </c>
      <c r="Z1076" t="s">
        <v>1532</v>
      </c>
    </row>
    <row r="1077" spans="1:26">
      <c r="A1077">
        <v>285</v>
      </c>
      <c r="B1077">
        <v>16226</v>
      </c>
      <c r="C1077" t="s">
        <v>1561</v>
      </c>
      <c r="D1077" t="s">
        <v>1529</v>
      </c>
      <c r="E1077" t="s">
        <v>1466</v>
      </c>
      <c r="F1077">
        <v>18746</v>
      </c>
      <c r="G1077">
        <v>19706</v>
      </c>
      <c r="H1077" t="s">
        <v>1577</v>
      </c>
      <c r="I1077">
        <v>323</v>
      </c>
      <c r="J1077">
        <v>3</v>
      </c>
      <c r="K1077">
        <v>4000</v>
      </c>
      <c r="L1077">
        <v>1980</v>
      </c>
      <c r="M1077">
        <v>118</v>
      </c>
      <c r="N1077">
        <v>124</v>
      </c>
      <c r="O1077">
        <v>130</v>
      </c>
      <c r="P1077">
        <v>142</v>
      </c>
      <c r="Q1077">
        <v>154</v>
      </c>
      <c r="R1077">
        <v>12000</v>
      </c>
      <c r="S1077">
        <v>12610</v>
      </c>
      <c r="T1077">
        <v>13220</v>
      </c>
      <c r="U1077">
        <v>14441</v>
      </c>
      <c r="V1077">
        <v>15661</v>
      </c>
      <c r="W1077" t="s">
        <v>2181</v>
      </c>
      <c r="X1077">
        <v>1</v>
      </c>
      <c r="Y1077">
        <v>1</v>
      </c>
      <c r="Z1077" t="s">
        <v>1532</v>
      </c>
    </row>
    <row r="1078" spans="1:26">
      <c r="A1078">
        <v>285</v>
      </c>
      <c r="B1078">
        <v>16226</v>
      </c>
      <c r="C1078" t="s">
        <v>1561</v>
      </c>
      <c r="D1078" t="s">
        <v>1529</v>
      </c>
      <c r="E1078" t="s">
        <v>1466</v>
      </c>
      <c r="F1078">
        <v>42932</v>
      </c>
      <c r="G1078">
        <v>48738</v>
      </c>
      <c r="H1078" t="s">
        <v>1577</v>
      </c>
      <c r="I1078">
        <v>323</v>
      </c>
      <c r="J1078">
        <v>1</v>
      </c>
      <c r="K1078">
        <v>4000</v>
      </c>
      <c r="L1078">
        <v>1980</v>
      </c>
      <c r="M1078">
        <v>118</v>
      </c>
      <c r="N1078">
        <v>124</v>
      </c>
      <c r="O1078">
        <v>130</v>
      </c>
      <c r="P1078">
        <v>142</v>
      </c>
      <c r="Q1078">
        <v>154</v>
      </c>
      <c r="R1078">
        <v>4000</v>
      </c>
      <c r="S1078">
        <v>4203</v>
      </c>
      <c r="T1078">
        <v>4407</v>
      </c>
      <c r="U1078">
        <v>4814</v>
      </c>
      <c r="V1078">
        <v>5220</v>
      </c>
      <c r="W1078" t="s">
        <v>2193</v>
      </c>
      <c r="X1078">
        <v>1</v>
      </c>
      <c r="Y1078">
        <v>1</v>
      </c>
      <c r="Z1078" t="s">
        <v>1532</v>
      </c>
    </row>
    <row r="1079" spans="1:26">
      <c r="A1079">
        <v>285</v>
      </c>
      <c r="B1079">
        <v>16226</v>
      </c>
      <c r="C1079" t="s">
        <v>1561</v>
      </c>
      <c r="D1079" t="s">
        <v>1529</v>
      </c>
      <c r="E1079" t="s">
        <v>1466</v>
      </c>
      <c r="F1079">
        <v>29497</v>
      </c>
      <c r="G1079">
        <v>32110</v>
      </c>
      <c r="H1079" t="s">
        <v>1577</v>
      </c>
      <c r="I1079">
        <v>323</v>
      </c>
      <c r="J1079">
        <v>15</v>
      </c>
      <c r="K1079">
        <v>1500</v>
      </c>
      <c r="L1079">
        <v>1980</v>
      </c>
      <c r="M1079">
        <v>118</v>
      </c>
      <c r="N1079">
        <v>124</v>
      </c>
      <c r="O1079">
        <v>130</v>
      </c>
      <c r="P1079">
        <v>142</v>
      </c>
      <c r="Q1079">
        <v>154</v>
      </c>
      <c r="R1079">
        <v>22500</v>
      </c>
      <c r="S1079">
        <v>23644</v>
      </c>
      <c r="T1079">
        <v>24788</v>
      </c>
      <c r="U1079">
        <v>27076</v>
      </c>
      <c r="V1079">
        <v>29364</v>
      </c>
      <c r="W1079" t="s">
        <v>2182</v>
      </c>
      <c r="X1079">
        <v>1</v>
      </c>
      <c r="Y1079">
        <v>1</v>
      </c>
      <c r="Z1079" t="s">
        <v>1532</v>
      </c>
    </row>
    <row r="1080" spans="1:26">
      <c r="A1080">
        <v>285</v>
      </c>
      <c r="B1080">
        <v>16226</v>
      </c>
      <c r="C1080" t="s">
        <v>1561</v>
      </c>
      <c r="D1080" t="s">
        <v>1529</v>
      </c>
      <c r="E1080" t="s">
        <v>1466</v>
      </c>
      <c r="F1080">
        <v>64947</v>
      </c>
      <c r="G1080">
        <v>78145</v>
      </c>
      <c r="H1080" t="s">
        <v>1577</v>
      </c>
      <c r="I1080">
        <v>323</v>
      </c>
      <c r="J1080">
        <v>25</v>
      </c>
      <c r="K1080">
        <v>1300</v>
      </c>
      <c r="L1080">
        <v>1980</v>
      </c>
      <c r="M1080">
        <v>118</v>
      </c>
      <c r="N1080">
        <v>124</v>
      </c>
      <c r="O1080">
        <v>130</v>
      </c>
      <c r="P1080">
        <v>142</v>
      </c>
      <c r="Q1080">
        <v>154</v>
      </c>
      <c r="R1080">
        <v>32500</v>
      </c>
      <c r="S1080">
        <v>34153</v>
      </c>
      <c r="T1080">
        <v>35805</v>
      </c>
      <c r="U1080">
        <v>39110</v>
      </c>
      <c r="V1080">
        <v>42415</v>
      </c>
      <c r="W1080" t="s">
        <v>2182</v>
      </c>
      <c r="X1080">
        <v>1</v>
      </c>
      <c r="Y1080">
        <v>1</v>
      </c>
      <c r="Z1080" t="s">
        <v>1532</v>
      </c>
    </row>
    <row r="1081" spans="1:26">
      <c r="A1081">
        <v>285</v>
      </c>
      <c r="B1081">
        <v>16226</v>
      </c>
      <c r="C1081" t="s">
        <v>1561</v>
      </c>
      <c r="D1081" t="s">
        <v>1529</v>
      </c>
      <c r="E1081" t="s">
        <v>1466</v>
      </c>
      <c r="F1081">
        <v>37717</v>
      </c>
      <c r="G1081">
        <v>50631</v>
      </c>
      <c r="H1081" t="s">
        <v>1577</v>
      </c>
      <c r="I1081">
        <v>323</v>
      </c>
      <c r="J1081">
        <v>1</v>
      </c>
      <c r="K1081">
        <v>7000</v>
      </c>
      <c r="L1081">
        <v>1980</v>
      </c>
      <c r="M1081">
        <v>118</v>
      </c>
      <c r="N1081">
        <v>124</v>
      </c>
      <c r="O1081">
        <v>130</v>
      </c>
      <c r="P1081">
        <v>142</v>
      </c>
      <c r="Q1081">
        <v>154</v>
      </c>
      <c r="R1081">
        <v>7000</v>
      </c>
      <c r="S1081">
        <v>7356</v>
      </c>
      <c r="T1081">
        <v>7712</v>
      </c>
      <c r="U1081">
        <v>8424</v>
      </c>
      <c r="V1081">
        <v>9136</v>
      </c>
      <c r="W1081" t="s">
        <v>2209</v>
      </c>
      <c r="X1081">
        <v>1</v>
      </c>
      <c r="Y1081">
        <v>1</v>
      </c>
      <c r="Z1081" t="s">
        <v>1532</v>
      </c>
    </row>
    <row r="1082" spans="1:26">
      <c r="A1082">
        <v>285</v>
      </c>
      <c r="B1082">
        <v>16226</v>
      </c>
      <c r="C1082" t="s">
        <v>1561</v>
      </c>
      <c r="D1082" t="s">
        <v>1529</v>
      </c>
      <c r="E1082" t="s">
        <v>1463</v>
      </c>
      <c r="F1082">
        <v>55524</v>
      </c>
      <c r="G1082">
        <v>65533</v>
      </c>
      <c r="H1082" t="s">
        <v>1577</v>
      </c>
      <c r="I1082">
        <v>323</v>
      </c>
      <c r="J1082">
        <v>1</v>
      </c>
      <c r="K1082">
        <v>5000</v>
      </c>
      <c r="L1082">
        <v>1980</v>
      </c>
      <c r="M1082">
        <v>786</v>
      </c>
      <c r="N1082">
        <v>825</v>
      </c>
      <c r="O1082">
        <v>867</v>
      </c>
      <c r="P1082">
        <v>948</v>
      </c>
      <c r="Q1082">
        <v>1029</v>
      </c>
      <c r="R1082">
        <v>5000</v>
      </c>
      <c r="S1082">
        <v>5248</v>
      </c>
      <c r="T1082">
        <v>5515</v>
      </c>
      <c r="U1082">
        <v>6031</v>
      </c>
      <c r="V1082">
        <v>6546</v>
      </c>
      <c r="W1082" t="s">
        <v>2171</v>
      </c>
      <c r="X1082">
        <v>1</v>
      </c>
      <c r="Y1082">
        <v>1</v>
      </c>
      <c r="Z1082" t="s">
        <v>1532</v>
      </c>
    </row>
    <row r="1083" spans="1:26">
      <c r="A1083">
        <v>285</v>
      </c>
      <c r="B1083">
        <v>16226</v>
      </c>
      <c r="C1083" t="s">
        <v>1561</v>
      </c>
      <c r="D1083" t="s">
        <v>1529</v>
      </c>
      <c r="E1083" t="s">
        <v>1463</v>
      </c>
      <c r="F1083">
        <v>79787</v>
      </c>
      <c r="G1083">
        <v>94246</v>
      </c>
      <c r="H1083" t="s">
        <v>1577</v>
      </c>
      <c r="I1083">
        <v>323</v>
      </c>
      <c r="J1083">
        <v>1</v>
      </c>
      <c r="K1083">
        <v>100000</v>
      </c>
      <c r="L1083">
        <v>1980</v>
      </c>
      <c r="M1083">
        <v>786</v>
      </c>
      <c r="N1083">
        <v>825</v>
      </c>
      <c r="O1083">
        <v>867</v>
      </c>
      <c r="P1083">
        <v>948</v>
      </c>
      <c r="Q1083">
        <v>1029</v>
      </c>
      <c r="R1083">
        <v>100000</v>
      </c>
      <c r="S1083">
        <v>104962</v>
      </c>
      <c r="T1083">
        <v>110305</v>
      </c>
      <c r="U1083">
        <v>120611</v>
      </c>
      <c r="V1083">
        <v>130916</v>
      </c>
      <c r="W1083" t="s">
        <v>2196</v>
      </c>
      <c r="X1083">
        <v>1</v>
      </c>
      <c r="Y1083">
        <v>1</v>
      </c>
      <c r="Z1083" t="s">
        <v>1532</v>
      </c>
    </row>
    <row r="1084" spans="1:26">
      <c r="A1084">
        <v>285</v>
      </c>
      <c r="B1084">
        <v>16226</v>
      </c>
      <c r="C1084" t="s">
        <v>1561</v>
      </c>
      <c r="D1084" t="s">
        <v>1529</v>
      </c>
      <c r="E1084" t="s">
        <v>1463</v>
      </c>
      <c r="F1084">
        <v>52386</v>
      </c>
      <c r="G1084">
        <v>61690</v>
      </c>
      <c r="H1084" t="s">
        <v>1577</v>
      </c>
      <c r="I1084">
        <v>323</v>
      </c>
      <c r="J1084">
        <v>5</v>
      </c>
      <c r="K1084">
        <v>500</v>
      </c>
      <c r="L1084">
        <v>1980</v>
      </c>
      <c r="M1084">
        <v>786</v>
      </c>
      <c r="N1084">
        <v>825</v>
      </c>
      <c r="O1084">
        <v>867</v>
      </c>
      <c r="P1084">
        <v>948</v>
      </c>
      <c r="Q1084">
        <v>1029</v>
      </c>
      <c r="R1084">
        <v>2500</v>
      </c>
      <c r="S1084">
        <v>2624</v>
      </c>
      <c r="T1084">
        <v>2758</v>
      </c>
      <c r="U1084">
        <v>3015</v>
      </c>
      <c r="V1084">
        <v>3273</v>
      </c>
      <c r="W1084" t="s">
        <v>2172</v>
      </c>
      <c r="X1084">
        <v>1</v>
      </c>
      <c r="Y1084">
        <v>1</v>
      </c>
      <c r="Z1084" t="s">
        <v>1532</v>
      </c>
    </row>
    <row r="1085" spans="1:26">
      <c r="A1085">
        <v>285</v>
      </c>
      <c r="B1085">
        <v>16226</v>
      </c>
      <c r="C1085" t="s">
        <v>1561</v>
      </c>
      <c r="D1085" t="s">
        <v>1529</v>
      </c>
      <c r="E1085" t="s">
        <v>1463</v>
      </c>
      <c r="F1085">
        <v>72733</v>
      </c>
      <c r="G1085">
        <v>86450</v>
      </c>
      <c r="H1085" t="s">
        <v>1530</v>
      </c>
      <c r="I1085">
        <v>295</v>
      </c>
      <c r="J1085">
        <v>10</v>
      </c>
      <c r="K1085">
        <v>300</v>
      </c>
      <c r="L1085">
        <v>1980</v>
      </c>
      <c r="M1085">
        <v>786</v>
      </c>
      <c r="N1085">
        <v>825</v>
      </c>
      <c r="O1085">
        <v>867</v>
      </c>
      <c r="P1085">
        <v>948</v>
      </c>
      <c r="Q1085">
        <v>1029</v>
      </c>
      <c r="R1085">
        <v>3000</v>
      </c>
      <c r="S1085">
        <v>3149</v>
      </c>
      <c r="T1085">
        <v>3309</v>
      </c>
      <c r="U1085">
        <v>3618</v>
      </c>
      <c r="V1085">
        <v>3927</v>
      </c>
      <c r="W1085" t="s">
        <v>1935</v>
      </c>
      <c r="X1085">
        <v>1</v>
      </c>
      <c r="Y1085">
        <v>1</v>
      </c>
      <c r="Z1085" t="s">
        <v>1532</v>
      </c>
    </row>
    <row r="1086" spans="1:26">
      <c r="A1086">
        <v>285</v>
      </c>
      <c r="B1086">
        <v>16226</v>
      </c>
      <c r="C1086" t="s">
        <v>1561</v>
      </c>
      <c r="D1086" t="s">
        <v>1529</v>
      </c>
      <c r="E1086" t="s">
        <v>1463</v>
      </c>
      <c r="F1086">
        <v>78308</v>
      </c>
      <c r="G1086">
        <v>92586</v>
      </c>
      <c r="H1086" t="s">
        <v>1577</v>
      </c>
      <c r="I1086">
        <v>323</v>
      </c>
      <c r="J1086">
        <v>2</v>
      </c>
      <c r="K1086">
        <v>2500</v>
      </c>
      <c r="L1086">
        <v>1980</v>
      </c>
      <c r="M1086">
        <v>786</v>
      </c>
      <c r="N1086">
        <v>825</v>
      </c>
      <c r="O1086">
        <v>867</v>
      </c>
      <c r="P1086">
        <v>948</v>
      </c>
      <c r="Q1086">
        <v>1029</v>
      </c>
      <c r="R1086">
        <v>5000</v>
      </c>
      <c r="S1086">
        <v>5248</v>
      </c>
      <c r="T1086">
        <v>5515</v>
      </c>
      <c r="U1086">
        <v>6031</v>
      </c>
      <c r="V1086">
        <v>6546</v>
      </c>
      <c r="W1086" t="s">
        <v>2210</v>
      </c>
      <c r="X1086">
        <v>1</v>
      </c>
      <c r="Y1086">
        <v>1</v>
      </c>
      <c r="Z1086" t="s">
        <v>1532</v>
      </c>
    </row>
    <row r="1087" spans="1:26">
      <c r="A1087">
        <v>285</v>
      </c>
      <c r="B1087">
        <v>16226</v>
      </c>
      <c r="C1087" t="s">
        <v>1561</v>
      </c>
      <c r="D1087" t="s">
        <v>1529</v>
      </c>
      <c r="E1087" t="s">
        <v>1463</v>
      </c>
      <c r="F1087">
        <v>9851</v>
      </c>
      <c r="G1087">
        <v>10231</v>
      </c>
      <c r="H1087" t="s">
        <v>1577</v>
      </c>
      <c r="I1087">
        <v>323</v>
      </c>
      <c r="J1087">
        <v>1</v>
      </c>
      <c r="K1087">
        <v>3000</v>
      </c>
      <c r="L1087">
        <v>1980</v>
      </c>
      <c r="M1087">
        <v>786</v>
      </c>
      <c r="N1087">
        <v>825</v>
      </c>
      <c r="O1087">
        <v>867</v>
      </c>
      <c r="P1087">
        <v>948</v>
      </c>
      <c r="Q1087">
        <v>1029</v>
      </c>
      <c r="R1087">
        <v>3000</v>
      </c>
      <c r="S1087">
        <v>3149</v>
      </c>
      <c r="T1087">
        <v>3309</v>
      </c>
      <c r="U1087">
        <v>3618</v>
      </c>
      <c r="V1087">
        <v>3927</v>
      </c>
      <c r="W1087" t="s">
        <v>2173</v>
      </c>
      <c r="X1087">
        <v>1</v>
      </c>
      <c r="Y1087">
        <v>1</v>
      </c>
      <c r="Z1087" t="s">
        <v>1532</v>
      </c>
    </row>
    <row r="1088" spans="1:26">
      <c r="A1088">
        <v>285</v>
      </c>
      <c r="B1088">
        <v>16226</v>
      </c>
      <c r="C1088" t="s">
        <v>1561</v>
      </c>
      <c r="D1088" t="s">
        <v>1529</v>
      </c>
      <c r="E1088" t="s">
        <v>1463</v>
      </c>
      <c r="F1088">
        <v>74308</v>
      </c>
      <c r="G1088">
        <v>88282</v>
      </c>
      <c r="H1088" t="s">
        <v>1577</v>
      </c>
      <c r="I1088">
        <v>323</v>
      </c>
      <c r="J1088">
        <v>1</v>
      </c>
      <c r="K1088">
        <v>3000</v>
      </c>
      <c r="L1088">
        <v>1980</v>
      </c>
      <c r="M1088">
        <v>786</v>
      </c>
      <c r="N1088">
        <v>825</v>
      </c>
      <c r="O1088">
        <v>867</v>
      </c>
      <c r="P1088">
        <v>948</v>
      </c>
      <c r="Q1088">
        <v>1029</v>
      </c>
      <c r="R1088">
        <v>3000</v>
      </c>
      <c r="S1088">
        <v>3149</v>
      </c>
      <c r="T1088">
        <v>3309</v>
      </c>
      <c r="U1088">
        <v>3618</v>
      </c>
      <c r="V1088">
        <v>3927</v>
      </c>
      <c r="W1088" t="s">
        <v>2183</v>
      </c>
      <c r="X1088">
        <v>1</v>
      </c>
      <c r="Y1088">
        <v>1</v>
      </c>
      <c r="Z1088" t="s">
        <v>1532</v>
      </c>
    </row>
    <row r="1089" spans="1:26">
      <c r="A1089">
        <v>285</v>
      </c>
      <c r="B1089">
        <v>16226</v>
      </c>
      <c r="C1089" t="s">
        <v>1561</v>
      </c>
      <c r="D1089" t="s">
        <v>1529</v>
      </c>
      <c r="E1089" t="s">
        <v>1463</v>
      </c>
      <c r="F1089">
        <v>79128</v>
      </c>
      <c r="G1089">
        <v>93468</v>
      </c>
      <c r="H1089" t="s">
        <v>1577</v>
      </c>
      <c r="I1089">
        <v>323</v>
      </c>
      <c r="J1089">
        <v>2</v>
      </c>
      <c r="K1089">
        <v>25000</v>
      </c>
      <c r="L1089">
        <v>1980</v>
      </c>
      <c r="M1089">
        <v>786</v>
      </c>
      <c r="N1089">
        <v>825</v>
      </c>
      <c r="O1089">
        <v>867</v>
      </c>
      <c r="P1089">
        <v>948</v>
      </c>
      <c r="Q1089">
        <v>1029</v>
      </c>
      <c r="R1089">
        <v>50000</v>
      </c>
      <c r="S1089">
        <v>52481</v>
      </c>
      <c r="T1089">
        <v>55153</v>
      </c>
      <c r="U1089">
        <v>60305</v>
      </c>
      <c r="V1089">
        <v>65458</v>
      </c>
      <c r="W1089" t="s">
        <v>2201</v>
      </c>
      <c r="X1089">
        <v>1</v>
      </c>
      <c r="Y1089">
        <v>1</v>
      </c>
      <c r="Z1089" t="s">
        <v>1532</v>
      </c>
    </row>
    <row r="1090" spans="1:26">
      <c r="A1090">
        <v>285</v>
      </c>
      <c r="B1090">
        <v>16226</v>
      </c>
      <c r="C1090" t="s">
        <v>1561</v>
      </c>
      <c r="D1090" t="s">
        <v>1529</v>
      </c>
      <c r="E1090" t="s">
        <v>1463</v>
      </c>
      <c r="F1090">
        <v>79228</v>
      </c>
      <c r="G1090">
        <v>93578</v>
      </c>
      <c r="H1090" t="s">
        <v>1577</v>
      </c>
      <c r="I1090">
        <v>323</v>
      </c>
      <c r="J1090">
        <v>1</v>
      </c>
      <c r="K1090">
        <v>80000</v>
      </c>
      <c r="L1090">
        <v>1980</v>
      </c>
      <c r="M1090">
        <v>786</v>
      </c>
      <c r="N1090">
        <v>825</v>
      </c>
      <c r="O1090">
        <v>867</v>
      </c>
      <c r="P1090">
        <v>948</v>
      </c>
      <c r="Q1090">
        <v>1029</v>
      </c>
      <c r="R1090">
        <v>80000</v>
      </c>
      <c r="S1090">
        <v>83969</v>
      </c>
      <c r="T1090">
        <v>88244</v>
      </c>
      <c r="U1090">
        <v>96489</v>
      </c>
      <c r="V1090">
        <v>104733</v>
      </c>
      <c r="W1090" t="s">
        <v>2211</v>
      </c>
      <c r="X1090">
        <v>1</v>
      </c>
      <c r="Y1090">
        <v>1</v>
      </c>
      <c r="Z1090" t="s">
        <v>1532</v>
      </c>
    </row>
    <row r="1091" spans="1:26">
      <c r="A1091">
        <v>285</v>
      </c>
      <c r="B1091">
        <v>16226</v>
      </c>
      <c r="C1091" t="s">
        <v>1561</v>
      </c>
      <c r="D1091" t="s">
        <v>1529</v>
      </c>
      <c r="E1091" t="s">
        <v>1463</v>
      </c>
      <c r="F1091">
        <v>79601</v>
      </c>
      <c r="G1091">
        <v>94033</v>
      </c>
      <c r="H1091" t="s">
        <v>1577</v>
      </c>
      <c r="I1091">
        <v>323</v>
      </c>
      <c r="J1091">
        <v>4</v>
      </c>
      <c r="K1091">
        <v>1000</v>
      </c>
      <c r="L1091">
        <v>1980</v>
      </c>
      <c r="M1091">
        <v>786</v>
      </c>
      <c r="N1091">
        <v>825</v>
      </c>
      <c r="O1091">
        <v>867</v>
      </c>
      <c r="P1091">
        <v>948</v>
      </c>
      <c r="Q1091">
        <v>1029</v>
      </c>
      <c r="R1091">
        <v>4000</v>
      </c>
      <c r="S1091">
        <v>4198</v>
      </c>
      <c r="T1091">
        <v>4412</v>
      </c>
      <c r="U1091">
        <v>4824</v>
      </c>
      <c r="V1091">
        <v>5237</v>
      </c>
      <c r="W1091" t="s">
        <v>2174</v>
      </c>
      <c r="X1091">
        <v>1</v>
      </c>
      <c r="Y1091">
        <v>1</v>
      </c>
      <c r="Z1091" t="s">
        <v>1532</v>
      </c>
    </row>
    <row r="1092" spans="1:26">
      <c r="A1092">
        <v>285</v>
      </c>
      <c r="B1092">
        <v>16226</v>
      </c>
      <c r="C1092" t="s">
        <v>1561</v>
      </c>
      <c r="D1092" t="s">
        <v>1529</v>
      </c>
      <c r="E1092" t="s">
        <v>1463</v>
      </c>
      <c r="F1092">
        <v>49266</v>
      </c>
      <c r="G1092">
        <v>57711</v>
      </c>
      <c r="H1092" t="s">
        <v>1577</v>
      </c>
      <c r="I1092">
        <v>323</v>
      </c>
      <c r="J1092">
        <v>2</v>
      </c>
      <c r="K1092">
        <v>400</v>
      </c>
      <c r="L1092">
        <v>1980</v>
      </c>
      <c r="M1092">
        <v>786</v>
      </c>
      <c r="N1092">
        <v>825</v>
      </c>
      <c r="O1092">
        <v>867</v>
      </c>
      <c r="P1092">
        <v>948</v>
      </c>
      <c r="Q1092">
        <v>1029</v>
      </c>
      <c r="R1092">
        <v>800</v>
      </c>
      <c r="S1092">
        <v>840</v>
      </c>
      <c r="T1092">
        <v>882</v>
      </c>
      <c r="U1092">
        <v>965</v>
      </c>
      <c r="V1092">
        <v>1047</v>
      </c>
      <c r="W1092" t="s">
        <v>2175</v>
      </c>
      <c r="X1092">
        <v>1</v>
      </c>
      <c r="Y1092">
        <v>1</v>
      </c>
      <c r="Z1092" t="s">
        <v>1532</v>
      </c>
    </row>
    <row r="1093" spans="1:26">
      <c r="A1093">
        <v>285</v>
      </c>
      <c r="B1093">
        <v>16226</v>
      </c>
      <c r="C1093" t="s">
        <v>1561</v>
      </c>
      <c r="D1093" t="s">
        <v>1529</v>
      </c>
      <c r="E1093" t="s">
        <v>1463</v>
      </c>
      <c r="F1093">
        <v>55416</v>
      </c>
      <c r="G1093">
        <v>65417</v>
      </c>
      <c r="H1093" t="s">
        <v>1577</v>
      </c>
      <c r="I1093">
        <v>323</v>
      </c>
      <c r="J1093">
        <v>7</v>
      </c>
      <c r="K1093">
        <v>1500</v>
      </c>
      <c r="L1093">
        <v>1980</v>
      </c>
      <c r="M1093">
        <v>786</v>
      </c>
      <c r="N1093">
        <v>825</v>
      </c>
      <c r="O1093">
        <v>867</v>
      </c>
      <c r="P1093">
        <v>948</v>
      </c>
      <c r="Q1093">
        <v>1029</v>
      </c>
      <c r="R1093">
        <v>10500</v>
      </c>
      <c r="S1093">
        <v>11021</v>
      </c>
      <c r="T1093">
        <v>11582</v>
      </c>
      <c r="U1093">
        <v>12664</v>
      </c>
      <c r="V1093">
        <v>13746</v>
      </c>
      <c r="W1093" t="s">
        <v>2176</v>
      </c>
      <c r="X1093">
        <v>1</v>
      </c>
      <c r="Y1093">
        <v>1</v>
      </c>
      <c r="Z1093" t="s">
        <v>1532</v>
      </c>
    </row>
    <row r="1094" spans="1:26">
      <c r="A1094">
        <v>285</v>
      </c>
      <c r="B1094">
        <v>16226</v>
      </c>
      <c r="C1094" t="s">
        <v>1561</v>
      </c>
      <c r="D1094" t="s">
        <v>1529</v>
      </c>
      <c r="E1094" t="s">
        <v>1463</v>
      </c>
      <c r="F1094">
        <v>55376</v>
      </c>
      <c r="G1094">
        <v>65373</v>
      </c>
      <c r="H1094" t="s">
        <v>1577</v>
      </c>
      <c r="I1094">
        <v>323</v>
      </c>
      <c r="J1094">
        <v>2</v>
      </c>
      <c r="K1094">
        <v>1000</v>
      </c>
      <c r="L1094">
        <v>1980</v>
      </c>
      <c r="M1094">
        <v>786</v>
      </c>
      <c r="N1094">
        <v>825</v>
      </c>
      <c r="O1094">
        <v>867</v>
      </c>
      <c r="P1094">
        <v>948</v>
      </c>
      <c r="Q1094">
        <v>1029</v>
      </c>
      <c r="R1094">
        <v>2000</v>
      </c>
      <c r="S1094">
        <v>2099</v>
      </c>
      <c r="T1094">
        <v>2206</v>
      </c>
      <c r="U1094">
        <v>2412</v>
      </c>
      <c r="V1094">
        <v>2618</v>
      </c>
      <c r="W1094" t="s">
        <v>2177</v>
      </c>
      <c r="X1094">
        <v>1</v>
      </c>
      <c r="Y1094">
        <v>1</v>
      </c>
      <c r="Z1094" t="s">
        <v>1532</v>
      </c>
    </row>
    <row r="1095" spans="1:26">
      <c r="A1095">
        <v>285</v>
      </c>
      <c r="B1095">
        <v>16226</v>
      </c>
      <c r="C1095" t="s">
        <v>1561</v>
      </c>
      <c r="D1095" t="s">
        <v>1529</v>
      </c>
      <c r="E1095" t="s">
        <v>1463</v>
      </c>
      <c r="F1095">
        <v>42366</v>
      </c>
      <c r="G1095">
        <v>47994</v>
      </c>
      <c r="H1095" t="s">
        <v>1577</v>
      </c>
      <c r="I1095">
        <v>323</v>
      </c>
      <c r="J1095">
        <v>1</v>
      </c>
      <c r="K1095">
        <v>1500</v>
      </c>
      <c r="L1095">
        <v>1980</v>
      </c>
      <c r="M1095">
        <v>786</v>
      </c>
      <c r="N1095">
        <v>825</v>
      </c>
      <c r="O1095">
        <v>867</v>
      </c>
      <c r="P1095">
        <v>948</v>
      </c>
      <c r="Q1095">
        <v>1029</v>
      </c>
      <c r="R1095">
        <v>1500</v>
      </c>
      <c r="S1095">
        <v>1574</v>
      </c>
      <c r="T1095">
        <v>1655</v>
      </c>
      <c r="U1095">
        <v>1809</v>
      </c>
      <c r="V1095">
        <v>1964</v>
      </c>
      <c r="W1095" t="s">
        <v>2203</v>
      </c>
      <c r="X1095">
        <v>1</v>
      </c>
      <c r="Y1095">
        <v>1</v>
      </c>
      <c r="Z1095" t="s">
        <v>1532</v>
      </c>
    </row>
    <row r="1096" spans="1:26">
      <c r="A1096">
        <v>285</v>
      </c>
      <c r="B1096">
        <v>16226</v>
      </c>
      <c r="C1096" t="s">
        <v>1561</v>
      </c>
      <c r="D1096" t="s">
        <v>1529</v>
      </c>
      <c r="E1096" t="s">
        <v>1463</v>
      </c>
      <c r="F1096">
        <v>52063</v>
      </c>
      <c r="G1096">
        <v>61343</v>
      </c>
      <c r="H1096" t="s">
        <v>1577</v>
      </c>
      <c r="I1096">
        <v>323</v>
      </c>
      <c r="J1096">
        <v>9</v>
      </c>
      <c r="K1096">
        <v>2500</v>
      </c>
      <c r="L1096">
        <v>1980</v>
      </c>
      <c r="M1096">
        <v>786</v>
      </c>
      <c r="N1096">
        <v>825</v>
      </c>
      <c r="O1096">
        <v>867</v>
      </c>
      <c r="P1096">
        <v>948</v>
      </c>
      <c r="Q1096">
        <v>1029</v>
      </c>
      <c r="R1096">
        <v>22500</v>
      </c>
      <c r="S1096">
        <v>23616</v>
      </c>
      <c r="T1096">
        <v>24819</v>
      </c>
      <c r="U1096">
        <v>27137</v>
      </c>
      <c r="V1096">
        <v>29456</v>
      </c>
      <c r="W1096" t="s">
        <v>2212</v>
      </c>
      <c r="X1096">
        <v>1</v>
      </c>
      <c r="Y1096">
        <v>1</v>
      </c>
      <c r="Z1096" t="s">
        <v>1532</v>
      </c>
    </row>
    <row r="1097" spans="1:26">
      <c r="A1097">
        <v>285</v>
      </c>
      <c r="B1097">
        <v>16226</v>
      </c>
      <c r="C1097" t="s">
        <v>1561</v>
      </c>
      <c r="D1097" t="s">
        <v>1529</v>
      </c>
      <c r="E1097" t="s">
        <v>1463</v>
      </c>
      <c r="F1097">
        <v>52348</v>
      </c>
      <c r="G1097">
        <v>61651</v>
      </c>
      <c r="H1097" t="s">
        <v>1577</v>
      </c>
      <c r="I1097">
        <v>323</v>
      </c>
      <c r="J1097">
        <v>2</v>
      </c>
      <c r="K1097">
        <v>25000</v>
      </c>
      <c r="L1097">
        <v>1980</v>
      </c>
      <c r="M1097">
        <v>786</v>
      </c>
      <c r="N1097">
        <v>825</v>
      </c>
      <c r="O1097">
        <v>867</v>
      </c>
      <c r="P1097">
        <v>948</v>
      </c>
      <c r="Q1097">
        <v>1029</v>
      </c>
      <c r="R1097">
        <v>50000</v>
      </c>
      <c r="S1097">
        <v>52481</v>
      </c>
      <c r="T1097">
        <v>55153</v>
      </c>
      <c r="U1097">
        <v>60305</v>
      </c>
      <c r="V1097">
        <v>65458</v>
      </c>
      <c r="W1097" t="s">
        <v>2213</v>
      </c>
      <c r="X1097">
        <v>1</v>
      </c>
      <c r="Y1097">
        <v>1</v>
      </c>
      <c r="Z1097" t="s">
        <v>1532</v>
      </c>
    </row>
    <row r="1098" spans="1:26">
      <c r="A1098">
        <v>285</v>
      </c>
      <c r="B1098">
        <v>16226</v>
      </c>
      <c r="C1098" t="s">
        <v>1561</v>
      </c>
      <c r="D1098" t="s">
        <v>1529</v>
      </c>
      <c r="E1098" t="s">
        <v>1463</v>
      </c>
      <c r="F1098">
        <v>76537</v>
      </c>
      <c r="G1098">
        <v>90678</v>
      </c>
      <c r="H1098" t="s">
        <v>1577</v>
      </c>
      <c r="I1098">
        <v>323</v>
      </c>
      <c r="J1098">
        <v>1</v>
      </c>
      <c r="K1098">
        <v>22000</v>
      </c>
      <c r="L1098">
        <v>1980</v>
      </c>
      <c r="M1098">
        <v>786</v>
      </c>
      <c r="N1098">
        <v>825</v>
      </c>
      <c r="O1098">
        <v>867</v>
      </c>
      <c r="P1098">
        <v>948</v>
      </c>
      <c r="Q1098">
        <v>1029</v>
      </c>
      <c r="R1098">
        <v>22000</v>
      </c>
      <c r="S1098">
        <v>23092</v>
      </c>
      <c r="T1098">
        <v>24267</v>
      </c>
      <c r="U1098">
        <v>26534</v>
      </c>
      <c r="V1098">
        <v>28802</v>
      </c>
      <c r="W1098" t="s">
        <v>2214</v>
      </c>
      <c r="X1098">
        <v>1</v>
      </c>
      <c r="Y1098">
        <v>1</v>
      </c>
      <c r="Z1098" t="s">
        <v>1532</v>
      </c>
    </row>
    <row r="1099" spans="1:26">
      <c r="A1099">
        <v>285</v>
      </c>
      <c r="B1099">
        <v>16226</v>
      </c>
      <c r="C1099" t="s">
        <v>1561</v>
      </c>
      <c r="D1099" t="s">
        <v>1529</v>
      </c>
      <c r="E1099" t="s">
        <v>1463</v>
      </c>
      <c r="F1099">
        <v>83103</v>
      </c>
      <c r="G1099">
        <v>98301</v>
      </c>
      <c r="H1099" t="s">
        <v>1577</v>
      </c>
      <c r="I1099">
        <v>323</v>
      </c>
      <c r="J1099">
        <v>1</v>
      </c>
      <c r="K1099">
        <v>3000</v>
      </c>
      <c r="L1099">
        <v>1980</v>
      </c>
      <c r="M1099">
        <v>786</v>
      </c>
      <c r="N1099">
        <v>825</v>
      </c>
      <c r="O1099">
        <v>867</v>
      </c>
      <c r="P1099">
        <v>948</v>
      </c>
      <c r="Q1099">
        <v>1029</v>
      </c>
      <c r="R1099">
        <v>3000</v>
      </c>
      <c r="S1099">
        <v>3149</v>
      </c>
      <c r="T1099">
        <v>3309</v>
      </c>
      <c r="U1099">
        <v>3618</v>
      </c>
      <c r="V1099">
        <v>3927</v>
      </c>
      <c r="W1099" t="s">
        <v>2215</v>
      </c>
      <c r="X1099">
        <v>1</v>
      </c>
      <c r="Y1099">
        <v>1</v>
      </c>
      <c r="Z1099" t="s">
        <v>1532</v>
      </c>
    </row>
    <row r="1100" spans="1:26">
      <c r="A1100">
        <v>285</v>
      </c>
      <c r="B1100">
        <v>16226</v>
      </c>
      <c r="C1100" t="s">
        <v>1561</v>
      </c>
      <c r="D1100" t="s">
        <v>1529</v>
      </c>
      <c r="E1100" t="s">
        <v>1463</v>
      </c>
      <c r="F1100">
        <v>49212</v>
      </c>
      <c r="G1100">
        <v>57639</v>
      </c>
      <c r="H1100" t="s">
        <v>1577</v>
      </c>
      <c r="I1100">
        <v>323</v>
      </c>
      <c r="J1100">
        <v>3</v>
      </c>
      <c r="K1100">
        <v>10000</v>
      </c>
      <c r="L1100">
        <v>1980</v>
      </c>
      <c r="M1100">
        <v>786</v>
      </c>
      <c r="N1100">
        <v>825</v>
      </c>
      <c r="O1100">
        <v>867</v>
      </c>
      <c r="P1100">
        <v>948</v>
      </c>
      <c r="Q1100">
        <v>1029</v>
      </c>
      <c r="R1100">
        <v>30000</v>
      </c>
      <c r="S1100">
        <v>31489</v>
      </c>
      <c r="T1100">
        <v>33092</v>
      </c>
      <c r="U1100">
        <v>36183</v>
      </c>
      <c r="V1100">
        <v>39275</v>
      </c>
      <c r="W1100" t="s">
        <v>2178</v>
      </c>
      <c r="X1100">
        <v>1</v>
      </c>
      <c r="Y1100">
        <v>1</v>
      </c>
      <c r="Z1100" t="s">
        <v>1532</v>
      </c>
    </row>
    <row r="1101" spans="1:26">
      <c r="A1101">
        <v>285</v>
      </c>
      <c r="B1101">
        <v>16226</v>
      </c>
      <c r="C1101" t="s">
        <v>1561</v>
      </c>
      <c r="D1101" t="s">
        <v>1529</v>
      </c>
      <c r="E1101" t="s">
        <v>1463</v>
      </c>
      <c r="F1101">
        <v>83149</v>
      </c>
      <c r="G1101">
        <v>98351</v>
      </c>
      <c r="H1101" t="s">
        <v>1577</v>
      </c>
      <c r="I1101">
        <v>323</v>
      </c>
      <c r="J1101">
        <v>2</v>
      </c>
      <c r="K1101">
        <v>80000</v>
      </c>
      <c r="L1101">
        <v>1980</v>
      </c>
      <c r="M1101">
        <v>786</v>
      </c>
      <c r="N1101">
        <v>825</v>
      </c>
      <c r="O1101">
        <v>867</v>
      </c>
      <c r="P1101">
        <v>948</v>
      </c>
      <c r="Q1101">
        <v>1029</v>
      </c>
      <c r="R1101">
        <v>160000</v>
      </c>
      <c r="S1101">
        <v>167939</v>
      </c>
      <c r="T1101">
        <v>176489</v>
      </c>
      <c r="U1101">
        <v>192977</v>
      </c>
      <c r="V1101">
        <v>209466</v>
      </c>
      <c r="W1101" t="s">
        <v>2206</v>
      </c>
      <c r="X1101">
        <v>1</v>
      </c>
      <c r="Y1101">
        <v>1</v>
      </c>
      <c r="Z1101" t="s">
        <v>1532</v>
      </c>
    </row>
    <row r="1102" spans="1:26">
      <c r="A1102">
        <v>285</v>
      </c>
      <c r="B1102">
        <v>16226</v>
      </c>
      <c r="C1102" t="s">
        <v>1561</v>
      </c>
      <c r="D1102" t="s">
        <v>1529</v>
      </c>
      <c r="E1102" t="s">
        <v>1463</v>
      </c>
      <c r="F1102">
        <v>44239</v>
      </c>
      <c r="G1102">
        <v>50963</v>
      </c>
      <c r="H1102" t="s">
        <v>1577</v>
      </c>
      <c r="I1102">
        <v>323</v>
      </c>
      <c r="J1102">
        <v>1</v>
      </c>
      <c r="K1102">
        <v>12000</v>
      </c>
      <c r="L1102">
        <v>1980</v>
      </c>
      <c r="M1102">
        <v>786</v>
      </c>
      <c r="N1102">
        <v>825</v>
      </c>
      <c r="O1102">
        <v>867</v>
      </c>
      <c r="P1102">
        <v>948</v>
      </c>
      <c r="Q1102">
        <v>1029</v>
      </c>
      <c r="R1102">
        <v>12000</v>
      </c>
      <c r="S1102">
        <v>12595</v>
      </c>
      <c r="T1102">
        <v>13237</v>
      </c>
      <c r="U1102">
        <v>14473</v>
      </c>
      <c r="V1102">
        <v>15710</v>
      </c>
      <c r="W1102" t="s">
        <v>2179</v>
      </c>
      <c r="X1102">
        <v>1</v>
      </c>
      <c r="Y1102">
        <v>1</v>
      </c>
      <c r="Z1102" t="s">
        <v>1532</v>
      </c>
    </row>
    <row r="1103" spans="1:26">
      <c r="A1103">
        <v>285</v>
      </c>
      <c r="B1103">
        <v>16226</v>
      </c>
      <c r="C1103" t="s">
        <v>1561</v>
      </c>
      <c r="D1103" t="s">
        <v>1529</v>
      </c>
      <c r="E1103" t="s">
        <v>1463</v>
      </c>
      <c r="F1103">
        <v>70362</v>
      </c>
      <c r="G1103">
        <v>83913</v>
      </c>
      <c r="H1103" t="s">
        <v>1577</v>
      </c>
      <c r="I1103">
        <v>323</v>
      </c>
      <c r="J1103">
        <v>3</v>
      </c>
      <c r="K1103">
        <v>25000</v>
      </c>
      <c r="L1103">
        <v>1980</v>
      </c>
      <c r="M1103">
        <v>786</v>
      </c>
      <c r="N1103">
        <v>825</v>
      </c>
      <c r="O1103">
        <v>867</v>
      </c>
      <c r="P1103">
        <v>948</v>
      </c>
      <c r="Q1103">
        <v>1029</v>
      </c>
      <c r="R1103">
        <v>75000</v>
      </c>
      <c r="S1103">
        <v>78721</v>
      </c>
      <c r="T1103">
        <v>82729</v>
      </c>
      <c r="U1103">
        <v>90458</v>
      </c>
      <c r="V1103">
        <v>98187</v>
      </c>
      <c r="W1103" t="s">
        <v>2216</v>
      </c>
      <c r="X1103">
        <v>1</v>
      </c>
      <c r="Y1103">
        <v>1</v>
      </c>
      <c r="Z1103" t="s">
        <v>1532</v>
      </c>
    </row>
    <row r="1104" spans="1:26">
      <c r="A1104">
        <v>285</v>
      </c>
      <c r="B1104">
        <v>16226</v>
      </c>
      <c r="C1104" t="s">
        <v>1561</v>
      </c>
      <c r="D1104" t="s">
        <v>1529</v>
      </c>
      <c r="E1104" t="s">
        <v>1463</v>
      </c>
      <c r="F1104">
        <v>37441</v>
      </c>
      <c r="G1104">
        <v>48056</v>
      </c>
      <c r="H1104" t="s">
        <v>1577</v>
      </c>
      <c r="I1104">
        <v>323</v>
      </c>
      <c r="J1104">
        <v>50</v>
      </c>
      <c r="K1104">
        <v>17000</v>
      </c>
      <c r="L1104">
        <v>1980</v>
      </c>
      <c r="M1104">
        <v>786</v>
      </c>
      <c r="N1104">
        <v>825</v>
      </c>
      <c r="O1104">
        <v>867</v>
      </c>
      <c r="P1104">
        <v>948</v>
      </c>
      <c r="Q1104">
        <v>1029</v>
      </c>
      <c r="R1104">
        <v>850000</v>
      </c>
      <c r="S1104">
        <v>892176</v>
      </c>
      <c r="T1104">
        <v>937595</v>
      </c>
      <c r="U1104">
        <v>1025191</v>
      </c>
      <c r="V1104">
        <v>1112786</v>
      </c>
      <c r="W1104" t="s">
        <v>2208</v>
      </c>
      <c r="X1104">
        <v>1</v>
      </c>
      <c r="Y1104">
        <v>1</v>
      </c>
      <c r="Z1104" t="s">
        <v>1532</v>
      </c>
    </row>
    <row r="1105" spans="1:26">
      <c r="A1105">
        <v>285</v>
      </c>
      <c r="B1105">
        <v>16226</v>
      </c>
      <c r="C1105" t="s">
        <v>1561</v>
      </c>
      <c r="D1105" t="s">
        <v>1529</v>
      </c>
      <c r="E1105" t="s">
        <v>1463</v>
      </c>
      <c r="F1105">
        <v>18746</v>
      </c>
      <c r="G1105">
        <v>19706</v>
      </c>
      <c r="H1105" t="s">
        <v>1577</v>
      </c>
      <c r="I1105">
        <v>323</v>
      </c>
      <c r="J1105">
        <v>1</v>
      </c>
      <c r="K1105">
        <v>4000</v>
      </c>
      <c r="L1105">
        <v>1980</v>
      </c>
      <c r="M1105">
        <v>786</v>
      </c>
      <c r="N1105">
        <v>825</v>
      </c>
      <c r="O1105">
        <v>867</v>
      </c>
      <c r="P1105">
        <v>948</v>
      </c>
      <c r="Q1105">
        <v>1029</v>
      </c>
      <c r="R1105">
        <v>4000</v>
      </c>
      <c r="S1105">
        <v>4198</v>
      </c>
      <c r="T1105">
        <v>4412</v>
      </c>
      <c r="U1105">
        <v>4824</v>
      </c>
      <c r="V1105">
        <v>5237</v>
      </c>
      <c r="W1105" t="s">
        <v>2181</v>
      </c>
      <c r="X1105">
        <v>1</v>
      </c>
      <c r="Y1105">
        <v>1</v>
      </c>
      <c r="Z1105" t="s">
        <v>1532</v>
      </c>
    </row>
    <row r="1106" spans="1:26">
      <c r="A1106">
        <v>285</v>
      </c>
      <c r="B1106">
        <v>16226</v>
      </c>
      <c r="C1106" t="s">
        <v>1561</v>
      </c>
      <c r="D1106" t="s">
        <v>1529</v>
      </c>
      <c r="E1106" t="s">
        <v>1463</v>
      </c>
      <c r="F1106">
        <v>82223</v>
      </c>
      <c r="G1106">
        <v>97197</v>
      </c>
      <c r="H1106" t="s">
        <v>1577</v>
      </c>
      <c r="I1106">
        <v>323</v>
      </c>
      <c r="J1106">
        <v>1</v>
      </c>
      <c r="K1106">
        <v>2500</v>
      </c>
      <c r="L1106">
        <v>1980</v>
      </c>
      <c r="M1106">
        <v>786</v>
      </c>
      <c r="N1106">
        <v>825</v>
      </c>
      <c r="O1106">
        <v>867</v>
      </c>
      <c r="P1106">
        <v>948</v>
      </c>
      <c r="Q1106">
        <v>1029</v>
      </c>
      <c r="R1106">
        <v>2500</v>
      </c>
      <c r="S1106">
        <v>2624</v>
      </c>
      <c r="T1106">
        <v>2758</v>
      </c>
      <c r="U1106">
        <v>3015</v>
      </c>
      <c r="V1106">
        <v>3273</v>
      </c>
      <c r="W1106" t="s">
        <v>2181</v>
      </c>
      <c r="X1106">
        <v>1</v>
      </c>
      <c r="Y1106">
        <v>1</v>
      </c>
      <c r="Z1106" t="s">
        <v>1532</v>
      </c>
    </row>
    <row r="1107" spans="1:26">
      <c r="A1107">
        <v>285</v>
      </c>
      <c r="B1107">
        <v>16226</v>
      </c>
      <c r="C1107" t="s">
        <v>1561</v>
      </c>
      <c r="D1107" t="s">
        <v>1529</v>
      </c>
      <c r="E1107" t="s">
        <v>1463</v>
      </c>
      <c r="F1107">
        <v>29497</v>
      </c>
      <c r="G1107">
        <v>32110</v>
      </c>
      <c r="H1107" t="s">
        <v>1577</v>
      </c>
      <c r="I1107">
        <v>323</v>
      </c>
      <c r="J1107">
        <v>3</v>
      </c>
      <c r="K1107">
        <v>1500</v>
      </c>
      <c r="L1107">
        <v>1980</v>
      </c>
      <c r="M1107">
        <v>786</v>
      </c>
      <c r="N1107">
        <v>825</v>
      </c>
      <c r="O1107">
        <v>867</v>
      </c>
      <c r="P1107">
        <v>948</v>
      </c>
      <c r="Q1107">
        <v>1029</v>
      </c>
      <c r="R1107">
        <v>4500</v>
      </c>
      <c r="S1107">
        <v>4723</v>
      </c>
      <c r="T1107">
        <v>4964</v>
      </c>
      <c r="U1107">
        <v>5427</v>
      </c>
      <c r="V1107">
        <v>5891</v>
      </c>
      <c r="W1107" t="s">
        <v>2182</v>
      </c>
      <c r="X1107">
        <v>1</v>
      </c>
      <c r="Y1107">
        <v>1</v>
      </c>
      <c r="Z1107" t="s">
        <v>1532</v>
      </c>
    </row>
    <row r="1108" spans="1:26">
      <c r="A1108">
        <v>285</v>
      </c>
      <c r="B1108">
        <v>16226</v>
      </c>
      <c r="C1108" t="s">
        <v>1561</v>
      </c>
      <c r="D1108" t="s">
        <v>1529</v>
      </c>
      <c r="E1108" t="s">
        <v>1463</v>
      </c>
      <c r="F1108">
        <v>64947</v>
      </c>
      <c r="G1108">
        <v>78145</v>
      </c>
      <c r="H1108" t="s">
        <v>1577</v>
      </c>
      <c r="I1108">
        <v>323</v>
      </c>
      <c r="J1108">
        <v>7</v>
      </c>
      <c r="K1108">
        <v>1300</v>
      </c>
      <c r="L1108">
        <v>1980</v>
      </c>
      <c r="M1108">
        <v>786</v>
      </c>
      <c r="N1108">
        <v>825</v>
      </c>
      <c r="O1108">
        <v>867</v>
      </c>
      <c r="P1108">
        <v>948</v>
      </c>
      <c r="Q1108">
        <v>1029</v>
      </c>
      <c r="R1108">
        <v>9100</v>
      </c>
      <c r="S1108">
        <v>9552</v>
      </c>
      <c r="T1108">
        <v>10038</v>
      </c>
      <c r="U1108">
        <v>10976</v>
      </c>
      <c r="V1108">
        <v>11913</v>
      </c>
      <c r="W1108" t="s">
        <v>2182</v>
      </c>
      <c r="X1108">
        <v>1</v>
      </c>
      <c r="Y1108">
        <v>1</v>
      </c>
      <c r="Z1108" t="s">
        <v>1532</v>
      </c>
    </row>
    <row r="1109" spans="1:26">
      <c r="A1109">
        <v>285</v>
      </c>
      <c r="B1109">
        <v>16226</v>
      </c>
      <c r="C1109" t="s">
        <v>1561</v>
      </c>
      <c r="D1109" t="s">
        <v>1529</v>
      </c>
      <c r="E1109" t="s">
        <v>1462</v>
      </c>
      <c r="F1109">
        <v>52386</v>
      </c>
      <c r="G1109">
        <v>61690</v>
      </c>
      <c r="H1109" t="s">
        <v>1577</v>
      </c>
      <c r="I1109">
        <v>323</v>
      </c>
      <c r="J1109">
        <v>2</v>
      </c>
      <c r="K1109">
        <v>500</v>
      </c>
      <c r="L1109">
        <v>1980</v>
      </c>
      <c r="M1109">
        <v>786</v>
      </c>
      <c r="N1109">
        <v>825</v>
      </c>
      <c r="O1109">
        <v>867</v>
      </c>
      <c r="P1109">
        <v>948</v>
      </c>
      <c r="Q1109">
        <v>1029</v>
      </c>
      <c r="R1109">
        <v>1000</v>
      </c>
      <c r="S1109">
        <v>1050</v>
      </c>
      <c r="T1109">
        <v>1103</v>
      </c>
      <c r="U1109">
        <v>1206</v>
      </c>
      <c r="V1109">
        <v>1309</v>
      </c>
      <c r="W1109" t="s">
        <v>2172</v>
      </c>
      <c r="X1109">
        <v>1</v>
      </c>
      <c r="Y1109">
        <v>1</v>
      </c>
      <c r="Z1109" t="s">
        <v>1532</v>
      </c>
    </row>
    <row r="1110" spans="1:26">
      <c r="A1110">
        <v>285</v>
      </c>
      <c r="B1110">
        <v>16226</v>
      </c>
      <c r="C1110" t="s">
        <v>1561</v>
      </c>
      <c r="D1110" t="s">
        <v>1529</v>
      </c>
      <c r="E1110" t="s">
        <v>1462</v>
      </c>
      <c r="F1110">
        <v>9851</v>
      </c>
      <c r="G1110">
        <v>10231</v>
      </c>
      <c r="H1110" t="s">
        <v>1577</v>
      </c>
      <c r="I1110">
        <v>323</v>
      </c>
      <c r="J1110">
        <v>1</v>
      </c>
      <c r="K1110">
        <v>3000</v>
      </c>
      <c r="L1110">
        <v>1980</v>
      </c>
      <c r="M1110">
        <v>786</v>
      </c>
      <c r="N1110">
        <v>825</v>
      </c>
      <c r="O1110">
        <v>867</v>
      </c>
      <c r="P1110">
        <v>948</v>
      </c>
      <c r="Q1110">
        <v>1029</v>
      </c>
      <c r="R1110">
        <v>3000</v>
      </c>
      <c r="S1110">
        <v>3149</v>
      </c>
      <c r="T1110">
        <v>3309</v>
      </c>
      <c r="U1110">
        <v>3618</v>
      </c>
      <c r="V1110">
        <v>3927</v>
      </c>
      <c r="W1110" t="s">
        <v>2173</v>
      </c>
      <c r="X1110">
        <v>1</v>
      </c>
      <c r="Y1110">
        <v>1</v>
      </c>
      <c r="Z1110" t="s">
        <v>1532</v>
      </c>
    </row>
    <row r="1111" spans="1:26">
      <c r="A1111">
        <v>285</v>
      </c>
      <c r="B1111">
        <v>16226</v>
      </c>
      <c r="C1111" t="s">
        <v>1561</v>
      </c>
      <c r="D1111" t="s">
        <v>1529</v>
      </c>
      <c r="E1111" t="s">
        <v>1462</v>
      </c>
      <c r="F1111">
        <v>74308</v>
      </c>
      <c r="G1111">
        <v>88282</v>
      </c>
      <c r="H1111" t="s">
        <v>1577</v>
      </c>
      <c r="I1111">
        <v>323</v>
      </c>
      <c r="J1111">
        <v>1</v>
      </c>
      <c r="K1111">
        <v>3000</v>
      </c>
      <c r="L1111">
        <v>1980</v>
      </c>
      <c r="M1111">
        <v>786</v>
      </c>
      <c r="N1111">
        <v>825</v>
      </c>
      <c r="O1111">
        <v>867</v>
      </c>
      <c r="P1111">
        <v>948</v>
      </c>
      <c r="Q1111">
        <v>1029</v>
      </c>
      <c r="R1111">
        <v>3000</v>
      </c>
      <c r="S1111">
        <v>3149</v>
      </c>
      <c r="T1111">
        <v>3309</v>
      </c>
      <c r="U1111">
        <v>3618</v>
      </c>
      <c r="V1111">
        <v>3927</v>
      </c>
      <c r="W1111" t="s">
        <v>2183</v>
      </c>
      <c r="X1111">
        <v>1</v>
      </c>
      <c r="Y1111">
        <v>1</v>
      </c>
      <c r="Z1111" t="s">
        <v>1532</v>
      </c>
    </row>
    <row r="1112" spans="1:26">
      <c r="A1112">
        <v>285</v>
      </c>
      <c r="B1112">
        <v>16226</v>
      </c>
      <c r="C1112" t="s">
        <v>1561</v>
      </c>
      <c r="D1112" t="s">
        <v>1529</v>
      </c>
      <c r="E1112" t="s">
        <v>1462</v>
      </c>
      <c r="F1112">
        <v>52341</v>
      </c>
      <c r="G1112">
        <v>61647</v>
      </c>
      <c r="H1112" t="s">
        <v>1577</v>
      </c>
      <c r="I1112">
        <v>323</v>
      </c>
      <c r="J1112">
        <v>2</v>
      </c>
      <c r="K1112">
        <v>18000</v>
      </c>
      <c r="L1112">
        <v>1980</v>
      </c>
      <c r="M1112">
        <v>786</v>
      </c>
      <c r="N1112">
        <v>825</v>
      </c>
      <c r="O1112">
        <v>867</v>
      </c>
      <c r="P1112">
        <v>948</v>
      </c>
      <c r="Q1112">
        <v>1029</v>
      </c>
      <c r="R1112">
        <v>36000</v>
      </c>
      <c r="S1112">
        <v>37786</v>
      </c>
      <c r="T1112">
        <v>39710</v>
      </c>
      <c r="U1112">
        <v>43420</v>
      </c>
      <c r="V1112">
        <v>47130</v>
      </c>
      <c r="W1112" t="s">
        <v>2200</v>
      </c>
      <c r="X1112">
        <v>1</v>
      </c>
      <c r="Y1112">
        <v>1</v>
      </c>
      <c r="Z1112" t="s">
        <v>1532</v>
      </c>
    </row>
    <row r="1113" spans="1:26">
      <c r="A1113">
        <v>285</v>
      </c>
      <c r="B1113">
        <v>16226</v>
      </c>
      <c r="C1113" t="s">
        <v>1561</v>
      </c>
      <c r="D1113" t="s">
        <v>1529</v>
      </c>
      <c r="E1113" t="s">
        <v>1462</v>
      </c>
      <c r="F1113">
        <v>79128</v>
      </c>
      <c r="G1113">
        <v>93468</v>
      </c>
      <c r="H1113" t="s">
        <v>1577</v>
      </c>
      <c r="I1113">
        <v>323</v>
      </c>
      <c r="J1113">
        <v>1</v>
      </c>
      <c r="K1113">
        <v>25000</v>
      </c>
      <c r="L1113">
        <v>1980</v>
      </c>
      <c r="M1113">
        <v>786</v>
      </c>
      <c r="N1113">
        <v>825</v>
      </c>
      <c r="O1113">
        <v>867</v>
      </c>
      <c r="P1113">
        <v>948</v>
      </c>
      <c r="Q1113">
        <v>1029</v>
      </c>
      <c r="R1113">
        <v>25000</v>
      </c>
      <c r="S1113">
        <v>26240</v>
      </c>
      <c r="T1113">
        <v>27576</v>
      </c>
      <c r="U1113">
        <v>30153</v>
      </c>
      <c r="V1113">
        <v>32729</v>
      </c>
      <c r="W1113" t="s">
        <v>2201</v>
      </c>
      <c r="X1113">
        <v>1</v>
      </c>
      <c r="Y1113">
        <v>1</v>
      </c>
      <c r="Z1113" t="s">
        <v>1532</v>
      </c>
    </row>
    <row r="1114" spans="1:26">
      <c r="A1114">
        <v>285</v>
      </c>
      <c r="B1114">
        <v>16226</v>
      </c>
      <c r="C1114" t="s">
        <v>1561</v>
      </c>
      <c r="D1114" t="s">
        <v>1529</v>
      </c>
      <c r="E1114" t="s">
        <v>1462</v>
      </c>
      <c r="F1114">
        <v>49702</v>
      </c>
      <c r="G1114">
        <v>58259</v>
      </c>
      <c r="H1114" t="s">
        <v>1577</v>
      </c>
      <c r="I1114">
        <v>323</v>
      </c>
      <c r="J1114">
        <v>1</v>
      </c>
      <c r="K1114">
        <v>10000</v>
      </c>
      <c r="L1114">
        <v>1980</v>
      </c>
      <c r="M1114">
        <v>786</v>
      </c>
      <c r="N1114">
        <v>825</v>
      </c>
      <c r="O1114">
        <v>867</v>
      </c>
      <c r="P1114">
        <v>948</v>
      </c>
      <c r="Q1114">
        <v>1029</v>
      </c>
      <c r="R1114">
        <v>10000</v>
      </c>
      <c r="S1114">
        <v>10496</v>
      </c>
      <c r="T1114">
        <v>11031</v>
      </c>
      <c r="U1114">
        <v>12061</v>
      </c>
      <c r="V1114">
        <v>13092</v>
      </c>
      <c r="W1114" t="s">
        <v>2217</v>
      </c>
      <c r="X1114">
        <v>1</v>
      </c>
      <c r="Y1114">
        <v>1</v>
      </c>
      <c r="Z1114" t="s">
        <v>1532</v>
      </c>
    </row>
    <row r="1115" spans="1:26">
      <c r="A1115">
        <v>285</v>
      </c>
      <c r="B1115">
        <v>16226</v>
      </c>
      <c r="C1115" t="s">
        <v>1561</v>
      </c>
      <c r="D1115" t="s">
        <v>1529</v>
      </c>
      <c r="E1115" t="s">
        <v>1462</v>
      </c>
      <c r="F1115">
        <v>49494</v>
      </c>
      <c r="G1115">
        <v>57985</v>
      </c>
      <c r="H1115" t="s">
        <v>1577</v>
      </c>
      <c r="I1115">
        <v>323</v>
      </c>
      <c r="J1115">
        <v>3</v>
      </c>
      <c r="K1115">
        <v>1200</v>
      </c>
      <c r="L1115">
        <v>1980</v>
      </c>
      <c r="M1115">
        <v>786</v>
      </c>
      <c r="N1115">
        <v>825</v>
      </c>
      <c r="O1115">
        <v>867</v>
      </c>
      <c r="P1115">
        <v>948</v>
      </c>
      <c r="Q1115">
        <v>1029</v>
      </c>
      <c r="R1115">
        <v>3600</v>
      </c>
      <c r="S1115">
        <v>3779</v>
      </c>
      <c r="T1115">
        <v>3971</v>
      </c>
      <c r="U1115">
        <v>4342</v>
      </c>
      <c r="V1115">
        <v>4713</v>
      </c>
      <c r="W1115" t="s">
        <v>2188</v>
      </c>
      <c r="X1115">
        <v>1</v>
      </c>
      <c r="Y1115">
        <v>1</v>
      </c>
      <c r="Z1115" t="s">
        <v>1532</v>
      </c>
    </row>
    <row r="1116" spans="1:26">
      <c r="A1116">
        <v>285</v>
      </c>
      <c r="B1116">
        <v>16226</v>
      </c>
      <c r="C1116" t="s">
        <v>1561</v>
      </c>
      <c r="D1116" t="s">
        <v>1529</v>
      </c>
      <c r="E1116" t="s">
        <v>1462</v>
      </c>
      <c r="F1116">
        <v>8559</v>
      </c>
      <c r="G1116">
        <v>8939</v>
      </c>
      <c r="H1116" t="s">
        <v>1577</v>
      </c>
      <c r="I1116">
        <v>323</v>
      </c>
      <c r="J1116">
        <v>2</v>
      </c>
      <c r="K1116">
        <v>30000</v>
      </c>
      <c r="L1116">
        <v>1980</v>
      </c>
      <c r="M1116">
        <v>786</v>
      </c>
      <c r="N1116">
        <v>825</v>
      </c>
      <c r="O1116">
        <v>867</v>
      </c>
      <c r="P1116">
        <v>948</v>
      </c>
      <c r="Q1116">
        <v>1029</v>
      </c>
      <c r="R1116">
        <v>60000</v>
      </c>
      <c r="S1116">
        <v>62977</v>
      </c>
      <c r="T1116">
        <v>66183</v>
      </c>
      <c r="U1116">
        <v>72366</v>
      </c>
      <c r="V1116">
        <v>78550</v>
      </c>
      <c r="W1116" t="s">
        <v>1922</v>
      </c>
      <c r="X1116">
        <v>1</v>
      </c>
      <c r="Y1116">
        <v>1</v>
      </c>
      <c r="Z1116" t="s">
        <v>1532</v>
      </c>
    </row>
    <row r="1117" spans="1:26">
      <c r="A1117">
        <v>285</v>
      </c>
      <c r="B1117">
        <v>16226</v>
      </c>
      <c r="C1117" t="s">
        <v>1561</v>
      </c>
      <c r="D1117" t="s">
        <v>1529</v>
      </c>
      <c r="E1117" t="s">
        <v>1462</v>
      </c>
      <c r="F1117">
        <v>8563</v>
      </c>
      <c r="G1117">
        <v>8943</v>
      </c>
      <c r="H1117" t="s">
        <v>1577</v>
      </c>
      <c r="I1117">
        <v>323</v>
      </c>
      <c r="J1117">
        <v>4</v>
      </c>
      <c r="K1117">
        <v>1500</v>
      </c>
      <c r="L1117">
        <v>1980</v>
      </c>
      <c r="M1117">
        <v>786</v>
      </c>
      <c r="N1117">
        <v>825</v>
      </c>
      <c r="O1117">
        <v>867</v>
      </c>
      <c r="P1117">
        <v>948</v>
      </c>
      <c r="Q1117">
        <v>1029</v>
      </c>
      <c r="R1117">
        <v>6000</v>
      </c>
      <c r="S1117">
        <v>6298</v>
      </c>
      <c r="T1117">
        <v>6618</v>
      </c>
      <c r="U1117">
        <v>7237</v>
      </c>
      <c r="V1117">
        <v>7855</v>
      </c>
      <c r="W1117" t="s">
        <v>1922</v>
      </c>
      <c r="X1117">
        <v>1</v>
      </c>
      <c r="Y1117">
        <v>1</v>
      </c>
      <c r="Z1117" t="s">
        <v>1532</v>
      </c>
    </row>
    <row r="1118" spans="1:26">
      <c r="A1118">
        <v>285</v>
      </c>
      <c r="B1118">
        <v>16226</v>
      </c>
      <c r="C1118" t="s">
        <v>1561</v>
      </c>
      <c r="D1118" t="s">
        <v>1529</v>
      </c>
      <c r="E1118" t="s">
        <v>1462</v>
      </c>
      <c r="F1118">
        <v>55709</v>
      </c>
      <c r="G1118">
        <v>65772</v>
      </c>
      <c r="H1118" t="s">
        <v>1577</v>
      </c>
      <c r="I1118">
        <v>323</v>
      </c>
      <c r="J1118">
        <v>1</v>
      </c>
      <c r="K1118">
        <v>225000</v>
      </c>
      <c r="L1118">
        <v>1980</v>
      </c>
      <c r="M1118">
        <v>786</v>
      </c>
      <c r="N1118">
        <v>825</v>
      </c>
      <c r="O1118">
        <v>867</v>
      </c>
      <c r="P1118">
        <v>948</v>
      </c>
      <c r="Q1118">
        <v>1029</v>
      </c>
      <c r="R1118">
        <v>225000</v>
      </c>
      <c r="S1118">
        <v>236164</v>
      </c>
      <c r="T1118">
        <v>248187</v>
      </c>
      <c r="U1118">
        <v>271374</v>
      </c>
      <c r="V1118">
        <v>294561</v>
      </c>
      <c r="W1118" t="s">
        <v>2218</v>
      </c>
      <c r="X1118">
        <v>1</v>
      </c>
      <c r="Y1118">
        <v>1</v>
      </c>
      <c r="Z1118" t="s">
        <v>1532</v>
      </c>
    </row>
    <row r="1119" spans="1:26">
      <c r="A1119">
        <v>285</v>
      </c>
      <c r="B1119">
        <v>16226</v>
      </c>
      <c r="C1119" t="s">
        <v>1561</v>
      </c>
      <c r="D1119" t="s">
        <v>1529</v>
      </c>
      <c r="E1119" t="s">
        <v>1462</v>
      </c>
      <c r="F1119">
        <v>79543</v>
      </c>
      <c r="G1119">
        <v>93967</v>
      </c>
      <c r="H1119" t="s">
        <v>1577</v>
      </c>
      <c r="I1119">
        <v>323</v>
      </c>
      <c r="J1119">
        <v>2</v>
      </c>
      <c r="K1119">
        <v>40000</v>
      </c>
      <c r="L1119">
        <v>1980</v>
      </c>
      <c r="M1119">
        <v>786</v>
      </c>
      <c r="N1119">
        <v>825</v>
      </c>
      <c r="O1119">
        <v>867</v>
      </c>
      <c r="P1119">
        <v>948</v>
      </c>
      <c r="Q1119">
        <v>1029</v>
      </c>
      <c r="R1119">
        <v>80000</v>
      </c>
      <c r="S1119">
        <v>83969</v>
      </c>
      <c r="T1119">
        <v>88244</v>
      </c>
      <c r="U1119">
        <v>96489</v>
      </c>
      <c r="V1119">
        <v>104733</v>
      </c>
      <c r="W1119" t="s">
        <v>2219</v>
      </c>
      <c r="X1119">
        <v>1</v>
      </c>
      <c r="Y1119">
        <v>1</v>
      </c>
      <c r="Z1119" t="s">
        <v>1532</v>
      </c>
    </row>
    <row r="1120" spans="1:26">
      <c r="A1120">
        <v>285</v>
      </c>
      <c r="B1120">
        <v>16226</v>
      </c>
      <c r="C1120" t="s">
        <v>1561</v>
      </c>
      <c r="D1120" t="s">
        <v>1529</v>
      </c>
      <c r="E1120" t="s">
        <v>1462</v>
      </c>
      <c r="F1120">
        <v>79601</v>
      </c>
      <c r="G1120">
        <v>94033</v>
      </c>
      <c r="H1120" t="s">
        <v>1577</v>
      </c>
      <c r="I1120">
        <v>323</v>
      </c>
      <c r="J1120">
        <v>4</v>
      </c>
      <c r="K1120">
        <v>1000</v>
      </c>
      <c r="L1120">
        <v>1980</v>
      </c>
      <c r="M1120">
        <v>786</v>
      </c>
      <c r="N1120">
        <v>825</v>
      </c>
      <c r="O1120">
        <v>867</v>
      </c>
      <c r="P1120">
        <v>948</v>
      </c>
      <c r="Q1120">
        <v>1029</v>
      </c>
      <c r="R1120">
        <v>4000</v>
      </c>
      <c r="S1120">
        <v>4198</v>
      </c>
      <c r="T1120">
        <v>4412</v>
      </c>
      <c r="U1120">
        <v>4824</v>
      </c>
      <c r="V1120">
        <v>5237</v>
      </c>
      <c r="W1120" t="s">
        <v>2174</v>
      </c>
      <c r="X1120">
        <v>1</v>
      </c>
      <c r="Y1120">
        <v>1</v>
      </c>
      <c r="Z1120" t="s">
        <v>1532</v>
      </c>
    </row>
    <row r="1121" spans="1:26">
      <c r="A1121">
        <v>285</v>
      </c>
      <c r="B1121">
        <v>16226</v>
      </c>
      <c r="C1121" t="s">
        <v>1561</v>
      </c>
      <c r="D1121" t="s">
        <v>1529</v>
      </c>
      <c r="E1121" t="s">
        <v>1462</v>
      </c>
      <c r="F1121">
        <v>52334</v>
      </c>
      <c r="G1121">
        <v>61639</v>
      </c>
      <c r="H1121" t="s">
        <v>1577</v>
      </c>
      <c r="I1121">
        <v>323</v>
      </c>
      <c r="J1121">
        <v>1</v>
      </c>
      <c r="K1121">
        <v>2000</v>
      </c>
      <c r="L1121">
        <v>1980</v>
      </c>
      <c r="M1121">
        <v>786</v>
      </c>
      <c r="N1121">
        <v>825</v>
      </c>
      <c r="O1121">
        <v>867</v>
      </c>
      <c r="P1121">
        <v>948</v>
      </c>
      <c r="Q1121">
        <v>1029</v>
      </c>
      <c r="R1121">
        <v>2000</v>
      </c>
      <c r="S1121">
        <v>2099</v>
      </c>
      <c r="T1121">
        <v>2206</v>
      </c>
      <c r="U1121">
        <v>2412</v>
      </c>
      <c r="V1121">
        <v>2618</v>
      </c>
      <c r="W1121" t="s">
        <v>2220</v>
      </c>
      <c r="X1121">
        <v>1</v>
      </c>
      <c r="Y1121">
        <v>1</v>
      </c>
      <c r="Z1121" t="s">
        <v>1532</v>
      </c>
    </row>
    <row r="1122" spans="1:26">
      <c r="A1122">
        <v>285</v>
      </c>
      <c r="B1122">
        <v>16226</v>
      </c>
      <c r="C1122" t="s">
        <v>1561</v>
      </c>
      <c r="D1122" t="s">
        <v>1529</v>
      </c>
      <c r="E1122" t="s">
        <v>1462</v>
      </c>
      <c r="F1122">
        <v>49266</v>
      </c>
      <c r="G1122">
        <v>57711</v>
      </c>
      <c r="H1122" t="s">
        <v>1577</v>
      </c>
      <c r="I1122">
        <v>323</v>
      </c>
      <c r="J1122">
        <v>2</v>
      </c>
      <c r="K1122">
        <v>400</v>
      </c>
      <c r="L1122">
        <v>1980</v>
      </c>
      <c r="M1122">
        <v>786</v>
      </c>
      <c r="N1122">
        <v>825</v>
      </c>
      <c r="O1122">
        <v>867</v>
      </c>
      <c r="P1122">
        <v>948</v>
      </c>
      <c r="Q1122">
        <v>1029</v>
      </c>
      <c r="R1122">
        <v>800</v>
      </c>
      <c r="S1122">
        <v>840</v>
      </c>
      <c r="T1122">
        <v>882</v>
      </c>
      <c r="U1122">
        <v>965</v>
      </c>
      <c r="V1122">
        <v>1047</v>
      </c>
      <c r="W1122" t="s">
        <v>2175</v>
      </c>
      <c r="X1122">
        <v>1</v>
      </c>
      <c r="Y1122">
        <v>1</v>
      </c>
      <c r="Z1122" t="s">
        <v>1532</v>
      </c>
    </row>
    <row r="1123" spans="1:26">
      <c r="A1123">
        <v>285</v>
      </c>
      <c r="B1123">
        <v>16226</v>
      </c>
      <c r="C1123" t="s">
        <v>1561</v>
      </c>
      <c r="D1123" t="s">
        <v>1529</v>
      </c>
      <c r="E1123" t="s">
        <v>1462</v>
      </c>
      <c r="F1123">
        <v>83839</v>
      </c>
      <c r="G1123">
        <v>99141</v>
      </c>
      <c r="H1123" t="s">
        <v>1577</v>
      </c>
      <c r="I1123">
        <v>323</v>
      </c>
      <c r="J1123">
        <v>8</v>
      </c>
      <c r="K1123">
        <v>700</v>
      </c>
      <c r="L1123">
        <v>1980</v>
      </c>
      <c r="M1123">
        <v>786</v>
      </c>
      <c r="N1123">
        <v>825</v>
      </c>
      <c r="O1123">
        <v>867</v>
      </c>
      <c r="P1123">
        <v>948</v>
      </c>
      <c r="Q1123">
        <v>1029</v>
      </c>
      <c r="R1123">
        <v>5600</v>
      </c>
      <c r="S1123">
        <v>5878</v>
      </c>
      <c r="T1123">
        <v>6177</v>
      </c>
      <c r="U1123">
        <v>6754</v>
      </c>
      <c r="V1123">
        <v>7331</v>
      </c>
      <c r="W1123" t="s">
        <v>2221</v>
      </c>
      <c r="X1123">
        <v>1</v>
      </c>
      <c r="Y1123">
        <v>1</v>
      </c>
      <c r="Z1123" t="s">
        <v>1532</v>
      </c>
    </row>
    <row r="1124" spans="1:26">
      <c r="A1124">
        <v>285</v>
      </c>
      <c r="B1124">
        <v>16226</v>
      </c>
      <c r="C1124" t="s">
        <v>1561</v>
      </c>
      <c r="D1124" t="s">
        <v>1529</v>
      </c>
      <c r="E1124" t="s">
        <v>1462</v>
      </c>
      <c r="F1124">
        <v>78862</v>
      </c>
      <c r="G1124">
        <v>93182</v>
      </c>
      <c r="H1124" t="s">
        <v>1577</v>
      </c>
      <c r="I1124">
        <v>323</v>
      </c>
      <c r="J1124">
        <v>1</v>
      </c>
      <c r="K1124">
        <v>20000</v>
      </c>
      <c r="L1124">
        <v>1980</v>
      </c>
      <c r="M1124">
        <v>786</v>
      </c>
      <c r="N1124">
        <v>825</v>
      </c>
      <c r="O1124">
        <v>867</v>
      </c>
      <c r="P1124">
        <v>948</v>
      </c>
      <c r="Q1124">
        <v>1029</v>
      </c>
      <c r="R1124">
        <v>20000</v>
      </c>
      <c r="S1124">
        <v>20992</v>
      </c>
      <c r="T1124">
        <v>22061</v>
      </c>
      <c r="U1124">
        <v>24122</v>
      </c>
      <c r="V1124">
        <v>26183</v>
      </c>
      <c r="W1124" t="s">
        <v>2222</v>
      </c>
      <c r="X1124">
        <v>1</v>
      </c>
      <c r="Y1124">
        <v>1</v>
      </c>
      <c r="Z1124" t="s">
        <v>1532</v>
      </c>
    </row>
    <row r="1125" spans="1:26">
      <c r="A1125">
        <v>285</v>
      </c>
      <c r="B1125">
        <v>16226</v>
      </c>
      <c r="C1125" t="s">
        <v>1561</v>
      </c>
      <c r="D1125" t="s">
        <v>1529</v>
      </c>
      <c r="E1125" t="s">
        <v>1462</v>
      </c>
      <c r="F1125">
        <v>55416</v>
      </c>
      <c r="G1125">
        <v>65417</v>
      </c>
      <c r="H1125" t="s">
        <v>1577</v>
      </c>
      <c r="I1125">
        <v>323</v>
      </c>
      <c r="J1125">
        <v>2</v>
      </c>
      <c r="K1125">
        <v>1500</v>
      </c>
      <c r="L1125">
        <v>1980</v>
      </c>
      <c r="M1125">
        <v>786</v>
      </c>
      <c r="N1125">
        <v>825</v>
      </c>
      <c r="O1125">
        <v>867</v>
      </c>
      <c r="P1125">
        <v>948</v>
      </c>
      <c r="Q1125">
        <v>1029</v>
      </c>
      <c r="R1125">
        <v>3000</v>
      </c>
      <c r="S1125">
        <v>3149</v>
      </c>
      <c r="T1125">
        <v>3309</v>
      </c>
      <c r="U1125">
        <v>3618</v>
      </c>
      <c r="V1125">
        <v>3927</v>
      </c>
      <c r="W1125" t="s">
        <v>2176</v>
      </c>
      <c r="X1125">
        <v>1</v>
      </c>
      <c r="Y1125">
        <v>1</v>
      </c>
      <c r="Z1125" t="s">
        <v>1532</v>
      </c>
    </row>
    <row r="1126" spans="1:26">
      <c r="A1126">
        <v>285</v>
      </c>
      <c r="B1126">
        <v>16226</v>
      </c>
      <c r="C1126" t="s">
        <v>1561</v>
      </c>
      <c r="D1126" t="s">
        <v>1529</v>
      </c>
      <c r="E1126" t="s">
        <v>1462</v>
      </c>
      <c r="F1126">
        <v>55376</v>
      </c>
      <c r="G1126">
        <v>65373</v>
      </c>
      <c r="H1126" t="s">
        <v>1577</v>
      </c>
      <c r="I1126">
        <v>323</v>
      </c>
      <c r="J1126">
        <v>2</v>
      </c>
      <c r="K1126">
        <v>1000</v>
      </c>
      <c r="L1126">
        <v>1980</v>
      </c>
      <c r="M1126">
        <v>786</v>
      </c>
      <c r="N1126">
        <v>825</v>
      </c>
      <c r="O1126">
        <v>867</v>
      </c>
      <c r="P1126">
        <v>948</v>
      </c>
      <c r="Q1126">
        <v>1029</v>
      </c>
      <c r="R1126">
        <v>2000</v>
      </c>
      <c r="S1126">
        <v>2099</v>
      </c>
      <c r="T1126">
        <v>2206</v>
      </c>
      <c r="U1126">
        <v>2412</v>
      </c>
      <c r="V1126">
        <v>2618</v>
      </c>
      <c r="W1126" t="s">
        <v>2177</v>
      </c>
      <c r="X1126">
        <v>1</v>
      </c>
      <c r="Y1126">
        <v>1</v>
      </c>
      <c r="Z1126" t="s">
        <v>1532</v>
      </c>
    </row>
    <row r="1127" spans="1:26">
      <c r="A1127">
        <v>285</v>
      </c>
      <c r="B1127">
        <v>16226</v>
      </c>
      <c r="C1127" t="s">
        <v>1561</v>
      </c>
      <c r="D1127" t="s">
        <v>1529</v>
      </c>
      <c r="E1127" t="s">
        <v>1462</v>
      </c>
      <c r="F1127">
        <v>52063</v>
      </c>
      <c r="G1127">
        <v>61343</v>
      </c>
      <c r="H1127" t="s">
        <v>1577</v>
      </c>
      <c r="I1127">
        <v>323</v>
      </c>
      <c r="J1127">
        <v>2</v>
      </c>
      <c r="K1127">
        <v>2500</v>
      </c>
      <c r="L1127">
        <v>1980</v>
      </c>
      <c r="M1127">
        <v>786</v>
      </c>
      <c r="N1127">
        <v>825</v>
      </c>
      <c r="O1127">
        <v>867</v>
      </c>
      <c r="P1127">
        <v>948</v>
      </c>
      <c r="Q1127">
        <v>1029</v>
      </c>
      <c r="R1127">
        <v>5000</v>
      </c>
      <c r="S1127">
        <v>5248</v>
      </c>
      <c r="T1127">
        <v>5515</v>
      </c>
      <c r="U1127">
        <v>6031</v>
      </c>
      <c r="V1127">
        <v>6546</v>
      </c>
      <c r="W1127" t="s">
        <v>2212</v>
      </c>
      <c r="X1127">
        <v>1</v>
      </c>
      <c r="Y1127">
        <v>1</v>
      </c>
      <c r="Z1127" t="s">
        <v>1532</v>
      </c>
    </row>
    <row r="1128" spans="1:26">
      <c r="A1128">
        <v>285</v>
      </c>
      <c r="B1128">
        <v>16226</v>
      </c>
      <c r="C1128" t="s">
        <v>1561</v>
      </c>
      <c r="D1128" t="s">
        <v>1529</v>
      </c>
      <c r="E1128" t="s">
        <v>1462</v>
      </c>
      <c r="F1128">
        <v>52348</v>
      </c>
      <c r="G1128">
        <v>61651</v>
      </c>
      <c r="H1128" t="s">
        <v>1577</v>
      </c>
      <c r="I1128">
        <v>323</v>
      </c>
      <c r="J1128">
        <v>2</v>
      </c>
      <c r="K1128">
        <v>25000</v>
      </c>
      <c r="L1128">
        <v>1980</v>
      </c>
      <c r="M1128">
        <v>786</v>
      </c>
      <c r="N1128">
        <v>825</v>
      </c>
      <c r="O1128">
        <v>867</v>
      </c>
      <c r="P1128">
        <v>948</v>
      </c>
      <c r="Q1128">
        <v>1029</v>
      </c>
      <c r="R1128">
        <v>50000</v>
      </c>
      <c r="S1128">
        <v>52481</v>
      </c>
      <c r="T1128">
        <v>55153</v>
      </c>
      <c r="U1128">
        <v>60305</v>
      </c>
      <c r="V1128">
        <v>65458</v>
      </c>
      <c r="W1128" t="s">
        <v>2213</v>
      </c>
      <c r="X1128">
        <v>1</v>
      </c>
      <c r="Y1128">
        <v>1</v>
      </c>
      <c r="Z1128" t="s">
        <v>1532</v>
      </c>
    </row>
    <row r="1129" spans="1:26">
      <c r="A1129">
        <v>285</v>
      </c>
      <c r="B1129">
        <v>16226</v>
      </c>
      <c r="C1129" t="s">
        <v>1561</v>
      </c>
      <c r="D1129" t="s">
        <v>1529</v>
      </c>
      <c r="E1129" t="s">
        <v>1462</v>
      </c>
      <c r="F1129">
        <v>81853</v>
      </c>
      <c r="G1129">
        <v>96774</v>
      </c>
      <c r="H1129" t="s">
        <v>1577</v>
      </c>
      <c r="I1129">
        <v>323</v>
      </c>
      <c r="J1129">
        <v>2</v>
      </c>
      <c r="K1129">
        <v>350000</v>
      </c>
      <c r="L1129">
        <v>1980</v>
      </c>
      <c r="M1129">
        <v>786</v>
      </c>
      <c r="N1129">
        <v>825</v>
      </c>
      <c r="O1129">
        <v>867</v>
      </c>
      <c r="P1129">
        <v>948</v>
      </c>
      <c r="Q1129">
        <v>1029</v>
      </c>
      <c r="R1129">
        <v>700000</v>
      </c>
      <c r="S1129">
        <v>734733</v>
      </c>
      <c r="T1129">
        <v>772137</v>
      </c>
      <c r="U1129">
        <v>844275</v>
      </c>
      <c r="V1129">
        <v>916412</v>
      </c>
      <c r="W1129" t="s">
        <v>2223</v>
      </c>
      <c r="X1129">
        <v>1</v>
      </c>
      <c r="Y1129">
        <v>1</v>
      </c>
      <c r="Z1129" t="s">
        <v>1532</v>
      </c>
    </row>
    <row r="1130" spans="1:26">
      <c r="A1130">
        <v>285</v>
      </c>
      <c r="B1130">
        <v>16226</v>
      </c>
      <c r="C1130" t="s">
        <v>1561</v>
      </c>
      <c r="D1130" t="s">
        <v>1529</v>
      </c>
      <c r="E1130" t="s">
        <v>1462</v>
      </c>
      <c r="F1130">
        <v>78596</v>
      </c>
      <c r="G1130">
        <v>92895</v>
      </c>
      <c r="H1130" t="s">
        <v>1577</v>
      </c>
      <c r="I1130">
        <v>323</v>
      </c>
      <c r="J1130">
        <v>6</v>
      </c>
      <c r="K1130">
        <v>40000</v>
      </c>
      <c r="L1130">
        <v>1980</v>
      </c>
      <c r="M1130">
        <v>786</v>
      </c>
      <c r="N1130">
        <v>825</v>
      </c>
      <c r="O1130">
        <v>867</v>
      </c>
      <c r="P1130">
        <v>948</v>
      </c>
      <c r="Q1130">
        <v>1029</v>
      </c>
      <c r="R1130">
        <v>240000</v>
      </c>
      <c r="S1130">
        <v>251908</v>
      </c>
      <c r="T1130">
        <v>264733</v>
      </c>
      <c r="U1130">
        <v>289466</v>
      </c>
      <c r="V1130">
        <v>314198</v>
      </c>
      <c r="W1130" t="s">
        <v>2224</v>
      </c>
      <c r="X1130">
        <v>1</v>
      </c>
      <c r="Y1130">
        <v>1</v>
      </c>
      <c r="Z1130" t="s">
        <v>1532</v>
      </c>
    </row>
    <row r="1131" spans="1:26">
      <c r="A1131">
        <v>285</v>
      </c>
      <c r="B1131">
        <v>16226</v>
      </c>
      <c r="C1131" t="s">
        <v>1561</v>
      </c>
      <c r="D1131" t="s">
        <v>1529</v>
      </c>
      <c r="E1131" t="s">
        <v>1462</v>
      </c>
      <c r="F1131">
        <v>49212</v>
      </c>
      <c r="G1131">
        <v>57639</v>
      </c>
      <c r="H1131" t="s">
        <v>1577</v>
      </c>
      <c r="I1131">
        <v>323</v>
      </c>
      <c r="J1131">
        <v>1</v>
      </c>
      <c r="K1131">
        <v>10000</v>
      </c>
      <c r="L1131">
        <v>1980</v>
      </c>
      <c r="M1131">
        <v>786</v>
      </c>
      <c r="N1131">
        <v>825</v>
      </c>
      <c r="O1131">
        <v>867</v>
      </c>
      <c r="P1131">
        <v>948</v>
      </c>
      <c r="Q1131">
        <v>1029</v>
      </c>
      <c r="R1131">
        <v>10000</v>
      </c>
      <c r="S1131">
        <v>10496</v>
      </c>
      <c r="T1131">
        <v>11031</v>
      </c>
      <c r="U1131">
        <v>12061</v>
      </c>
      <c r="V1131">
        <v>13092</v>
      </c>
      <c r="W1131" t="s">
        <v>2178</v>
      </c>
      <c r="X1131">
        <v>1</v>
      </c>
      <c r="Y1131">
        <v>1</v>
      </c>
      <c r="Z1131" t="s">
        <v>1532</v>
      </c>
    </row>
    <row r="1132" spans="1:26">
      <c r="A1132">
        <v>285</v>
      </c>
      <c r="B1132">
        <v>16226</v>
      </c>
      <c r="C1132" t="s">
        <v>1561</v>
      </c>
      <c r="D1132" t="s">
        <v>1529</v>
      </c>
      <c r="E1132" t="s">
        <v>1462</v>
      </c>
      <c r="F1132">
        <v>70362</v>
      </c>
      <c r="G1132">
        <v>83913</v>
      </c>
      <c r="H1132" t="s">
        <v>1577</v>
      </c>
      <c r="I1132">
        <v>323</v>
      </c>
      <c r="J1132">
        <v>4</v>
      </c>
      <c r="K1132">
        <v>25000</v>
      </c>
      <c r="L1132">
        <v>1980</v>
      </c>
      <c r="M1132">
        <v>786</v>
      </c>
      <c r="N1132">
        <v>825</v>
      </c>
      <c r="O1132">
        <v>867</v>
      </c>
      <c r="P1132">
        <v>948</v>
      </c>
      <c r="Q1132">
        <v>1029</v>
      </c>
      <c r="R1132">
        <v>100000</v>
      </c>
      <c r="S1132">
        <v>104962</v>
      </c>
      <c r="T1132">
        <v>110305</v>
      </c>
      <c r="U1132">
        <v>120611</v>
      </c>
      <c r="V1132">
        <v>130916</v>
      </c>
      <c r="W1132" t="s">
        <v>2216</v>
      </c>
      <c r="X1132">
        <v>1</v>
      </c>
      <c r="Y1132">
        <v>1</v>
      </c>
      <c r="Z1132" t="s">
        <v>1532</v>
      </c>
    </row>
    <row r="1133" spans="1:26">
      <c r="A1133">
        <v>285</v>
      </c>
      <c r="B1133">
        <v>16226</v>
      </c>
      <c r="C1133" t="s">
        <v>1561</v>
      </c>
      <c r="D1133" t="s">
        <v>1529</v>
      </c>
      <c r="E1133" t="s">
        <v>1462</v>
      </c>
      <c r="F1133">
        <v>37441</v>
      </c>
      <c r="G1133">
        <v>48056</v>
      </c>
      <c r="H1133" t="s">
        <v>1577</v>
      </c>
      <c r="I1133">
        <v>323</v>
      </c>
      <c r="J1133">
        <v>2</v>
      </c>
      <c r="K1133">
        <v>17000</v>
      </c>
      <c r="L1133">
        <v>1980</v>
      </c>
      <c r="M1133">
        <v>786</v>
      </c>
      <c r="N1133">
        <v>825</v>
      </c>
      <c r="O1133">
        <v>867</v>
      </c>
      <c r="P1133">
        <v>948</v>
      </c>
      <c r="Q1133">
        <v>1029</v>
      </c>
      <c r="R1133">
        <v>34000</v>
      </c>
      <c r="S1133">
        <v>35687</v>
      </c>
      <c r="T1133">
        <v>37504</v>
      </c>
      <c r="U1133">
        <v>41008</v>
      </c>
      <c r="V1133">
        <v>44511</v>
      </c>
      <c r="W1133" t="s">
        <v>2208</v>
      </c>
      <c r="X1133">
        <v>1</v>
      </c>
      <c r="Y1133">
        <v>1</v>
      </c>
      <c r="Z1133" t="s">
        <v>1532</v>
      </c>
    </row>
    <row r="1134" spans="1:26">
      <c r="A1134">
        <v>285</v>
      </c>
      <c r="B1134">
        <v>16226</v>
      </c>
      <c r="C1134" t="s">
        <v>1561</v>
      </c>
      <c r="D1134" t="s">
        <v>1529</v>
      </c>
      <c r="E1134" t="s">
        <v>1462</v>
      </c>
      <c r="F1134">
        <v>29497</v>
      </c>
      <c r="G1134">
        <v>32110</v>
      </c>
      <c r="H1134" t="s">
        <v>1577</v>
      </c>
      <c r="I1134">
        <v>323</v>
      </c>
      <c r="J1134">
        <v>4</v>
      </c>
      <c r="K1134">
        <v>1500</v>
      </c>
      <c r="L1134">
        <v>1980</v>
      </c>
      <c r="M1134">
        <v>786</v>
      </c>
      <c r="N1134">
        <v>825</v>
      </c>
      <c r="O1134">
        <v>867</v>
      </c>
      <c r="P1134">
        <v>948</v>
      </c>
      <c r="Q1134">
        <v>1029</v>
      </c>
      <c r="R1134">
        <v>6000</v>
      </c>
      <c r="S1134">
        <v>6298</v>
      </c>
      <c r="T1134">
        <v>6618</v>
      </c>
      <c r="U1134">
        <v>7237</v>
      </c>
      <c r="V1134">
        <v>7855</v>
      </c>
      <c r="W1134" t="s">
        <v>2182</v>
      </c>
      <c r="X1134">
        <v>1</v>
      </c>
      <c r="Y1134">
        <v>1</v>
      </c>
      <c r="Z1134" t="s">
        <v>1532</v>
      </c>
    </row>
    <row r="1135" spans="1:26">
      <c r="A1135">
        <v>285</v>
      </c>
      <c r="B1135">
        <v>16226</v>
      </c>
      <c r="C1135" t="s">
        <v>1561</v>
      </c>
      <c r="D1135" t="s">
        <v>1529</v>
      </c>
      <c r="E1135" t="s">
        <v>1462</v>
      </c>
      <c r="F1135">
        <v>64947</v>
      </c>
      <c r="G1135">
        <v>78145</v>
      </c>
      <c r="H1135" t="s">
        <v>1577</v>
      </c>
      <c r="I1135">
        <v>323</v>
      </c>
      <c r="J1135">
        <v>6</v>
      </c>
      <c r="K1135">
        <v>1300</v>
      </c>
      <c r="L1135">
        <v>1980</v>
      </c>
      <c r="M1135">
        <v>786</v>
      </c>
      <c r="N1135">
        <v>825</v>
      </c>
      <c r="O1135">
        <v>867</v>
      </c>
      <c r="P1135">
        <v>948</v>
      </c>
      <c r="Q1135">
        <v>1029</v>
      </c>
      <c r="R1135">
        <v>7800</v>
      </c>
      <c r="S1135">
        <v>8187</v>
      </c>
      <c r="T1135">
        <v>8604</v>
      </c>
      <c r="U1135">
        <v>9408</v>
      </c>
      <c r="V1135">
        <v>10211</v>
      </c>
      <c r="W1135" t="s">
        <v>2182</v>
      </c>
      <c r="X1135">
        <v>1</v>
      </c>
      <c r="Y1135">
        <v>1</v>
      </c>
      <c r="Z1135" t="s">
        <v>1532</v>
      </c>
    </row>
    <row r="1136" spans="1:26">
      <c r="A1136">
        <v>285</v>
      </c>
      <c r="B1136">
        <v>16226</v>
      </c>
      <c r="C1136" t="s">
        <v>1561</v>
      </c>
      <c r="D1136" t="s">
        <v>1529</v>
      </c>
      <c r="E1136" t="s">
        <v>1405</v>
      </c>
      <c r="F1136">
        <v>55524</v>
      </c>
      <c r="G1136">
        <v>65533</v>
      </c>
      <c r="H1136" t="s">
        <v>1577</v>
      </c>
      <c r="I1136">
        <v>323</v>
      </c>
      <c r="J1136">
        <v>1</v>
      </c>
      <c r="K1136">
        <v>5000</v>
      </c>
      <c r="L1136">
        <v>1980</v>
      </c>
      <c r="M1136">
        <v>786</v>
      </c>
      <c r="N1136">
        <v>825</v>
      </c>
      <c r="O1136">
        <v>867</v>
      </c>
      <c r="P1136">
        <v>948</v>
      </c>
      <c r="Q1136">
        <v>1029</v>
      </c>
      <c r="R1136">
        <v>5000</v>
      </c>
      <c r="S1136">
        <v>5248</v>
      </c>
      <c r="T1136">
        <v>5515</v>
      </c>
      <c r="U1136">
        <v>6031</v>
      </c>
      <c r="V1136">
        <v>6546</v>
      </c>
      <c r="W1136" t="s">
        <v>2171</v>
      </c>
      <c r="X1136">
        <v>1</v>
      </c>
      <c r="Y1136">
        <v>1</v>
      </c>
      <c r="Z1136" t="s">
        <v>1532</v>
      </c>
    </row>
    <row r="1137" spans="1:26">
      <c r="A1137">
        <v>285</v>
      </c>
      <c r="B1137">
        <v>16226</v>
      </c>
      <c r="C1137" t="s">
        <v>1561</v>
      </c>
      <c r="D1137" t="s">
        <v>1529</v>
      </c>
      <c r="E1137" t="s">
        <v>1405</v>
      </c>
      <c r="F1137">
        <v>52386</v>
      </c>
      <c r="G1137">
        <v>61690</v>
      </c>
      <c r="H1137" t="s">
        <v>1577</v>
      </c>
      <c r="I1137">
        <v>323</v>
      </c>
      <c r="J1137">
        <v>3</v>
      </c>
      <c r="K1137">
        <v>500</v>
      </c>
      <c r="L1137">
        <v>1980</v>
      </c>
      <c r="M1137">
        <v>786</v>
      </c>
      <c r="N1137">
        <v>825</v>
      </c>
      <c r="O1137">
        <v>867</v>
      </c>
      <c r="P1137">
        <v>948</v>
      </c>
      <c r="Q1137">
        <v>1029</v>
      </c>
      <c r="R1137">
        <v>1500</v>
      </c>
      <c r="S1137">
        <v>1574</v>
      </c>
      <c r="T1137">
        <v>1655</v>
      </c>
      <c r="U1137">
        <v>1809</v>
      </c>
      <c r="V1137">
        <v>1964</v>
      </c>
      <c r="W1137" t="s">
        <v>2172</v>
      </c>
      <c r="X1137">
        <v>1</v>
      </c>
      <c r="Y1137">
        <v>1</v>
      </c>
      <c r="Z1137" t="s">
        <v>1532</v>
      </c>
    </row>
    <row r="1138" spans="1:26">
      <c r="A1138">
        <v>285</v>
      </c>
      <c r="B1138">
        <v>16226</v>
      </c>
      <c r="C1138" t="s">
        <v>1561</v>
      </c>
      <c r="D1138" t="s">
        <v>1529</v>
      </c>
      <c r="E1138" t="s">
        <v>1405</v>
      </c>
      <c r="F1138">
        <v>78308</v>
      </c>
      <c r="G1138">
        <v>92586</v>
      </c>
      <c r="H1138" t="s">
        <v>1577</v>
      </c>
      <c r="I1138">
        <v>323</v>
      </c>
      <c r="J1138">
        <v>2</v>
      </c>
      <c r="K1138">
        <v>2500</v>
      </c>
      <c r="L1138">
        <v>1980</v>
      </c>
      <c r="M1138">
        <v>786</v>
      </c>
      <c r="N1138">
        <v>825</v>
      </c>
      <c r="O1138">
        <v>867</v>
      </c>
      <c r="P1138">
        <v>948</v>
      </c>
      <c r="Q1138">
        <v>1029</v>
      </c>
      <c r="R1138">
        <v>5000</v>
      </c>
      <c r="S1138">
        <v>5248</v>
      </c>
      <c r="T1138">
        <v>5515</v>
      </c>
      <c r="U1138">
        <v>6031</v>
      </c>
      <c r="V1138">
        <v>6546</v>
      </c>
      <c r="W1138" t="s">
        <v>2210</v>
      </c>
      <c r="X1138">
        <v>1</v>
      </c>
      <c r="Y1138">
        <v>1</v>
      </c>
      <c r="Z1138" t="s">
        <v>1532</v>
      </c>
    </row>
    <row r="1139" spans="1:26">
      <c r="A1139">
        <v>285</v>
      </c>
      <c r="B1139">
        <v>16226</v>
      </c>
      <c r="C1139" t="s">
        <v>1561</v>
      </c>
      <c r="D1139" t="s">
        <v>1529</v>
      </c>
      <c r="E1139" t="s">
        <v>1405</v>
      </c>
      <c r="F1139">
        <v>9851</v>
      </c>
      <c r="G1139">
        <v>10231</v>
      </c>
      <c r="H1139" t="s">
        <v>1577</v>
      </c>
      <c r="I1139">
        <v>323</v>
      </c>
      <c r="J1139">
        <v>1</v>
      </c>
      <c r="K1139">
        <v>3000</v>
      </c>
      <c r="L1139">
        <v>1980</v>
      </c>
      <c r="M1139">
        <v>786</v>
      </c>
      <c r="N1139">
        <v>825</v>
      </c>
      <c r="O1139">
        <v>867</v>
      </c>
      <c r="P1139">
        <v>948</v>
      </c>
      <c r="Q1139">
        <v>1029</v>
      </c>
      <c r="R1139">
        <v>3000</v>
      </c>
      <c r="S1139">
        <v>3149</v>
      </c>
      <c r="T1139">
        <v>3309</v>
      </c>
      <c r="U1139">
        <v>3618</v>
      </c>
      <c r="V1139">
        <v>3927</v>
      </c>
      <c r="W1139" t="s">
        <v>2173</v>
      </c>
      <c r="X1139">
        <v>1</v>
      </c>
      <c r="Y1139">
        <v>1</v>
      </c>
      <c r="Z1139" t="s">
        <v>1532</v>
      </c>
    </row>
    <row r="1140" spans="1:26">
      <c r="A1140">
        <v>285</v>
      </c>
      <c r="B1140">
        <v>16226</v>
      </c>
      <c r="C1140" t="s">
        <v>1561</v>
      </c>
      <c r="D1140" t="s">
        <v>1529</v>
      </c>
      <c r="E1140" t="s">
        <v>1405</v>
      </c>
      <c r="F1140">
        <v>74308</v>
      </c>
      <c r="G1140">
        <v>88282</v>
      </c>
      <c r="H1140" t="s">
        <v>1577</v>
      </c>
      <c r="I1140">
        <v>323</v>
      </c>
      <c r="J1140">
        <v>1</v>
      </c>
      <c r="K1140">
        <v>3000</v>
      </c>
      <c r="L1140">
        <v>1980</v>
      </c>
      <c r="M1140">
        <v>786</v>
      </c>
      <c r="N1140">
        <v>825</v>
      </c>
      <c r="O1140">
        <v>867</v>
      </c>
      <c r="P1140">
        <v>948</v>
      </c>
      <c r="Q1140">
        <v>1029</v>
      </c>
      <c r="R1140">
        <v>3000</v>
      </c>
      <c r="S1140">
        <v>3149</v>
      </c>
      <c r="T1140">
        <v>3309</v>
      </c>
      <c r="U1140">
        <v>3618</v>
      </c>
      <c r="V1140">
        <v>3927</v>
      </c>
      <c r="W1140" t="s">
        <v>2183</v>
      </c>
      <c r="X1140">
        <v>1</v>
      </c>
      <c r="Y1140">
        <v>1</v>
      </c>
      <c r="Z1140" t="s">
        <v>1532</v>
      </c>
    </row>
    <row r="1141" spans="1:26">
      <c r="A1141">
        <v>285</v>
      </c>
      <c r="B1141">
        <v>16226</v>
      </c>
      <c r="C1141" t="s">
        <v>1561</v>
      </c>
      <c r="D1141" t="s">
        <v>1529</v>
      </c>
      <c r="E1141" t="s">
        <v>1405</v>
      </c>
      <c r="F1141">
        <v>52341</v>
      </c>
      <c r="G1141">
        <v>61647</v>
      </c>
      <c r="H1141" t="s">
        <v>1577</v>
      </c>
      <c r="I1141">
        <v>323</v>
      </c>
      <c r="J1141">
        <v>4</v>
      </c>
      <c r="K1141">
        <v>18000</v>
      </c>
      <c r="L1141">
        <v>1980</v>
      </c>
      <c r="M1141">
        <v>786</v>
      </c>
      <c r="N1141">
        <v>825</v>
      </c>
      <c r="O1141">
        <v>867</v>
      </c>
      <c r="P1141">
        <v>948</v>
      </c>
      <c r="Q1141">
        <v>1029</v>
      </c>
      <c r="R1141">
        <v>72000</v>
      </c>
      <c r="S1141">
        <v>75573</v>
      </c>
      <c r="T1141">
        <v>79420</v>
      </c>
      <c r="U1141">
        <v>86840</v>
      </c>
      <c r="V1141">
        <v>94260</v>
      </c>
      <c r="W1141" t="s">
        <v>2200</v>
      </c>
      <c r="X1141">
        <v>1</v>
      </c>
      <c r="Y1141">
        <v>1</v>
      </c>
      <c r="Z1141" t="s">
        <v>1532</v>
      </c>
    </row>
    <row r="1142" spans="1:26">
      <c r="A1142">
        <v>285</v>
      </c>
      <c r="B1142">
        <v>16226</v>
      </c>
      <c r="C1142" t="s">
        <v>1561</v>
      </c>
      <c r="D1142" t="s">
        <v>1529</v>
      </c>
      <c r="E1142" t="s">
        <v>1405</v>
      </c>
      <c r="F1142">
        <v>79128</v>
      </c>
      <c r="G1142">
        <v>93468</v>
      </c>
      <c r="H1142" t="s">
        <v>1577</v>
      </c>
      <c r="I1142">
        <v>323</v>
      </c>
      <c r="J1142">
        <v>9</v>
      </c>
      <c r="K1142">
        <v>25000</v>
      </c>
      <c r="L1142">
        <v>1980</v>
      </c>
      <c r="M1142">
        <v>786</v>
      </c>
      <c r="N1142">
        <v>825</v>
      </c>
      <c r="O1142">
        <v>867</v>
      </c>
      <c r="P1142">
        <v>948</v>
      </c>
      <c r="Q1142">
        <v>1029</v>
      </c>
      <c r="R1142">
        <v>225000</v>
      </c>
      <c r="S1142">
        <v>236164</v>
      </c>
      <c r="T1142">
        <v>248187</v>
      </c>
      <c r="U1142">
        <v>271374</v>
      </c>
      <c r="V1142">
        <v>294561</v>
      </c>
      <c r="W1142" t="s">
        <v>2201</v>
      </c>
      <c r="X1142">
        <v>1</v>
      </c>
      <c r="Y1142">
        <v>1</v>
      </c>
      <c r="Z1142" t="s">
        <v>1532</v>
      </c>
    </row>
    <row r="1143" spans="1:26">
      <c r="A1143">
        <v>285</v>
      </c>
      <c r="B1143">
        <v>16226</v>
      </c>
      <c r="C1143" t="s">
        <v>1561</v>
      </c>
      <c r="D1143" t="s">
        <v>1529</v>
      </c>
      <c r="E1143" t="s">
        <v>1405</v>
      </c>
      <c r="F1143">
        <v>49702</v>
      </c>
      <c r="G1143">
        <v>58259</v>
      </c>
      <c r="H1143" t="s">
        <v>1577</v>
      </c>
      <c r="I1143">
        <v>323</v>
      </c>
      <c r="J1143">
        <v>2</v>
      </c>
      <c r="K1143">
        <v>10000</v>
      </c>
      <c r="L1143">
        <v>1980</v>
      </c>
      <c r="M1143">
        <v>786</v>
      </c>
      <c r="N1143">
        <v>825</v>
      </c>
      <c r="O1143">
        <v>867</v>
      </c>
      <c r="P1143">
        <v>948</v>
      </c>
      <c r="Q1143">
        <v>1029</v>
      </c>
      <c r="R1143">
        <v>20000</v>
      </c>
      <c r="S1143">
        <v>20992</v>
      </c>
      <c r="T1143">
        <v>22061</v>
      </c>
      <c r="U1143">
        <v>24122</v>
      </c>
      <c r="V1143">
        <v>26183</v>
      </c>
      <c r="W1143" t="s">
        <v>2217</v>
      </c>
      <c r="X1143">
        <v>1</v>
      </c>
      <c r="Y1143">
        <v>1</v>
      </c>
      <c r="Z1143" t="s">
        <v>1532</v>
      </c>
    </row>
    <row r="1144" spans="1:26">
      <c r="A1144">
        <v>285</v>
      </c>
      <c r="B1144">
        <v>16226</v>
      </c>
      <c r="C1144" t="s">
        <v>1561</v>
      </c>
      <c r="D1144" t="s">
        <v>1529</v>
      </c>
      <c r="E1144" t="s">
        <v>1405</v>
      </c>
      <c r="F1144">
        <v>49494</v>
      </c>
      <c r="G1144">
        <v>57985</v>
      </c>
      <c r="H1144" t="s">
        <v>1577</v>
      </c>
      <c r="I1144">
        <v>323</v>
      </c>
      <c r="J1144">
        <v>8</v>
      </c>
      <c r="K1144">
        <v>1200</v>
      </c>
      <c r="L1144">
        <v>1980</v>
      </c>
      <c r="M1144">
        <v>786</v>
      </c>
      <c r="N1144">
        <v>825</v>
      </c>
      <c r="O1144">
        <v>867</v>
      </c>
      <c r="P1144">
        <v>948</v>
      </c>
      <c r="Q1144">
        <v>1029</v>
      </c>
      <c r="R1144">
        <v>9600</v>
      </c>
      <c r="S1144">
        <v>10076</v>
      </c>
      <c r="T1144">
        <v>10589</v>
      </c>
      <c r="U1144">
        <v>11579</v>
      </c>
      <c r="V1144">
        <v>12568</v>
      </c>
      <c r="W1144" t="s">
        <v>2188</v>
      </c>
      <c r="X1144">
        <v>1</v>
      </c>
      <c r="Y1144">
        <v>1</v>
      </c>
      <c r="Z1144" t="s">
        <v>1532</v>
      </c>
    </row>
    <row r="1145" spans="1:26">
      <c r="A1145">
        <v>285</v>
      </c>
      <c r="B1145">
        <v>16226</v>
      </c>
      <c r="C1145" t="s">
        <v>1561</v>
      </c>
      <c r="D1145" t="s">
        <v>1529</v>
      </c>
      <c r="E1145" t="s">
        <v>1405</v>
      </c>
      <c r="F1145">
        <v>8563</v>
      </c>
      <c r="G1145">
        <v>8943</v>
      </c>
      <c r="H1145" t="s">
        <v>1577</v>
      </c>
      <c r="I1145">
        <v>323</v>
      </c>
      <c r="J1145">
        <v>27</v>
      </c>
      <c r="K1145">
        <v>1500</v>
      </c>
      <c r="L1145">
        <v>1980</v>
      </c>
      <c r="M1145">
        <v>786</v>
      </c>
      <c r="N1145">
        <v>825</v>
      </c>
      <c r="O1145">
        <v>867</v>
      </c>
      <c r="P1145">
        <v>948</v>
      </c>
      <c r="Q1145">
        <v>1029</v>
      </c>
      <c r="R1145">
        <v>40500</v>
      </c>
      <c r="S1145">
        <v>42510</v>
      </c>
      <c r="T1145">
        <v>44674</v>
      </c>
      <c r="U1145">
        <v>48847</v>
      </c>
      <c r="V1145">
        <v>53021</v>
      </c>
      <c r="W1145" t="s">
        <v>1922</v>
      </c>
      <c r="X1145">
        <v>1</v>
      </c>
      <c r="Y1145">
        <v>1</v>
      </c>
      <c r="Z1145" t="s">
        <v>1532</v>
      </c>
    </row>
    <row r="1146" spans="1:26">
      <c r="A1146">
        <v>285</v>
      </c>
      <c r="B1146">
        <v>16226</v>
      </c>
      <c r="C1146" t="s">
        <v>1561</v>
      </c>
      <c r="D1146" t="s">
        <v>1529</v>
      </c>
      <c r="E1146" t="s">
        <v>1405</v>
      </c>
      <c r="F1146">
        <v>55709</v>
      </c>
      <c r="G1146">
        <v>65772</v>
      </c>
      <c r="H1146" t="s">
        <v>1577</v>
      </c>
      <c r="I1146">
        <v>323</v>
      </c>
      <c r="J1146">
        <v>2</v>
      </c>
      <c r="K1146">
        <v>225000</v>
      </c>
      <c r="L1146">
        <v>1980</v>
      </c>
      <c r="M1146">
        <v>786</v>
      </c>
      <c r="N1146">
        <v>825</v>
      </c>
      <c r="O1146">
        <v>867</v>
      </c>
      <c r="P1146">
        <v>948</v>
      </c>
      <c r="Q1146">
        <v>1029</v>
      </c>
      <c r="R1146">
        <v>450000</v>
      </c>
      <c r="S1146">
        <v>472328</v>
      </c>
      <c r="T1146">
        <v>496374</v>
      </c>
      <c r="U1146">
        <v>542748</v>
      </c>
      <c r="V1146">
        <v>589122</v>
      </c>
      <c r="W1146" t="s">
        <v>2218</v>
      </c>
      <c r="X1146">
        <v>1</v>
      </c>
      <c r="Y1146">
        <v>1</v>
      </c>
      <c r="Z1146" t="s">
        <v>1532</v>
      </c>
    </row>
    <row r="1147" spans="1:26">
      <c r="A1147">
        <v>285</v>
      </c>
      <c r="B1147">
        <v>16226</v>
      </c>
      <c r="C1147" t="s">
        <v>1561</v>
      </c>
      <c r="D1147" t="s">
        <v>1529</v>
      </c>
      <c r="E1147" t="s">
        <v>1405</v>
      </c>
      <c r="F1147">
        <v>79543</v>
      </c>
      <c r="G1147">
        <v>93967</v>
      </c>
      <c r="H1147" t="s">
        <v>1577</v>
      </c>
      <c r="I1147">
        <v>323</v>
      </c>
      <c r="J1147">
        <v>6</v>
      </c>
      <c r="K1147">
        <v>40000</v>
      </c>
      <c r="L1147">
        <v>1980</v>
      </c>
      <c r="M1147">
        <v>786</v>
      </c>
      <c r="N1147">
        <v>825</v>
      </c>
      <c r="O1147">
        <v>867</v>
      </c>
      <c r="P1147">
        <v>948</v>
      </c>
      <c r="Q1147">
        <v>1029</v>
      </c>
      <c r="R1147">
        <v>240000</v>
      </c>
      <c r="S1147">
        <v>251908</v>
      </c>
      <c r="T1147">
        <v>264733</v>
      </c>
      <c r="U1147">
        <v>289466</v>
      </c>
      <c r="V1147">
        <v>314198</v>
      </c>
      <c r="W1147" t="s">
        <v>2219</v>
      </c>
      <c r="X1147">
        <v>1</v>
      </c>
      <c r="Y1147">
        <v>1</v>
      </c>
      <c r="Z1147" t="s">
        <v>1532</v>
      </c>
    </row>
    <row r="1148" spans="1:26">
      <c r="A1148">
        <v>285</v>
      </c>
      <c r="B1148">
        <v>16226</v>
      </c>
      <c r="C1148" t="s">
        <v>1561</v>
      </c>
      <c r="D1148" t="s">
        <v>1529</v>
      </c>
      <c r="E1148" t="s">
        <v>1405</v>
      </c>
      <c r="F1148">
        <v>79601</v>
      </c>
      <c r="G1148">
        <v>94033</v>
      </c>
      <c r="H1148" t="s">
        <v>1577</v>
      </c>
      <c r="I1148">
        <v>323</v>
      </c>
      <c r="J1148">
        <v>9</v>
      </c>
      <c r="K1148">
        <v>1000</v>
      </c>
      <c r="L1148">
        <v>1980</v>
      </c>
      <c r="M1148">
        <v>786</v>
      </c>
      <c r="N1148">
        <v>825</v>
      </c>
      <c r="O1148">
        <v>867</v>
      </c>
      <c r="P1148">
        <v>948</v>
      </c>
      <c r="Q1148">
        <v>1029</v>
      </c>
      <c r="R1148">
        <v>9000</v>
      </c>
      <c r="S1148">
        <v>9447</v>
      </c>
      <c r="T1148">
        <v>9927</v>
      </c>
      <c r="U1148">
        <v>10855</v>
      </c>
      <c r="V1148">
        <v>11782</v>
      </c>
      <c r="W1148" t="s">
        <v>2174</v>
      </c>
      <c r="X1148">
        <v>1</v>
      </c>
      <c r="Y1148">
        <v>1</v>
      </c>
      <c r="Z1148" t="s">
        <v>1532</v>
      </c>
    </row>
    <row r="1149" spans="1:26">
      <c r="A1149">
        <v>285</v>
      </c>
      <c r="B1149">
        <v>16226</v>
      </c>
      <c r="C1149" t="s">
        <v>1561</v>
      </c>
      <c r="D1149" t="s">
        <v>1529</v>
      </c>
      <c r="E1149" t="s">
        <v>1405</v>
      </c>
      <c r="F1149">
        <v>49266</v>
      </c>
      <c r="G1149">
        <v>57711</v>
      </c>
      <c r="H1149" t="s">
        <v>1577</v>
      </c>
      <c r="I1149">
        <v>323</v>
      </c>
      <c r="J1149">
        <v>13</v>
      </c>
      <c r="K1149">
        <v>400</v>
      </c>
      <c r="L1149">
        <v>1980</v>
      </c>
      <c r="M1149">
        <v>786</v>
      </c>
      <c r="N1149">
        <v>825</v>
      </c>
      <c r="O1149">
        <v>867</v>
      </c>
      <c r="P1149">
        <v>948</v>
      </c>
      <c r="Q1149">
        <v>1029</v>
      </c>
      <c r="R1149">
        <v>5200</v>
      </c>
      <c r="S1149">
        <v>5458</v>
      </c>
      <c r="T1149">
        <v>5736</v>
      </c>
      <c r="U1149">
        <v>6272</v>
      </c>
      <c r="V1149">
        <v>6808</v>
      </c>
      <c r="W1149" t="s">
        <v>2175</v>
      </c>
      <c r="X1149">
        <v>1</v>
      </c>
      <c r="Y1149">
        <v>1</v>
      </c>
      <c r="Z1149" t="s">
        <v>1532</v>
      </c>
    </row>
    <row r="1150" spans="1:26">
      <c r="A1150">
        <v>285</v>
      </c>
      <c r="B1150">
        <v>16226</v>
      </c>
      <c r="C1150" t="s">
        <v>1561</v>
      </c>
      <c r="D1150" t="s">
        <v>1529</v>
      </c>
      <c r="E1150" t="s">
        <v>1405</v>
      </c>
      <c r="F1150">
        <v>79604</v>
      </c>
      <c r="G1150">
        <v>94036</v>
      </c>
      <c r="H1150" t="s">
        <v>1577</v>
      </c>
      <c r="I1150">
        <v>323</v>
      </c>
      <c r="J1150">
        <v>4</v>
      </c>
      <c r="K1150">
        <v>1500</v>
      </c>
      <c r="L1150">
        <v>1980</v>
      </c>
      <c r="M1150">
        <v>786</v>
      </c>
      <c r="N1150">
        <v>825</v>
      </c>
      <c r="O1150">
        <v>867</v>
      </c>
      <c r="P1150">
        <v>948</v>
      </c>
      <c r="Q1150">
        <v>1029</v>
      </c>
      <c r="R1150">
        <v>6000</v>
      </c>
      <c r="S1150">
        <v>6298</v>
      </c>
      <c r="T1150">
        <v>6618</v>
      </c>
      <c r="U1150">
        <v>7237</v>
      </c>
      <c r="V1150">
        <v>7855</v>
      </c>
      <c r="W1150" t="s">
        <v>2191</v>
      </c>
      <c r="X1150">
        <v>1</v>
      </c>
      <c r="Y1150">
        <v>1</v>
      </c>
      <c r="Z1150" t="s">
        <v>1532</v>
      </c>
    </row>
    <row r="1151" spans="1:26">
      <c r="A1151">
        <v>285</v>
      </c>
      <c r="B1151">
        <v>16226</v>
      </c>
      <c r="C1151" t="s">
        <v>1561</v>
      </c>
      <c r="D1151" t="s">
        <v>1529</v>
      </c>
      <c r="E1151" t="s">
        <v>1405</v>
      </c>
      <c r="F1151">
        <v>83839</v>
      </c>
      <c r="G1151">
        <v>99141</v>
      </c>
      <c r="H1151" t="s">
        <v>1577</v>
      </c>
      <c r="I1151">
        <v>323</v>
      </c>
      <c r="J1151">
        <v>37</v>
      </c>
      <c r="K1151">
        <v>700</v>
      </c>
      <c r="L1151">
        <v>1980</v>
      </c>
      <c r="M1151">
        <v>786</v>
      </c>
      <c r="N1151">
        <v>825</v>
      </c>
      <c r="O1151">
        <v>867</v>
      </c>
      <c r="P1151">
        <v>948</v>
      </c>
      <c r="Q1151">
        <v>1029</v>
      </c>
      <c r="R1151">
        <v>25900</v>
      </c>
      <c r="S1151">
        <v>27185</v>
      </c>
      <c r="T1151">
        <v>28569</v>
      </c>
      <c r="U1151">
        <v>31238</v>
      </c>
      <c r="V1151">
        <v>33907</v>
      </c>
      <c r="W1151" t="s">
        <v>2221</v>
      </c>
      <c r="X1151">
        <v>1</v>
      </c>
      <c r="Y1151">
        <v>1</v>
      </c>
      <c r="Z1151" t="s">
        <v>1532</v>
      </c>
    </row>
    <row r="1152" spans="1:26">
      <c r="A1152">
        <v>285</v>
      </c>
      <c r="B1152">
        <v>16226</v>
      </c>
      <c r="C1152" t="s">
        <v>1561</v>
      </c>
      <c r="D1152" t="s">
        <v>1529</v>
      </c>
      <c r="E1152" t="s">
        <v>1405</v>
      </c>
      <c r="F1152">
        <v>78862</v>
      </c>
      <c r="G1152">
        <v>93182</v>
      </c>
      <c r="H1152" t="s">
        <v>1577</v>
      </c>
      <c r="I1152">
        <v>323</v>
      </c>
      <c r="J1152">
        <v>2</v>
      </c>
      <c r="K1152">
        <v>20000</v>
      </c>
      <c r="L1152">
        <v>1980</v>
      </c>
      <c r="M1152">
        <v>786</v>
      </c>
      <c r="N1152">
        <v>825</v>
      </c>
      <c r="O1152">
        <v>867</v>
      </c>
      <c r="P1152">
        <v>948</v>
      </c>
      <c r="Q1152">
        <v>1029</v>
      </c>
      <c r="R1152">
        <v>40000</v>
      </c>
      <c r="S1152">
        <v>41985</v>
      </c>
      <c r="T1152">
        <v>44122</v>
      </c>
      <c r="U1152">
        <v>48244</v>
      </c>
      <c r="V1152">
        <v>52366</v>
      </c>
      <c r="W1152" t="s">
        <v>2222</v>
      </c>
      <c r="X1152">
        <v>1</v>
      </c>
      <c r="Y1152">
        <v>1</v>
      </c>
      <c r="Z1152" t="s">
        <v>1532</v>
      </c>
    </row>
    <row r="1153" spans="1:26">
      <c r="A1153">
        <v>285</v>
      </c>
      <c r="B1153">
        <v>16226</v>
      </c>
      <c r="C1153" t="s">
        <v>1561</v>
      </c>
      <c r="D1153" t="s">
        <v>1529</v>
      </c>
      <c r="E1153" t="s">
        <v>1405</v>
      </c>
      <c r="F1153">
        <v>55416</v>
      </c>
      <c r="G1153">
        <v>65417</v>
      </c>
      <c r="H1153" t="s">
        <v>1577</v>
      </c>
      <c r="I1153">
        <v>323</v>
      </c>
      <c r="J1153">
        <v>2</v>
      </c>
      <c r="K1153">
        <v>1500</v>
      </c>
      <c r="L1153">
        <v>1980</v>
      </c>
      <c r="M1153">
        <v>786</v>
      </c>
      <c r="N1153">
        <v>825</v>
      </c>
      <c r="O1153">
        <v>867</v>
      </c>
      <c r="P1153">
        <v>948</v>
      </c>
      <c r="Q1153">
        <v>1029</v>
      </c>
      <c r="R1153">
        <v>3000</v>
      </c>
      <c r="S1153">
        <v>3149</v>
      </c>
      <c r="T1153">
        <v>3309</v>
      </c>
      <c r="U1153">
        <v>3618</v>
      </c>
      <c r="V1153">
        <v>3927</v>
      </c>
      <c r="W1153" t="s">
        <v>2176</v>
      </c>
      <c r="X1153">
        <v>1</v>
      </c>
      <c r="Y1153">
        <v>1</v>
      </c>
      <c r="Z1153" t="s">
        <v>1532</v>
      </c>
    </row>
    <row r="1154" spans="1:26">
      <c r="A1154">
        <v>285</v>
      </c>
      <c r="B1154">
        <v>16226</v>
      </c>
      <c r="C1154" t="s">
        <v>1561</v>
      </c>
      <c r="D1154" t="s">
        <v>1529</v>
      </c>
      <c r="E1154" t="s">
        <v>1405</v>
      </c>
      <c r="F1154">
        <v>52063</v>
      </c>
      <c r="G1154">
        <v>61343</v>
      </c>
      <c r="H1154" t="s">
        <v>1577</v>
      </c>
      <c r="I1154">
        <v>323</v>
      </c>
      <c r="J1154">
        <v>6</v>
      </c>
      <c r="K1154">
        <v>2500</v>
      </c>
      <c r="L1154">
        <v>1980</v>
      </c>
      <c r="M1154">
        <v>786</v>
      </c>
      <c r="N1154">
        <v>825</v>
      </c>
      <c r="O1154">
        <v>867</v>
      </c>
      <c r="P1154">
        <v>948</v>
      </c>
      <c r="Q1154">
        <v>1029</v>
      </c>
      <c r="R1154">
        <v>15000</v>
      </c>
      <c r="S1154">
        <v>15744</v>
      </c>
      <c r="T1154">
        <v>16546</v>
      </c>
      <c r="U1154">
        <v>18092</v>
      </c>
      <c r="V1154">
        <v>19637</v>
      </c>
      <c r="W1154" t="s">
        <v>2212</v>
      </c>
      <c r="X1154">
        <v>1</v>
      </c>
      <c r="Y1154">
        <v>1</v>
      </c>
      <c r="Z1154" t="s">
        <v>1532</v>
      </c>
    </row>
    <row r="1155" spans="1:26">
      <c r="A1155">
        <v>285</v>
      </c>
      <c r="B1155">
        <v>16226</v>
      </c>
      <c r="C1155" t="s">
        <v>1561</v>
      </c>
      <c r="D1155" t="s">
        <v>1529</v>
      </c>
      <c r="E1155" t="s">
        <v>1405</v>
      </c>
      <c r="F1155">
        <v>52348</v>
      </c>
      <c r="G1155">
        <v>61651</v>
      </c>
      <c r="H1155" t="s">
        <v>1577</v>
      </c>
      <c r="I1155">
        <v>323</v>
      </c>
      <c r="J1155">
        <v>2</v>
      </c>
      <c r="K1155">
        <v>25000</v>
      </c>
      <c r="L1155">
        <v>1980</v>
      </c>
      <c r="M1155">
        <v>786</v>
      </c>
      <c r="N1155">
        <v>825</v>
      </c>
      <c r="O1155">
        <v>867</v>
      </c>
      <c r="P1155">
        <v>948</v>
      </c>
      <c r="Q1155">
        <v>1029</v>
      </c>
      <c r="R1155">
        <v>50000</v>
      </c>
      <c r="S1155">
        <v>52481</v>
      </c>
      <c r="T1155">
        <v>55153</v>
      </c>
      <c r="U1155">
        <v>60305</v>
      </c>
      <c r="V1155">
        <v>65458</v>
      </c>
      <c r="W1155" t="s">
        <v>2213</v>
      </c>
      <c r="X1155">
        <v>1</v>
      </c>
      <c r="Y1155">
        <v>1</v>
      </c>
      <c r="Z1155" t="s">
        <v>1532</v>
      </c>
    </row>
    <row r="1156" spans="1:26">
      <c r="A1156">
        <v>285</v>
      </c>
      <c r="B1156">
        <v>16226</v>
      </c>
      <c r="C1156" t="s">
        <v>1561</v>
      </c>
      <c r="D1156" t="s">
        <v>1529</v>
      </c>
      <c r="E1156" t="s">
        <v>1405</v>
      </c>
      <c r="F1156">
        <v>83103</v>
      </c>
      <c r="G1156">
        <v>98301</v>
      </c>
      <c r="H1156" t="s">
        <v>1577</v>
      </c>
      <c r="I1156">
        <v>323</v>
      </c>
      <c r="J1156">
        <v>1</v>
      </c>
      <c r="K1156">
        <v>3000</v>
      </c>
      <c r="L1156">
        <v>1980</v>
      </c>
      <c r="M1156">
        <v>786</v>
      </c>
      <c r="N1156">
        <v>825</v>
      </c>
      <c r="O1156">
        <v>867</v>
      </c>
      <c r="P1156">
        <v>948</v>
      </c>
      <c r="Q1156">
        <v>1029</v>
      </c>
      <c r="R1156">
        <v>3000</v>
      </c>
      <c r="S1156">
        <v>3149</v>
      </c>
      <c r="T1156">
        <v>3309</v>
      </c>
      <c r="U1156">
        <v>3618</v>
      </c>
      <c r="V1156">
        <v>3927</v>
      </c>
      <c r="W1156" t="s">
        <v>2215</v>
      </c>
      <c r="X1156">
        <v>1</v>
      </c>
      <c r="Y1156">
        <v>1</v>
      </c>
      <c r="Z1156" t="s">
        <v>1532</v>
      </c>
    </row>
    <row r="1157" spans="1:26">
      <c r="A1157">
        <v>285</v>
      </c>
      <c r="B1157">
        <v>16226</v>
      </c>
      <c r="C1157" t="s">
        <v>1561</v>
      </c>
      <c r="D1157" t="s">
        <v>1529</v>
      </c>
      <c r="E1157" t="s">
        <v>1405</v>
      </c>
      <c r="F1157">
        <v>83102</v>
      </c>
      <c r="G1157">
        <v>98300</v>
      </c>
      <c r="H1157" t="s">
        <v>1577</v>
      </c>
      <c r="I1157">
        <v>323</v>
      </c>
      <c r="J1157">
        <v>1</v>
      </c>
      <c r="K1157">
        <v>5000</v>
      </c>
      <c r="L1157">
        <v>1980</v>
      </c>
      <c r="M1157">
        <v>786</v>
      </c>
      <c r="N1157">
        <v>825</v>
      </c>
      <c r="O1157">
        <v>867</v>
      </c>
      <c r="P1157">
        <v>948</v>
      </c>
      <c r="Q1157">
        <v>1029</v>
      </c>
      <c r="R1157">
        <v>5000</v>
      </c>
      <c r="S1157">
        <v>5248</v>
      </c>
      <c r="T1157">
        <v>5515</v>
      </c>
      <c r="U1157">
        <v>6031</v>
      </c>
      <c r="V1157">
        <v>6546</v>
      </c>
      <c r="W1157" t="s">
        <v>2194</v>
      </c>
      <c r="X1157">
        <v>1</v>
      </c>
      <c r="Y1157">
        <v>1</v>
      </c>
      <c r="Z1157" t="s">
        <v>1532</v>
      </c>
    </row>
    <row r="1158" spans="1:26">
      <c r="A1158">
        <v>285</v>
      </c>
      <c r="B1158">
        <v>16226</v>
      </c>
      <c r="C1158" t="s">
        <v>1561</v>
      </c>
      <c r="D1158" t="s">
        <v>1529</v>
      </c>
      <c r="E1158" t="s">
        <v>1405</v>
      </c>
      <c r="F1158">
        <v>49212</v>
      </c>
      <c r="G1158">
        <v>57639</v>
      </c>
      <c r="H1158" t="s">
        <v>1577</v>
      </c>
      <c r="I1158">
        <v>323</v>
      </c>
      <c r="J1158">
        <v>8</v>
      </c>
      <c r="K1158">
        <v>10000</v>
      </c>
      <c r="L1158">
        <v>1980</v>
      </c>
      <c r="M1158">
        <v>786</v>
      </c>
      <c r="N1158">
        <v>825</v>
      </c>
      <c r="O1158">
        <v>867</v>
      </c>
      <c r="P1158">
        <v>948</v>
      </c>
      <c r="Q1158">
        <v>1029</v>
      </c>
      <c r="R1158">
        <v>80000</v>
      </c>
      <c r="S1158">
        <v>83969</v>
      </c>
      <c r="T1158">
        <v>88244</v>
      </c>
      <c r="U1158">
        <v>96489</v>
      </c>
      <c r="V1158">
        <v>104733</v>
      </c>
      <c r="W1158" t="s">
        <v>2178</v>
      </c>
      <c r="X1158">
        <v>1</v>
      </c>
      <c r="Y1158">
        <v>1</v>
      </c>
      <c r="Z1158" t="s">
        <v>1532</v>
      </c>
    </row>
    <row r="1159" spans="1:26">
      <c r="A1159">
        <v>285</v>
      </c>
      <c r="B1159">
        <v>16226</v>
      </c>
      <c r="C1159" t="s">
        <v>1561</v>
      </c>
      <c r="D1159" t="s">
        <v>1529</v>
      </c>
      <c r="E1159" t="s">
        <v>1405</v>
      </c>
      <c r="F1159">
        <v>83149</v>
      </c>
      <c r="G1159">
        <v>98351</v>
      </c>
      <c r="H1159" t="s">
        <v>1577</v>
      </c>
      <c r="I1159">
        <v>323</v>
      </c>
      <c r="J1159">
        <v>2</v>
      </c>
      <c r="K1159">
        <v>80000</v>
      </c>
      <c r="L1159">
        <v>1980</v>
      </c>
      <c r="M1159">
        <v>786</v>
      </c>
      <c r="N1159">
        <v>825</v>
      </c>
      <c r="O1159">
        <v>867</v>
      </c>
      <c r="P1159">
        <v>948</v>
      </c>
      <c r="Q1159">
        <v>1029</v>
      </c>
      <c r="R1159">
        <v>160000</v>
      </c>
      <c r="S1159">
        <v>167939</v>
      </c>
      <c r="T1159">
        <v>176489</v>
      </c>
      <c r="U1159">
        <v>192977</v>
      </c>
      <c r="V1159">
        <v>209466</v>
      </c>
      <c r="W1159" t="s">
        <v>2206</v>
      </c>
      <c r="X1159">
        <v>1</v>
      </c>
      <c r="Y1159">
        <v>1</v>
      </c>
      <c r="Z1159" t="s">
        <v>1532</v>
      </c>
    </row>
    <row r="1160" spans="1:26">
      <c r="A1160">
        <v>285</v>
      </c>
      <c r="B1160">
        <v>16226</v>
      </c>
      <c r="C1160" t="s">
        <v>1574</v>
      </c>
      <c r="D1160" t="s">
        <v>1529</v>
      </c>
      <c r="E1160" t="s">
        <v>1449</v>
      </c>
      <c r="F1160">
        <v>45592</v>
      </c>
      <c r="G1160">
        <v>52741</v>
      </c>
      <c r="H1160" t="s">
        <v>1577</v>
      </c>
      <c r="I1160">
        <v>328</v>
      </c>
      <c r="J1160">
        <v>1</v>
      </c>
      <c r="K1160">
        <v>125000</v>
      </c>
      <c r="L1160">
        <v>81314</v>
      </c>
      <c r="M1160">
        <v>1010</v>
      </c>
      <c r="N1160">
        <v>1061</v>
      </c>
      <c r="O1160">
        <v>1114</v>
      </c>
      <c r="P1160">
        <v>1218</v>
      </c>
      <c r="Q1160">
        <v>1322</v>
      </c>
      <c r="R1160">
        <v>125000</v>
      </c>
      <c r="S1160">
        <v>131312</v>
      </c>
      <c r="T1160">
        <v>137871</v>
      </c>
      <c r="U1160">
        <v>150743</v>
      </c>
      <c r="V1160">
        <v>163614</v>
      </c>
      <c r="W1160" t="s">
        <v>2225</v>
      </c>
      <c r="X1160">
        <v>1</v>
      </c>
      <c r="Y1160">
        <v>1</v>
      </c>
      <c r="Z1160" t="s">
        <v>1532</v>
      </c>
    </row>
    <row r="1161" spans="1:26">
      <c r="A1161">
        <v>285</v>
      </c>
      <c r="B1161">
        <v>16226</v>
      </c>
      <c r="C1161" t="s">
        <v>1574</v>
      </c>
      <c r="D1161" t="s">
        <v>1529</v>
      </c>
      <c r="E1161" t="s">
        <v>1449</v>
      </c>
      <c r="F1161">
        <v>74803</v>
      </c>
      <c r="G1161">
        <v>88815</v>
      </c>
      <c r="H1161" t="s">
        <v>1577</v>
      </c>
      <c r="I1161">
        <v>328</v>
      </c>
      <c r="J1161">
        <v>1</v>
      </c>
      <c r="K1161">
        <v>16000</v>
      </c>
      <c r="L1161">
        <v>81314</v>
      </c>
      <c r="M1161">
        <v>1010</v>
      </c>
      <c r="N1161">
        <v>1061</v>
      </c>
      <c r="O1161">
        <v>1114</v>
      </c>
      <c r="P1161">
        <v>1218</v>
      </c>
      <c r="Q1161">
        <v>1322</v>
      </c>
      <c r="R1161">
        <v>16000</v>
      </c>
      <c r="S1161">
        <v>16808</v>
      </c>
      <c r="T1161">
        <v>17648</v>
      </c>
      <c r="U1161">
        <v>19295</v>
      </c>
      <c r="V1161">
        <v>20943</v>
      </c>
      <c r="W1161" t="s">
        <v>2225</v>
      </c>
      <c r="X1161">
        <v>1</v>
      </c>
      <c r="Y1161">
        <v>1</v>
      </c>
      <c r="Z1161" t="s">
        <v>1532</v>
      </c>
    </row>
    <row r="1162" spans="1:26">
      <c r="A1162">
        <v>285</v>
      </c>
      <c r="B1162">
        <v>16226</v>
      </c>
      <c r="C1162" t="s">
        <v>1574</v>
      </c>
      <c r="D1162" t="s">
        <v>1529</v>
      </c>
      <c r="E1162" t="s">
        <v>1449</v>
      </c>
      <c r="F1162">
        <v>59416</v>
      </c>
      <c r="G1162">
        <v>70520</v>
      </c>
      <c r="H1162" t="s">
        <v>1577</v>
      </c>
      <c r="I1162">
        <v>328</v>
      </c>
      <c r="J1162">
        <v>25</v>
      </c>
      <c r="K1162">
        <v>500</v>
      </c>
      <c r="L1162">
        <v>81314</v>
      </c>
      <c r="M1162">
        <v>1010</v>
      </c>
      <c r="N1162">
        <v>1061</v>
      </c>
      <c r="O1162">
        <v>1114</v>
      </c>
      <c r="P1162">
        <v>1218</v>
      </c>
      <c r="Q1162">
        <v>1322</v>
      </c>
      <c r="R1162">
        <v>12500</v>
      </c>
      <c r="S1162">
        <v>13131</v>
      </c>
      <c r="T1162">
        <v>13787</v>
      </c>
      <c r="U1162">
        <v>15074</v>
      </c>
      <c r="V1162">
        <v>16361</v>
      </c>
      <c r="W1162" t="s">
        <v>2226</v>
      </c>
      <c r="X1162">
        <v>1</v>
      </c>
      <c r="Y1162">
        <v>1</v>
      </c>
      <c r="Z1162" t="s">
        <v>1532</v>
      </c>
    </row>
    <row r="1163" spans="1:26">
      <c r="A1163">
        <v>285</v>
      </c>
      <c r="B1163">
        <v>16226</v>
      </c>
      <c r="C1163" t="s">
        <v>1574</v>
      </c>
      <c r="D1163" t="s">
        <v>1529</v>
      </c>
      <c r="E1163" t="s">
        <v>1449</v>
      </c>
      <c r="F1163">
        <v>60284</v>
      </c>
      <c r="G1163">
        <v>71652</v>
      </c>
      <c r="H1163" t="s">
        <v>1577</v>
      </c>
      <c r="I1163">
        <v>328</v>
      </c>
      <c r="J1163">
        <v>18</v>
      </c>
      <c r="K1163">
        <v>4000</v>
      </c>
      <c r="L1163">
        <v>81314</v>
      </c>
      <c r="M1163">
        <v>1010</v>
      </c>
      <c r="N1163">
        <v>1061</v>
      </c>
      <c r="O1163">
        <v>1114</v>
      </c>
      <c r="P1163">
        <v>1218</v>
      </c>
      <c r="Q1163">
        <v>1322</v>
      </c>
      <c r="R1163">
        <v>72000</v>
      </c>
      <c r="S1163">
        <v>75636</v>
      </c>
      <c r="T1163">
        <v>79414</v>
      </c>
      <c r="U1163">
        <v>86828</v>
      </c>
      <c r="V1163">
        <v>94242</v>
      </c>
      <c r="W1163" t="s">
        <v>2227</v>
      </c>
      <c r="X1163">
        <v>1</v>
      </c>
      <c r="Y1163">
        <v>1</v>
      </c>
      <c r="Z1163" t="s">
        <v>1532</v>
      </c>
    </row>
    <row r="1164" spans="1:26">
      <c r="A1164">
        <v>285</v>
      </c>
      <c r="B1164">
        <v>16226</v>
      </c>
      <c r="C1164" t="s">
        <v>1561</v>
      </c>
      <c r="D1164" t="s">
        <v>1529</v>
      </c>
      <c r="E1164" t="s">
        <v>1405</v>
      </c>
      <c r="F1164">
        <v>43067</v>
      </c>
      <c r="G1164">
        <v>48965</v>
      </c>
      <c r="H1164" t="s">
        <v>1577</v>
      </c>
      <c r="I1164">
        <v>323</v>
      </c>
      <c r="J1164">
        <v>2</v>
      </c>
      <c r="K1164">
        <v>8000</v>
      </c>
      <c r="L1164">
        <v>1980</v>
      </c>
      <c r="M1164">
        <v>786</v>
      </c>
      <c r="N1164">
        <v>825</v>
      </c>
      <c r="O1164">
        <v>867</v>
      </c>
      <c r="P1164">
        <v>948</v>
      </c>
      <c r="Q1164">
        <v>1029</v>
      </c>
      <c r="R1164">
        <v>16000</v>
      </c>
      <c r="S1164">
        <v>16794</v>
      </c>
      <c r="T1164">
        <v>17649</v>
      </c>
      <c r="U1164">
        <v>19298</v>
      </c>
      <c r="V1164">
        <v>20947</v>
      </c>
      <c r="W1164" t="s">
        <v>2179</v>
      </c>
      <c r="X1164">
        <v>1</v>
      </c>
      <c r="Y1164">
        <v>1</v>
      </c>
      <c r="Z1164" t="s">
        <v>1532</v>
      </c>
    </row>
    <row r="1165" spans="1:26">
      <c r="A1165">
        <v>285</v>
      </c>
      <c r="B1165">
        <v>16226</v>
      </c>
      <c r="C1165" t="s">
        <v>1574</v>
      </c>
      <c r="D1165" t="s">
        <v>1529</v>
      </c>
      <c r="E1165" t="s">
        <v>1449</v>
      </c>
      <c r="F1165">
        <v>63718</v>
      </c>
      <c r="G1165">
        <v>76662</v>
      </c>
      <c r="H1165" t="s">
        <v>1530</v>
      </c>
      <c r="I1165">
        <v>289</v>
      </c>
      <c r="J1165">
        <v>15</v>
      </c>
      <c r="K1165">
        <v>450</v>
      </c>
      <c r="L1165">
        <v>81314</v>
      </c>
      <c r="M1165">
        <v>1010</v>
      </c>
      <c r="N1165">
        <v>1061</v>
      </c>
      <c r="O1165">
        <v>1114</v>
      </c>
      <c r="P1165">
        <v>1218</v>
      </c>
      <c r="Q1165">
        <v>1322</v>
      </c>
      <c r="R1165">
        <v>6750</v>
      </c>
      <c r="S1165">
        <v>7091</v>
      </c>
      <c r="T1165">
        <v>7445</v>
      </c>
      <c r="U1165">
        <v>8140</v>
      </c>
      <c r="V1165">
        <v>8835</v>
      </c>
      <c r="W1165" t="s">
        <v>2228</v>
      </c>
      <c r="X1165">
        <v>1</v>
      </c>
      <c r="Y1165">
        <v>1</v>
      </c>
      <c r="Z1165" t="s">
        <v>1532</v>
      </c>
    </row>
    <row r="1166" spans="1:26">
      <c r="A1166">
        <v>285</v>
      </c>
      <c r="B1166">
        <v>16226</v>
      </c>
      <c r="C1166" t="s">
        <v>1561</v>
      </c>
      <c r="D1166" t="s">
        <v>1529</v>
      </c>
      <c r="E1166" t="s">
        <v>1405</v>
      </c>
      <c r="F1166">
        <v>52416</v>
      </c>
      <c r="G1166">
        <v>61722</v>
      </c>
      <c r="H1166" t="s">
        <v>1577</v>
      </c>
      <c r="I1166">
        <v>323</v>
      </c>
      <c r="J1166">
        <v>6</v>
      </c>
      <c r="K1166">
        <v>18000</v>
      </c>
      <c r="L1166">
        <v>1980</v>
      </c>
      <c r="M1166">
        <v>786</v>
      </c>
      <c r="N1166">
        <v>825</v>
      </c>
      <c r="O1166">
        <v>867</v>
      </c>
      <c r="P1166">
        <v>948</v>
      </c>
      <c r="Q1166">
        <v>1029</v>
      </c>
      <c r="R1166">
        <v>108000</v>
      </c>
      <c r="S1166">
        <v>113359</v>
      </c>
      <c r="T1166">
        <v>119130</v>
      </c>
      <c r="U1166">
        <v>130260</v>
      </c>
      <c r="V1166">
        <v>141389</v>
      </c>
      <c r="W1166" t="s">
        <v>2179</v>
      </c>
      <c r="X1166">
        <v>1</v>
      </c>
      <c r="Y1166">
        <v>1</v>
      </c>
      <c r="Z1166" t="s">
        <v>1532</v>
      </c>
    </row>
    <row r="1167" spans="1:26">
      <c r="A1167">
        <v>285</v>
      </c>
      <c r="B1167">
        <v>16226</v>
      </c>
      <c r="C1167" t="s">
        <v>1561</v>
      </c>
      <c r="D1167" t="s">
        <v>1529</v>
      </c>
      <c r="E1167" t="s">
        <v>1405</v>
      </c>
      <c r="F1167">
        <v>70362</v>
      </c>
      <c r="G1167">
        <v>83913</v>
      </c>
      <c r="H1167" t="s">
        <v>1577</v>
      </c>
      <c r="I1167">
        <v>323</v>
      </c>
      <c r="J1167">
        <v>18</v>
      </c>
      <c r="K1167">
        <v>25000</v>
      </c>
      <c r="L1167">
        <v>1980</v>
      </c>
      <c r="M1167">
        <v>786</v>
      </c>
      <c r="N1167">
        <v>825</v>
      </c>
      <c r="O1167">
        <v>867</v>
      </c>
      <c r="P1167">
        <v>948</v>
      </c>
      <c r="Q1167">
        <v>1029</v>
      </c>
      <c r="R1167">
        <v>450000</v>
      </c>
      <c r="S1167">
        <v>472328</v>
      </c>
      <c r="T1167">
        <v>496374</v>
      </c>
      <c r="U1167">
        <v>542748</v>
      </c>
      <c r="V1167">
        <v>589122</v>
      </c>
      <c r="W1167" t="s">
        <v>2216</v>
      </c>
      <c r="X1167">
        <v>1</v>
      </c>
      <c r="Y1167">
        <v>1</v>
      </c>
      <c r="Z1167" t="s">
        <v>1532</v>
      </c>
    </row>
    <row r="1168" spans="1:26">
      <c r="A1168">
        <v>285</v>
      </c>
      <c r="B1168">
        <v>16226</v>
      </c>
      <c r="C1168" t="s">
        <v>1561</v>
      </c>
      <c r="D1168" t="s">
        <v>1529</v>
      </c>
      <c r="E1168" t="s">
        <v>1405</v>
      </c>
      <c r="F1168">
        <v>79696</v>
      </c>
      <c r="G1168">
        <v>94145</v>
      </c>
      <c r="H1168" t="s">
        <v>1577</v>
      </c>
      <c r="I1168">
        <v>323</v>
      </c>
      <c r="J1168">
        <v>1</v>
      </c>
      <c r="K1168">
        <v>65000</v>
      </c>
      <c r="L1168">
        <v>1980</v>
      </c>
      <c r="M1168">
        <v>786</v>
      </c>
      <c r="N1168">
        <v>825</v>
      </c>
      <c r="O1168">
        <v>867</v>
      </c>
      <c r="P1168">
        <v>948</v>
      </c>
      <c r="Q1168">
        <v>1029</v>
      </c>
      <c r="R1168">
        <v>65000</v>
      </c>
      <c r="S1168">
        <v>68225</v>
      </c>
      <c r="T1168">
        <v>71698</v>
      </c>
      <c r="U1168">
        <v>78397</v>
      </c>
      <c r="V1168">
        <v>85095</v>
      </c>
      <c r="W1168" t="s">
        <v>2207</v>
      </c>
      <c r="X1168">
        <v>1</v>
      </c>
      <c r="Y1168">
        <v>1</v>
      </c>
      <c r="Z1168" t="s">
        <v>1532</v>
      </c>
    </row>
    <row r="1169" spans="1:26">
      <c r="A1169">
        <v>285</v>
      </c>
      <c r="B1169">
        <v>16226</v>
      </c>
      <c r="C1169" t="s">
        <v>1561</v>
      </c>
      <c r="D1169" t="s">
        <v>1529</v>
      </c>
      <c r="E1169" t="s">
        <v>1405</v>
      </c>
      <c r="F1169">
        <v>37441</v>
      </c>
      <c r="G1169">
        <v>48056</v>
      </c>
      <c r="H1169" t="s">
        <v>1577</v>
      </c>
      <c r="I1169">
        <v>323</v>
      </c>
      <c r="J1169">
        <v>18</v>
      </c>
      <c r="K1169">
        <v>17000</v>
      </c>
      <c r="L1169">
        <v>1980</v>
      </c>
      <c r="M1169">
        <v>786</v>
      </c>
      <c r="N1169">
        <v>825</v>
      </c>
      <c r="O1169">
        <v>867</v>
      </c>
      <c r="P1169">
        <v>948</v>
      </c>
      <c r="Q1169">
        <v>1029</v>
      </c>
      <c r="R1169">
        <v>306000</v>
      </c>
      <c r="S1169">
        <v>321183</v>
      </c>
      <c r="T1169">
        <v>337534</v>
      </c>
      <c r="U1169">
        <v>369069</v>
      </c>
      <c r="V1169">
        <v>400603</v>
      </c>
      <c r="W1169" t="s">
        <v>2208</v>
      </c>
      <c r="X1169">
        <v>1</v>
      </c>
      <c r="Y1169">
        <v>1</v>
      </c>
      <c r="Z1169" t="s">
        <v>1532</v>
      </c>
    </row>
    <row r="1170" spans="1:26">
      <c r="A1170">
        <v>285</v>
      </c>
      <c r="B1170">
        <v>16226</v>
      </c>
      <c r="C1170" t="s">
        <v>1561</v>
      </c>
      <c r="D1170" t="s">
        <v>1529</v>
      </c>
      <c r="E1170" t="s">
        <v>1405</v>
      </c>
      <c r="F1170">
        <v>18746</v>
      </c>
      <c r="G1170">
        <v>19706</v>
      </c>
      <c r="H1170" t="s">
        <v>1577</v>
      </c>
      <c r="I1170">
        <v>323</v>
      </c>
      <c r="J1170">
        <v>6</v>
      </c>
      <c r="K1170">
        <v>4000</v>
      </c>
      <c r="L1170">
        <v>1980</v>
      </c>
      <c r="M1170">
        <v>786</v>
      </c>
      <c r="N1170">
        <v>825</v>
      </c>
      <c r="O1170">
        <v>867</v>
      </c>
      <c r="P1170">
        <v>948</v>
      </c>
      <c r="Q1170">
        <v>1029</v>
      </c>
      <c r="R1170">
        <v>24000</v>
      </c>
      <c r="S1170">
        <v>25191</v>
      </c>
      <c r="T1170">
        <v>26473</v>
      </c>
      <c r="U1170">
        <v>28947</v>
      </c>
      <c r="V1170">
        <v>31420</v>
      </c>
      <c r="W1170" t="s">
        <v>2181</v>
      </c>
      <c r="X1170">
        <v>1</v>
      </c>
      <c r="Y1170">
        <v>1</v>
      </c>
      <c r="Z1170" t="s">
        <v>1532</v>
      </c>
    </row>
    <row r="1171" spans="1:26">
      <c r="A1171">
        <v>285</v>
      </c>
      <c r="B1171">
        <v>16226</v>
      </c>
      <c r="C1171" t="s">
        <v>1561</v>
      </c>
      <c r="D1171" t="s">
        <v>1529</v>
      </c>
      <c r="E1171" t="s">
        <v>1405</v>
      </c>
      <c r="F1171">
        <v>29497</v>
      </c>
      <c r="G1171">
        <v>32110</v>
      </c>
      <c r="H1171" t="s">
        <v>1577</v>
      </c>
      <c r="I1171">
        <v>323</v>
      </c>
      <c r="J1171">
        <v>65</v>
      </c>
      <c r="K1171">
        <v>1500</v>
      </c>
      <c r="L1171">
        <v>1980</v>
      </c>
      <c r="M1171">
        <v>786</v>
      </c>
      <c r="N1171">
        <v>825</v>
      </c>
      <c r="O1171">
        <v>867</v>
      </c>
      <c r="P1171">
        <v>948</v>
      </c>
      <c r="Q1171">
        <v>1029</v>
      </c>
      <c r="R1171">
        <v>97500</v>
      </c>
      <c r="S1171">
        <v>102338</v>
      </c>
      <c r="T1171">
        <v>107548</v>
      </c>
      <c r="U1171">
        <v>117595</v>
      </c>
      <c r="V1171">
        <v>127643</v>
      </c>
      <c r="W1171" t="s">
        <v>2182</v>
      </c>
      <c r="X1171">
        <v>1</v>
      </c>
      <c r="Y1171">
        <v>1</v>
      </c>
      <c r="Z1171" t="s">
        <v>1532</v>
      </c>
    </row>
    <row r="1172" spans="1:26">
      <c r="A1172">
        <v>285</v>
      </c>
      <c r="B1172">
        <v>16226</v>
      </c>
      <c r="C1172" t="s">
        <v>1574</v>
      </c>
      <c r="D1172" t="s">
        <v>1529</v>
      </c>
      <c r="E1172" t="s">
        <v>1445</v>
      </c>
      <c r="F1172">
        <v>57927</v>
      </c>
      <c r="G1172">
        <v>68763</v>
      </c>
      <c r="H1172" t="s">
        <v>1577</v>
      </c>
      <c r="I1172">
        <v>328</v>
      </c>
      <c r="J1172">
        <v>1</v>
      </c>
      <c r="K1172">
        <v>125000</v>
      </c>
      <c r="L1172">
        <v>81000</v>
      </c>
      <c r="M1172">
        <v>4982</v>
      </c>
      <c r="N1172">
        <v>5231</v>
      </c>
      <c r="O1172">
        <v>5493</v>
      </c>
      <c r="P1172">
        <v>6004</v>
      </c>
      <c r="Q1172">
        <v>6515</v>
      </c>
      <c r="R1172">
        <v>125000</v>
      </c>
      <c r="S1172">
        <v>131247</v>
      </c>
      <c r="T1172">
        <v>137821</v>
      </c>
      <c r="U1172">
        <v>150642</v>
      </c>
      <c r="V1172">
        <v>163463</v>
      </c>
      <c r="W1172" t="s">
        <v>2225</v>
      </c>
      <c r="X1172">
        <v>1</v>
      </c>
      <c r="Y1172">
        <v>1</v>
      </c>
      <c r="Z1172" t="s">
        <v>1532</v>
      </c>
    </row>
    <row r="1173" spans="1:26">
      <c r="A1173">
        <v>285</v>
      </c>
      <c r="B1173">
        <v>16226</v>
      </c>
      <c r="C1173" t="s">
        <v>1574</v>
      </c>
      <c r="D1173" t="s">
        <v>1529</v>
      </c>
      <c r="E1173" t="s">
        <v>1445</v>
      </c>
      <c r="F1173">
        <v>78928</v>
      </c>
      <c r="G1173">
        <v>93256</v>
      </c>
      <c r="H1173" t="s">
        <v>1577</v>
      </c>
      <c r="I1173">
        <v>328</v>
      </c>
      <c r="J1173">
        <v>2</v>
      </c>
      <c r="K1173">
        <v>100000</v>
      </c>
      <c r="L1173">
        <v>81000</v>
      </c>
      <c r="M1173">
        <v>4982</v>
      </c>
      <c r="N1173">
        <v>5231</v>
      </c>
      <c r="O1173">
        <v>5493</v>
      </c>
      <c r="P1173">
        <v>6004</v>
      </c>
      <c r="Q1173">
        <v>6515</v>
      </c>
      <c r="R1173">
        <v>200000</v>
      </c>
      <c r="S1173">
        <v>209996</v>
      </c>
      <c r="T1173">
        <v>220514</v>
      </c>
      <c r="U1173">
        <v>241028</v>
      </c>
      <c r="V1173">
        <v>261542</v>
      </c>
      <c r="W1173" t="s">
        <v>2225</v>
      </c>
      <c r="X1173">
        <v>1</v>
      </c>
      <c r="Y1173">
        <v>1</v>
      </c>
      <c r="Z1173" t="s">
        <v>1532</v>
      </c>
    </row>
    <row r="1174" spans="1:26">
      <c r="A1174">
        <v>285</v>
      </c>
      <c r="B1174">
        <v>16226</v>
      </c>
      <c r="C1174" t="s">
        <v>1574</v>
      </c>
      <c r="D1174" t="s">
        <v>1529</v>
      </c>
      <c r="E1174" t="s">
        <v>1445</v>
      </c>
      <c r="F1174">
        <v>68567</v>
      </c>
      <c r="G1174">
        <v>82078</v>
      </c>
      <c r="H1174" t="s">
        <v>1577</v>
      </c>
      <c r="I1174">
        <v>328</v>
      </c>
      <c r="J1174">
        <v>100</v>
      </c>
      <c r="K1174">
        <v>300</v>
      </c>
      <c r="L1174">
        <v>81000</v>
      </c>
      <c r="M1174">
        <v>4982</v>
      </c>
      <c r="N1174">
        <v>5231</v>
      </c>
      <c r="O1174">
        <v>5493</v>
      </c>
      <c r="P1174">
        <v>6004</v>
      </c>
      <c r="Q1174">
        <v>6515</v>
      </c>
      <c r="R1174">
        <v>30000</v>
      </c>
      <c r="S1174">
        <v>31499</v>
      </c>
      <c r="T1174">
        <v>33077</v>
      </c>
      <c r="U1174">
        <v>36154</v>
      </c>
      <c r="V1174">
        <v>39231</v>
      </c>
      <c r="W1174" t="s">
        <v>2229</v>
      </c>
      <c r="X1174">
        <v>1</v>
      </c>
      <c r="Y1174">
        <v>1</v>
      </c>
      <c r="Z1174" t="s">
        <v>1532</v>
      </c>
    </row>
    <row r="1175" spans="1:26">
      <c r="A1175">
        <v>285</v>
      </c>
      <c r="B1175">
        <v>16226</v>
      </c>
      <c r="C1175" t="s">
        <v>1574</v>
      </c>
      <c r="D1175" t="s">
        <v>1529</v>
      </c>
      <c r="E1175" t="s">
        <v>1445</v>
      </c>
      <c r="F1175">
        <v>69039</v>
      </c>
      <c r="G1175">
        <v>82561</v>
      </c>
      <c r="H1175" t="s">
        <v>1577</v>
      </c>
      <c r="I1175">
        <v>328</v>
      </c>
      <c r="J1175">
        <v>12</v>
      </c>
      <c r="K1175">
        <v>1200</v>
      </c>
      <c r="L1175">
        <v>81000</v>
      </c>
      <c r="M1175">
        <v>4982</v>
      </c>
      <c r="N1175">
        <v>5231</v>
      </c>
      <c r="O1175">
        <v>5493</v>
      </c>
      <c r="P1175">
        <v>6004</v>
      </c>
      <c r="Q1175">
        <v>6515</v>
      </c>
      <c r="R1175">
        <v>14400</v>
      </c>
      <c r="S1175">
        <v>15120</v>
      </c>
      <c r="T1175">
        <v>15877</v>
      </c>
      <c r="U1175">
        <v>17354</v>
      </c>
      <c r="V1175">
        <v>18831</v>
      </c>
      <c r="W1175" t="s">
        <v>2230</v>
      </c>
      <c r="X1175">
        <v>1</v>
      </c>
      <c r="Y1175">
        <v>1</v>
      </c>
      <c r="Z1175" t="s">
        <v>1532</v>
      </c>
    </row>
    <row r="1176" spans="1:26">
      <c r="A1176">
        <v>285</v>
      </c>
      <c r="B1176">
        <v>16226</v>
      </c>
      <c r="C1176" t="s">
        <v>1574</v>
      </c>
      <c r="D1176" t="s">
        <v>1529</v>
      </c>
      <c r="E1176" t="s">
        <v>1445</v>
      </c>
      <c r="F1176">
        <v>61243</v>
      </c>
      <c r="G1176">
        <v>73432</v>
      </c>
      <c r="H1176" t="s">
        <v>1577</v>
      </c>
      <c r="I1176">
        <v>328</v>
      </c>
      <c r="J1176">
        <v>20</v>
      </c>
      <c r="K1176">
        <v>40000</v>
      </c>
      <c r="L1176">
        <v>81000</v>
      </c>
      <c r="M1176">
        <v>4982</v>
      </c>
      <c r="N1176">
        <v>5231</v>
      </c>
      <c r="O1176">
        <v>5493</v>
      </c>
      <c r="P1176">
        <v>6004</v>
      </c>
      <c r="Q1176">
        <v>6515</v>
      </c>
      <c r="R1176">
        <v>800000</v>
      </c>
      <c r="S1176">
        <v>839984</v>
      </c>
      <c r="T1176">
        <v>882055</v>
      </c>
      <c r="U1176">
        <v>964111</v>
      </c>
      <c r="V1176">
        <v>1046166</v>
      </c>
      <c r="W1176" t="s">
        <v>2231</v>
      </c>
      <c r="X1176">
        <v>1</v>
      </c>
      <c r="Y1176">
        <v>1</v>
      </c>
      <c r="Z1176" t="s">
        <v>1532</v>
      </c>
    </row>
    <row r="1177" spans="1:26">
      <c r="A1177">
        <v>285</v>
      </c>
      <c r="B1177">
        <v>16226</v>
      </c>
      <c r="C1177" t="s">
        <v>1574</v>
      </c>
      <c r="D1177" t="s">
        <v>1529</v>
      </c>
      <c r="E1177" t="s">
        <v>1445</v>
      </c>
      <c r="F1177">
        <v>36924</v>
      </c>
      <c r="G1177">
        <v>40591</v>
      </c>
      <c r="H1177" t="s">
        <v>1577</v>
      </c>
      <c r="I1177">
        <v>324</v>
      </c>
      <c r="J1177">
        <v>10</v>
      </c>
      <c r="K1177">
        <v>3500</v>
      </c>
      <c r="L1177">
        <v>81000</v>
      </c>
      <c r="M1177">
        <v>4982</v>
      </c>
      <c r="N1177">
        <v>5231</v>
      </c>
      <c r="O1177">
        <v>5493</v>
      </c>
      <c r="P1177">
        <v>6004</v>
      </c>
      <c r="Q1177">
        <v>6515</v>
      </c>
      <c r="R1177">
        <v>35000</v>
      </c>
      <c r="S1177">
        <v>36749</v>
      </c>
      <c r="T1177">
        <v>38590</v>
      </c>
      <c r="U1177">
        <v>42180</v>
      </c>
      <c r="V1177">
        <v>45770</v>
      </c>
      <c r="W1177" t="s">
        <v>2232</v>
      </c>
      <c r="X1177">
        <v>1</v>
      </c>
      <c r="Y1177">
        <v>1</v>
      </c>
      <c r="Z1177" t="s">
        <v>1532</v>
      </c>
    </row>
    <row r="1178" spans="1:26">
      <c r="A1178">
        <v>285</v>
      </c>
      <c r="B1178">
        <v>16226</v>
      </c>
      <c r="C1178" t="s">
        <v>1561</v>
      </c>
      <c r="D1178" t="s">
        <v>1529</v>
      </c>
      <c r="E1178" t="s">
        <v>1461</v>
      </c>
      <c r="F1178">
        <v>74308</v>
      </c>
      <c r="G1178">
        <v>88282</v>
      </c>
      <c r="H1178" t="s">
        <v>1577</v>
      </c>
      <c r="I1178">
        <v>323</v>
      </c>
      <c r="J1178">
        <v>2</v>
      </c>
      <c r="K1178">
        <v>3000</v>
      </c>
      <c r="L1178">
        <v>1049</v>
      </c>
      <c r="M1178">
        <v>786</v>
      </c>
      <c r="N1178">
        <v>825</v>
      </c>
      <c r="O1178">
        <v>867</v>
      </c>
      <c r="P1178">
        <v>948</v>
      </c>
      <c r="Q1178">
        <v>1029</v>
      </c>
      <c r="R1178">
        <v>6000</v>
      </c>
      <c r="S1178">
        <v>6298</v>
      </c>
      <c r="T1178">
        <v>6618</v>
      </c>
      <c r="U1178">
        <v>7237</v>
      </c>
      <c r="V1178">
        <v>7855</v>
      </c>
      <c r="W1178" t="s">
        <v>2183</v>
      </c>
      <c r="X1178">
        <v>1</v>
      </c>
      <c r="Y1178">
        <v>1</v>
      </c>
      <c r="Z1178" t="s">
        <v>1532</v>
      </c>
    </row>
    <row r="1179" spans="1:26">
      <c r="A1179">
        <v>285</v>
      </c>
      <c r="B1179">
        <v>16226</v>
      </c>
      <c r="C1179" t="s">
        <v>1561</v>
      </c>
      <c r="D1179" t="s">
        <v>1529</v>
      </c>
      <c r="E1179" t="s">
        <v>1461</v>
      </c>
      <c r="F1179">
        <v>52341</v>
      </c>
      <c r="G1179">
        <v>61647</v>
      </c>
      <c r="H1179" t="s">
        <v>1577</v>
      </c>
      <c r="I1179">
        <v>323</v>
      </c>
      <c r="J1179">
        <v>11</v>
      </c>
      <c r="K1179">
        <v>18000</v>
      </c>
      <c r="L1179">
        <v>1049</v>
      </c>
      <c r="M1179">
        <v>786</v>
      </c>
      <c r="N1179">
        <v>825</v>
      </c>
      <c r="O1179">
        <v>867</v>
      </c>
      <c r="P1179">
        <v>948</v>
      </c>
      <c r="Q1179">
        <v>1029</v>
      </c>
      <c r="R1179">
        <v>198000</v>
      </c>
      <c r="S1179">
        <v>207824</v>
      </c>
      <c r="T1179">
        <v>218405</v>
      </c>
      <c r="U1179">
        <v>238809</v>
      </c>
      <c r="V1179">
        <v>259214</v>
      </c>
      <c r="W1179" t="s">
        <v>2200</v>
      </c>
      <c r="X1179">
        <v>1</v>
      </c>
      <c r="Y1179">
        <v>1</v>
      </c>
      <c r="Z1179" t="s">
        <v>1532</v>
      </c>
    </row>
    <row r="1180" spans="1:26">
      <c r="A1180">
        <v>285</v>
      </c>
      <c r="B1180">
        <v>16226</v>
      </c>
      <c r="C1180" t="s">
        <v>1561</v>
      </c>
      <c r="D1180" t="s">
        <v>1529</v>
      </c>
      <c r="E1180" t="s">
        <v>1461</v>
      </c>
      <c r="F1180">
        <v>79228</v>
      </c>
      <c r="G1180">
        <v>93578</v>
      </c>
      <c r="H1180" t="s">
        <v>1577</v>
      </c>
      <c r="I1180">
        <v>323</v>
      </c>
      <c r="J1180">
        <v>1</v>
      </c>
      <c r="K1180">
        <v>80000</v>
      </c>
      <c r="L1180">
        <v>1049</v>
      </c>
      <c r="M1180">
        <v>786</v>
      </c>
      <c r="N1180">
        <v>825</v>
      </c>
      <c r="O1180">
        <v>867</v>
      </c>
      <c r="P1180">
        <v>948</v>
      </c>
      <c r="Q1180">
        <v>1029</v>
      </c>
      <c r="R1180">
        <v>80000</v>
      </c>
      <c r="S1180">
        <v>83969</v>
      </c>
      <c r="T1180">
        <v>88244</v>
      </c>
      <c r="U1180">
        <v>96489</v>
      </c>
      <c r="V1180">
        <v>104733</v>
      </c>
      <c r="W1180" t="s">
        <v>2211</v>
      </c>
      <c r="X1180">
        <v>1</v>
      </c>
      <c r="Y1180">
        <v>1</v>
      </c>
      <c r="Z1180" t="s">
        <v>1532</v>
      </c>
    </row>
    <row r="1181" spans="1:26">
      <c r="A1181">
        <v>285</v>
      </c>
      <c r="B1181">
        <v>16226</v>
      </c>
      <c r="C1181" t="s">
        <v>1561</v>
      </c>
      <c r="D1181" t="s">
        <v>1529</v>
      </c>
      <c r="E1181" t="s">
        <v>1461</v>
      </c>
      <c r="F1181">
        <v>79601</v>
      </c>
      <c r="G1181">
        <v>94033</v>
      </c>
      <c r="H1181" t="s">
        <v>1577</v>
      </c>
      <c r="I1181">
        <v>323</v>
      </c>
      <c r="J1181">
        <v>3</v>
      </c>
      <c r="K1181">
        <v>1000</v>
      </c>
      <c r="L1181">
        <v>1049</v>
      </c>
      <c r="M1181">
        <v>786</v>
      </c>
      <c r="N1181">
        <v>825</v>
      </c>
      <c r="O1181">
        <v>867</v>
      </c>
      <c r="P1181">
        <v>948</v>
      </c>
      <c r="Q1181">
        <v>1029</v>
      </c>
      <c r="R1181">
        <v>3000</v>
      </c>
      <c r="S1181">
        <v>3149</v>
      </c>
      <c r="T1181">
        <v>3309</v>
      </c>
      <c r="U1181">
        <v>3618</v>
      </c>
      <c r="V1181">
        <v>3927</v>
      </c>
      <c r="W1181" t="s">
        <v>2174</v>
      </c>
      <c r="X1181">
        <v>1</v>
      </c>
      <c r="Y1181">
        <v>1</v>
      </c>
      <c r="Z1181" t="s">
        <v>1532</v>
      </c>
    </row>
    <row r="1182" spans="1:26">
      <c r="A1182">
        <v>285</v>
      </c>
      <c r="B1182">
        <v>16226</v>
      </c>
      <c r="C1182" t="s">
        <v>1561</v>
      </c>
      <c r="D1182" t="s">
        <v>1529</v>
      </c>
      <c r="E1182" t="s">
        <v>1461</v>
      </c>
      <c r="F1182">
        <v>49266</v>
      </c>
      <c r="G1182">
        <v>57711</v>
      </c>
      <c r="H1182" t="s">
        <v>1577</v>
      </c>
      <c r="I1182">
        <v>323</v>
      </c>
      <c r="J1182">
        <v>8</v>
      </c>
      <c r="K1182">
        <v>400</v>
      </c>
      <c r="L1182">
        <v>1049</v>
      </c>
      <c r="M1182">
        <v>786</v>
      </c>
      <c r="N1182">
        <v>825</v>
      </c>
      <c r="O1182">
        <v>867</v>
      </c>
      <c r="P1182">
        <v>948</v>
      </c>
      <c r="Q1182">
        <v>1029</v>
      </c>
      <c r="R1182">
        <v>3200</v>
      </c>
      <c r="S1182">
        <v>3359</v>
      </c>
      <c r="T1182">
        <v>3530</v>
      </c>
      <c r="U1182">
        <v>3860</v>
      </c>
      <c r="V1182">
        <v>4189</v>
      </c>
      <c r="W1182" t="s">
        <v>2175</v>
      </c>
      <c r="X1182">
        <v>1</v>
      </c>
      <c r="Y1182">
        <v>1</v>
      </c>
      <c r="Z1182" t="s">
        <v>1532</v>
      </c>
    </row>
    <row r="1183" spans="1:26">
      <c r="A1183">
        <v>285</v>
      </c>
      <c r="B1183">
        <v>16226</v>
      </c>
      <c r="C1183" t="s">
        <v>1561</v>
      </c>
      <c r="D1183" t="s">
        <v>1529</v>
      </c>
      <c r="E1183" t="s">
        <v>1461</v>
      </c>
      <c r="F1183">
        <v>83839</v>
      </c>
      <c r="G1183">
        <v>99141</v>
      </c>
      <c r="H1183" t="s">
        <v>1577</v>
      </c>
      <c r="I1183">
        <v>323</v>
      </c>
      <c r="J1183">
        <v>8</v>
      </c>
      <c r="K1183">
        <v>700</v>
      </c>
      <c r="L1183">
        <v>1049</v>
      </c>
      <c r="M1183">
        <v>786</v>
      </c>
      <c r="N1183">
        <v>825</v>
      </c>
      <c r="O1183">
        <v>867</v>
      </c>
      <c r="P1183">
        <v>948</v>
      </c>
      <c r="Q1183">
        <v>1029</v>
      </c>
      <c r="R1183">
        <v>5600</v>
      </c>
      <c r="S1183">
        <v>5878</v>
      </c>
      <c r="T1183">
        <v>6177</v>
      </c>
      <c r="U1183">
        <v>6754</v>
      </c>
      <c r="V1183">
        <v>7331</v>
      </c>
      <c r="W1183" t="s">
        <v>2221</v>
      </c>
      <c r="X1183">
        <v>1</v>
      </c>
      <c r="Y1183">
        <v>1</v>
      </c>
      <c r="Z1183" t="s">
        <v>1532</v>
      </c>
    </row>
    <row r="1184" spans="1:26">
      <c r="A1184">
        <v>285</v>
      </c>
      <c r="B1184">
        <v>16226</v>
      </c>
      <c r="C1184" t="s">
        <v>1561</v>
      </c>
      <c r="D1184" t="s">
        <v>1529</v>
      </c>
      <c r="E1184" t="s">
        <v>1461</v>
      </c>
      <c r="F1184">
        <v>55416</v>
      </c>
      <c r="G1184">
        <v>65417</v>
      </c>
      <c r="H1184" t="s">
        <v>1577</v>
      </c>
      <c r="I1184">
        <v>323</v>
      </c>
      <c r="J1184">
        <v>5</v>
      </c>
      <c r="K1184">
        <v>1500</v>
      </c>
      <c r="L1184">
        <v>1049</v>
      </c>
      <c r="M1184">
        <v>786</v>
      </c>
      <c r="N1184">
        <v>825</v>
      </c>
      <c r="O1184">
        <v>867</v>
      </c>
      <c r="P1184">
        <v>948</v>
      </c>
      <c r="Q1184">
        <v>1029</v>
      </c>
      <c r="R1184">
        <v>7500</v>
      </c>
      <c r="S1184">
        <v>7872</v>
      </c>
      <c r="T1184">
        <v>8273</v>
      </c>
      <c r="U1184">
        <v>9046</v>
      </c>
      <c r="V1184">
        <v>9819</v>
      </c>
      <c r="W1184" t="s">
        <v>2176</v>
      </c>
      <c r="X1184">
        <v>1</v>
      </c>
      <c r="Y1184">
        <v>1</v>
      </c>
      <c r="Z1184" t="s">
        <v>1532</v>
      </c>
    </row>
    <row r="1185" spans="1:26">
      <c r="A1185">
        <v>285</v>
      </c>
      <c r="B1185">
        <v>16226</v>
      </c>
      <c r="C1185" t="s">
        <v>1561</v>
      </c>
      <c r="D1185" t="s">
        <v>1529</v>
      </c>
      <c r="E1185" t="s">
        <v>1461</v>
      </c>
      <c r="F1185">
        <v>55376</v>
      </c>
      <c r="G1185">
        <v>65373</v>
      </c>
      <c r="H1185" t="s">
        <v>1577</v>
      </c>
      <c r="I1185">
        <v>323</v>
      </c>
      <c r="J1185">
        <v>2</v>
      </c>
      <c r="K1185">
        <v>1000</v>
      </c>
      <c r="L1185">
        <v>1049</v>
      </c>
      <c r="M1185">
        <v>786</v>
      </c>
      <c r="N1185">
        <v>825</v>
      </c>
      <c r="O1185">
        <v>867</v>
      </c>
      <c r="P1185">
        <v>948</v>
      </c>
      <c r="Q1185">
        <v>1029</v>
      </c>
      <c r="R1185">
        <v>2000</v>
      </c>
      <c r="S1185">
        <v>2099</v>
      </c>
      <c r="T1185">
        <v>2206</v>
      </c>
      <c r="U1185">
        <v>2412</v>
      </c>
      <c r="V1185">
        <v>2618</v>
      </c>
      <c r="W1185" t="s">
        <v>2177</v>
      </c>
      <c r="X1185">
        <v>1</v>
      </c>
      <c r="Y1185">
        <v>1</v>
      </c>
      <c r="Z1185" t="s">
        <v>1532</v>
      </c>
    </row>
    <row r="1186" spans="1:26">
      <c r="A1186">
        <v>285</v>
      </c>
      <c r="B1186">
        <v>16226</v>
      </c>
      <c r="C1186" t="s">
        <v>1561</v>
      </c>
      <c r="D1186" t="s">
        <v>1529</v>
      </c>
      <c r="E1186" t="s">
        <v>1461</v>
      </c>
      <c r="F1186">
        <v>52063</v>
      </c>
      <c r="G1186">
        <v>61343</v>
      </c>
      <c r="H1186" t="s">
        <v>1577</v>
      </c>
      <c r="I1186">
        <v>323</v>
      </c>
      <c r="J1186">
        <v>3</v>
      </c>
      <c r="K1186">
        <v>2500</v>
      </c>
      <c r="L1186">
        <v>1049</v>
      </c>
      <c r="M1186">
        <v>786</v>
      </c>
      <c r="N1186">
        <v>825</v>
      </c>
      <c r="O1186">
        <v>867</v>
      </c>
      <c r="P1186">
        <v>948</v>
      </c>
      <c r="Q1186">
        <v>1029</v>
      </c>
      <c r="R1186">
        <v>7500</v>
      </c>
      <c r="S1186">
        <v>7872</v>
      </c>
      <c r="T1186">
        <v>8273</v>
      </c>
      <c r="U1186">
        <v>9046</v>
      </c>
      <c r="V1186">
        <v>9819</v>
      </c>
      <c r="W1186" t="s">
        <v>2212</v>
      </c>
      <c r="X1186">
        <v>1</v>
      </c>
      <c r="Y1186">
        <v>1</v>
      </c>
      <c r="Z1186" t="s">
        <v>1532</v>
      </c>
    </row>
    <row r="1187" spans="1:26">
      <c r="A1187">
        <v>285</v>
      </c>
      <c r="B1187">
        <v>16226</v>
      </c>
      <c r="C1187" t="s">
        <v>1561</v>
      </c>
      <c r="D1187" t="s">
        <v>1529</v>
      </c>
      <c r="E1187" t="s">
        <v>1461</v>
      </c>
      <c r="F1187">
        <v>78596</v>
      </c>
      <c r="G1187">
        <v>92895</v>
      </c>
      <c r="H1187" t="s">
        <v>1577</v>
      </c>
      <c r="I1187">
        <v>323</v>
      </c>
      <c r="J1187">
        <v>6</v>
      </c>
      <c r="K1187">
        <v>40000</v>
      </c>
      <c r="L1187">
        <v>1049</v>
      </c>
      <c r="M1187">
        <v>786</v>
      </c>
      <c r="N1187">
        <v>825</v>
      </c>
      <c r="O1187">
        <v>867</v>
      </c>
      <c r="P1187">
        <v>948</v>
      </c>
      <c r="Q1187">
        <v>1029</v>
      </c>
      <c r="R1187">
        <v>240000</v>
      </c>
      <c r="S1187">
        <v>251908</v>
      </c>
      <c r="T1187">
        <v>264733</v>
      </c>
      <c r="U1187">
        <v>289466</v>
      </c>
      <c r="V1187">
        <v>314198</v>
      </c>
      <c r="W1187" t="s">
        <v>2224</v>
      </c>
      <c r="X1187">
        <v>1</v>
      </c>
      <c r="Y1187">
        <v>1</v>
      </c>
      <c r="Z1187" t="s">
        <v>1532</v>
      </c>
    </row>
    <row r="1188" spans="1:26">
      <c r="A1188">
        <v>285</v>
      </c>
      <c r="B1188">
        <v>16226</v>
      </c>
      <c r="C1188" t="s">
        <v>1561</v>
      </c>
      <c r="D1188" t="s">
        <v>1529</v>
      </c>
      <c r="E1188" t="s">
        <v>1461</v>
      </c>
      <c r="F1188">
        <v>49212</v>
      </c>
      <c r="G1188">
        <v>57639</v>
      </c>
      <c r="H1188" t="s">
        <v>1577</v>
      </c>
      <c r="I1188">
        <v>323</v>
      </c>
      <c r="J1188">
        <v>3</v>
      </c>
      <c r="K1188">
        <v>10000</v>
      </c>
      <c r="L1188">
        <v>1049</v>
      </c>
      <c r="M1188">
        <v>786</v>
      </c>
      <c r="N1188">
        <v>825</v>
      </c>
      <c r="O1188">
        <v>867</v>
      </c>
      <c r="P1188">
        <v>948</v>
      </c>
      <c r="Q1188">
        <v>1029</v>
      </c>
      <c r="R1188">
        <v>30000</v>
      </c>
      <c r="S1188">
        <v>31489</v>
      </c>
      <c r="T1188">
        <v>33092</v>
      </c>
      <c r="U1188">
        <v>36183</v>
      </c>
      <c r="V1188">
        <v>39275</v>
      </c>
      <c r="W1188" t="s">
        <v>2178</v>
      </c>
      <c r="X1188">
        <v>1</v>
      </c>
      <c r="Y1188">
        <v>1</v>
      </c>
      <c r="Z1188" t="s">
        <v>1532</v>
      </c>
    </row>
    <row r="1189" spans="1:26">
      <c r="A1189">
        <v>285</v>
      </c>
      <c r="B1189">
        <v>16226</v>
      </c>
      <c r="C1189" t="s">
        <v>1561</v>
      </c>
      <c r="D1189" t="s">
        <v>1529</v>
      </c>
      <c r="E1189" t="s">
        <v>1461</v>
      </c>
      <c r="F1189">
        <v>43067</v>
      </c>
      <c r="G1189">
        <v>48965</v>
      </c>
      <c r="H1189" t="s">
        <v>1577</v>
      </c>
      <c r="I1189">
        <v>323</v>
      </c>
      <c r="J1189">
        <v>8</v>
      </c>
      <c r="K1189">
        <v>8000</v>
      </c>
      <c r="L1189">
        <v>1049</v>
      </c>
      <c r="M1189">
        <v>786</v>
      </c>
      <c r="N1189">
        <v>825</v>
      </c>
      <c r="O1189">
        <v>867</v>
      </c>
      <c r="P1189">
        <v>948</v>
      </c>
      <c r="Q1189">
        <v>1029</v>
      </c>
      <c r="R1189">
        <v>64000</v>
      </c>
      <c r="S1189">
        <v>67176</v>
      </c>
      <c r="T1189">
        <v>70595</v>
      </c>
      <c r="U1189">
        <v>77191</v>
      </c>
      <c r="V1189">
        <v>83786</v>
      </c>
      <c r="W1189" t="s">
        <v>2179</v>
      </c>
      <c r="X1189">
        <v>1</v>
      </c>
      <c r="Y1189">
        <v>1</v>
      </c>
      <c r="Z1189" t="s">
        <v>1532</v>
      </c>
    </row>
    <row r="1190" spans="1:26">
      <c r="A1190">
        <v>285</v>
      </c>
      <c r="B1190">
        <v>16226</v>
      </c>
      <c r="C1190" t="s">
        <v>1561</v>
      </c>
      <c r="D1190" t="s">
        <v>1529</v>
      </c>
      <c r="E1190" t="s">
        <v>1461</v>
      </c>
      <c r="F1190">
        <v>37441</v>
      </c>
      <c r="G1190">
        <v>48056</v>
      </c>
      <c r="H1190" t="s">
        <v>1577</v>
      </c>
      <c r="I1190">
        <v>323</v>
      </c>
      <c r="J1190">
        <v>8</v>
      </c>
      <c r="K1190">
        <v>17000</v>
      </c>
      <c r="L1190">
        <v>1049</v>
      </c>
      <c r="M1190">
        <v>786</v>
      </c>
      <c r="N1190">
        <v>825</v>
      </c>
      <c r="O1190">
        <v>867</v>
      </c>
      <c r="P1190">
        <v>948</v>
      </c>
      <c r="Q1190">
        <v>1029</v>
      </c>
      <c r="R1190">
        <v>136000</v>
      </c>
      <c r="S1190">
        <v>142748</v>
      </c>
      <c r="T1190">
        <v>150015</v>
      </c>
      <c r="U1190">
        <v>164031</v>
      </c>
      <c r="V1190">
        <v>178046</v>
      </c>
      <c r="W1190" t="s">
        <v>2208</v>
      </c>
      <c r="X1190">
        <v>1</v>
      </c>
      <c r="Y1190">
        <v>1</v>
      </c>
      <c r="Z1190" t="s">
        <v>1532</v>
      </c>
    </row>
    <row r="1191" spans="1:26">
      <c r="A1191">
        <v>285</v>
      </c>
      <c r="B1191">
        <v>16226</v>
      </c>
      <c r="C1191" t="s">
        <v>1561</v>
      </c>
      <c r="D1191" t="s">
        <v>1529</v>
      </c>
      <c r="E1191" t="s">
        <v>1461</v>
      </c>
      <c r="F1191">
        <v>64947</v>
      </c>
      <c r="G1191">
        <v>78145</v>
      </c>
      <c r="H1191" t="s">
        <v>1577</v>
      </c>
      <c r="I1191">
        <v>323</v>
      </c>
      <c r="J1191">
        <v>8</v>
      </c>
      <c r="K1191">
        <v>1300</v>
      </c>
      <c r="L1191">
        <v>1049</v>
      </c>
      <c r="M1191">
        <v>786</v>
      </c>
      <c r="N1191">
        <v>825</v>
      </c>
      <c r="O1191">
        <v>867</v>
      </c>
      <c r="P1191">
        <v>948</v>
      </c>
      <c r="Q1191">
        <v>1029</v>
      </c>
      <c r="R1191">
        <v>10400</v>
      </c>
      <c r="S1191">
        <v>10916</v>
      </c>
      <c r="T1191">
        <v>11472</v>
      </c>
      <c r="U1191">
        <v>12544</v>
      </c>
      <c r="V1191">
        <v>13615</v>
      </c>
      <c r="W1191" t="s">
        <v>2182</v>
      </c>
      <c r="X1191">
        <v>1</v>
      </c>
      <c r="Y1191">
        <v>1</v>
      </c>
      <c r="Z1191" t="s">
        <v>1532</v>
      </c>
    </row>
    <row r="1192" spans="1:26">
      <c r="A1192">
        <v>285</v>
      </c>
      <c r="B1192">
        <v>16226</v>
      </c>
      <c r="C1192" t="s">
        <v>1561</v>
      </c>
      <c r="D1192" t="s">
        <v>1529</v>
      </c>
      <c r="E1192" t="s">
        <v>1461</v>
      </c>
      <c r="F1192">
        <v>29497</v>
      </c>
      <c r="G1192">
        <v>32110</v>
      </c>
      <c r="H1192" t="s">
        <v>1577</v>
      </c>
      <c r="I1192">
        <v>323</v>
      </c>
      <c r="J1192">
        <v>8</v>
      </c>
      <c r="K1192">
        <v>1500</v>
      </c>
      <c r="L1192">
        <v>1049</v>
      </c>
      <c r="M1192">
        <v>786</v>
      </c>
      <c r="N1192">
        <v>825</v>
      </c>
      <c r="O1192">
        <v>867</v>
      </c>
      <c r="P1192">
        <v>948</v>
      </c>
      <c r="Q1192">
        <v>1029</v>
      </c>
      <c r="R1192">
        <v>12000</v>
      </c>
      <c r="S1192">
        <v>12595</v>
      </c>
      <c r="T1192">
        <v>13237</v>
      </c>
      <c r="U1192">
        <v>14473</v>
      </c>
      <c r="V1192">
        <v>15710</v>
      </c>
      <c r="W1192" t="s">
        <v>2182</v>
      </c>
      <c r="X1192">
        <v>1</v>
      </c>
      <c r="Y1192">
        <v>1</v>
      </c>
      <c r="Z1192" t="s">
        <v>1532</v>
      </c>
    </row>
    <row r="1193" spans="1:26">
      <c r="A1193">
        <v>285</v>
      </c>
      <c r="B1193">
        <v>16226</v>
      </c>
      <c r="C1193" t="s">
        <v>1574</v>
      </c>
      <c r="D1193" t="s">
        <v>1529</v>
      </c>
      <c r="E1193" t="s">
        <v>1440</v>
      </c>
      <c r="F1193">
        <v>77091</v>
      </c>
      <c r="G1193">
        <v>91268</v>
      </c>
      <c r="H1193" t="s">
        <v>1577</v>
      </c>
      <c r="I1193">
        <v>328</v>
      </c>
      <c r="J1193">
        <v>1</v>
      </c>
      <c r="K1193">
        <v>25000</v>
      </c>
      <c r="L1193">
        <v>81000</v>
      </c>
      <c r="M1193">
        <v>9493</v>
      </c>
      <c r="N1193">
        <v>9968</v>
      </c>
      <c r="O1193">
        <v>10466</v>
      </c>
      <c r="P1193">
        <v>11439</v>
      </c>
      <c r="Q1193">
        <v>12412</v>
      </c>
      <c r="R1193">
        <v>25000</v>
      </c>
      <c r="S1193">
        <v>26251</v>
      </c>
      <c r="T1193">
        <v>27562</v>
      </c>
      <c r="U1193">
        <v>30125</v>
      </c>
      <c r="V1193">
        <v>32687</v>
      </c>
      <c r="W1193" t="s">
        <v>2233</v>
      </c>
      <c r="X1193">
        <v>1</v>
      </c>
      <c r="Y1193">
        <v>1</v>
      </c>
      <c r="Z1193" t="s">
        <v>1532</v>
      </c>
    </row>
    <row r="1194" spans="1:26">
      <c r="A1194">
        <v>285</v>
      </c>
      <c r="B1194">
        <v>16226</v>
      </c>
      <c r="C1194" t="s">
        <v>1574</v>
      </c>
      <c r="D1194" t="s">
        <v>1529</v>
      </c>
      <c r="E1194" t="s">
        <v>1440</v>
      </c>
      <c r="F1194">
        <v>61724</v>
      </c>
      <c r="G1194">
        <v>74103</v>
      </c>
      <c r="H1194" t="s">
        <v>1577</v>
      </c>
      <c r="I1194">
        <v>328</v>
      </c>
      <c r="J1194">
        <v>1</v>
      </c>
      <c r="K1194">
        <v>90000</v>
      </c>
      <c r="L1194">
        <v>81000</v>
      </c>
      <c r="M1194">
        <v>9493</v>
      </c>
      <c r="N1194">
        <v>9968</v>
      </c>
      <c r="O1194">
        <v>10466</v>
      </c>
      <c r="P1194">
        <v>11439</v>
      </c>
      <c r="Q1194">
        <v>12412</v>
      </c>
      <c r="R1194">
        <v>90000</v>
      </c>
      <c r="S1194">
        <v>94503</v>
      </c>
      <c r="T1194">
        <v>99225</v>
      </c>
      <c r="U1194">
        <v>108449</v>
      </c>
      <c r="V1194">
        <v>117674</v>
      </c>
      <c r="W1194" t="s">
        <v>2225</v>
      </c>
      <c r="X1194">
        <v>1</v>
      </c>
      <c r="Y1194">
        <v>1</v>
      </c>
      <c r="Z1194" t="s">
        <v>1532</v>
      </c>
    </row>
    <row r="1195" spans="1:26">
      <c r="A1195">
        <v>285</v>
      </c>
      <c r="B1195">
        <v>16226</v>
      </c>
      <c r="C1195" t="s">
        <v>1574</v>
      </c>
      <c r="D1195" t="s">
        <v>1529</v>
      </c>
      <c r="E1195" t="s">
        <v>1440</v>
      </c>
      <c r="F1195">
        <v>76700</v>
      </c>
      <c r="G1195">
        <v>90849</v>
      </c>
      <c r="H1195" t="s">
        <v>1577</v>
      </c>
      <c r="I1195">
        <v>328</v>
      </c>
      <c r="J1195">
        <v>1</v>
      </c>
      <c r="K1195">
        <v>75000</v>
      </c>
      <c r="L1195">
        <v>81000</v>
      </c>
      <c r="M1195">
        <v>9493</v>
      </c>
      <c r="N1195">
        <v>9968</v>
      </c>
      <c r="O1195">
        <v>10466</v>
      </c>
      <c r="P1195">
        <v>11439</v>
      </c>
      <c r="Q1195">
        <v>12412</v>
      </c>
      <c r="R1195">
        <v>75000</v>
      </c>
      <c r="S1195">
        <v>78753</v>
      </c>
      <c r="T1195">
        <v>82687</v>
      </c>
      <c r="U1195">
        <v>90374</v>
      </c>
      <c r="V1195">
        <v>98062</v>
      </c>
      <c r="W1195" t="s">
        <v>2225</v>
      </c>
      <c r="X1195">
        <v>1</v>
      </c>
      <c r="Y1195">
        <v>1</v>
      </c>
      <c r="Z1195" t="s">
        <v>1532</v>
      </c>
    </row>
    <row r="1196" spans="1:26">
      <c r="A1196">
        <v>285</v>
      </c>
      <c r="B1196">
        <v>16226</v>
      </c>
      <c r="C1196" t="s">
        <v>1574</v>
      </c>
      <c r="D1196" t="s">
        <v>1529</v>
      </c>
      <c r="E1196" t="s">
        <v>1440</v>
      </c>
      <c r="F1196">
        <v>74275</v>
      </c>
      <c r="G1196">
        <v>88247</v>
      </c>
      <c r="H1196" t="s">
        <v>1577</v>
      </c>
      <c r="I1196">
        <v>328</v>
      </c>
      <c r="J1196">
        <v>15</v>
      </c>
      <c r="K1196">
        <v>3000</v>
      </c>
      <c r="L1196">
        <v>81000</v>
      </c>
      <c r="M1196">
        <v>9493</v>
      </c>
      <c r="N1196">
        <v>9968</v>
      </c>
      <c r="O1196">
        <v>10466</v>
      </c>
      <c r="P1196">
        <v>11439</v>
      </c>
      <c r="Q1196">
        <v>12412</v>
      </c>
      <c r="R1196">
        <v>45000</v>
      </c>
      <c r="S1196">
        <v>47252</v>
      </c>
      <c r="T1196">
        <v>49612</v>
      </c>
      <c r="U1196">
        <v>54225</v>
      </c>
      <c r="V1196">
        <v>58837</v>
      </c>
      <c r="W1196" t="s">
        <v>2234</v>
      </c>
      <c r="X1196">
        <v>1</v>
      </c>
      <c r="Y1196">
        <v>1</v>
      </c>
      <c r="Z1196" t="s">
        <v>1532</v>
      </c>
    </row>
    <row r="1197" spans="1:26">
      <c r="A1197">
        <v>285</v>
      </c>
      <c r="B1197">
        <v>16226</v>
      </c>
      <c r="C1197" t="s">
        <v>1574</v>
      </c>
      <c r="D1197" t="s">
        <v>1529</v>
      </c>
      <c r="E1197" t="s">
        <v>1440</v>
      </c>
      <c r="F1197">
        <v>76764</v>
      </c>
      <c r="G1197">
        <v>90920</v>
      </c>
      <c r="H1197" t="s">
        <v>1577</v>
      </c>
      <c r="I1197">
        <v>328</v>
      </c>
      <c r="J1197">
        <v>10</v>
      </c>
      <c r="K1197">
        <v>3500</v>
      </c>
      <c r="L1197">
        <v>81000</v>
      </c>
      <c r="M1197">
        <v>9493</v>
      </c>
      <c r="N1197">
        <v>9968</v>
      </c>
      <c r="O1197">
        <v>10466</v>
      </c>
      <c r="P1197">
        <v>11439</v>
      </c>
      <c r="Q1197">
        <v>12412</v>
      </c>
      <c r="R1197">
        <v>35000</v>
      </c>
      <c r="S1197">
        <v>36751</v>
      </c>
      <c r="T1197">
        <v>38587</v>
      </c>
      <c r="U1197">
        <v>42175</v>
      </c>
      <c r="V1197">
        <v>45762</v>
      </c>
      <c r="W1197" t="s">
        <v>2235</v>
      </c>
      <c r="X1197">
        <v>1</v>
      </c>
      <c r="Y1197">
        <v>1</v>
      </c>
      <c r="Z1197" t="s">
        <v>1532</v>
      </c>
    </row>
    <row r="1198" spans="1:26">
      <c r="A1198">
        <v>285</v>
      </c>
      <c r="B1198">
        <v>16226</v>
      </c>
      <c r="C1198" t="s">
        <v>1574</v>
      </c>
      <c r="D1198" t="s">
        <v>1529</v>
      </c>
      <c r="E1198" t="s">
        <v>1440</v>
      </c>
      <c r="F1198">
        <v>59999</v>
      </c>
      <c r="G1198">
        <v>71335</v>
      </c>
      <c r="H1198" t="s">
        <v>1577</v>
      </c>
      <c r="I1198">
        <v>324</v>
      </c>
      <c r="J1198">
        <v>10</v>
      </c>
      <c r="K1198">
        <v>20000</v>
      </c>
      <c r="L1198">
        <v>81000</v>
      </c>
      <c r="M1198">
        <v>9493</v>
      </c>
      <c r="N1198">
        <v>9968</v>
      </c>
      <c r="O1198">
        <v>10466</v>
      </c>
      <c r="P1198">
        <v>11439</v>
      </c>
      <c r="Q1198">
        <v>12412</v>
      </c>
      <c r="R1198">
        <v>200000</v>
      </c>
      <c r="S1198">
        <v>210007</v>
      </c>
      <c r="T1198">
        <v>220499</v>
      </c>
      <c r="U1198">
        <v>240999</v>
      </c>
      <c r="V1198">
        <v>261498</v>
      </c>
      <c r="W1198" t="s">
        <v>2236</v>
      </c>
      <c r="X1198">
        <v>1</v>
      </c>
      <c r="Y1198">
        <v>1</v>
      </c>
      <c r="Z1198" t="s">
        <v>1532</v>
      </c>
    </row>
    <row r="1199" spans="1:26">
      <c r="A1199">
        <v>285</v>
      </c>
      <c r="B1199">
        <v>16226</v>
      </c>
      <c r="C1199" t="s">
        <v>1574</v>
      </c>
      <c r="D1199" t="s">
        <v>1529</v>
      </c>
      <c r="E1199" t="s">
        <v>1440</v>
      </c>
      <c r="F1199">
        <v>3686</v>
      </c>
      <c r="G1199">
        <v>4349</v>
      </c>
      <c r="H1199" t="s">
        <v>1577</v>
      </c>
      <c r="I1199">
        <v>324</v>
      </c>
      <c r="J1199">
        <v>15</v>
      </c>
      <c r="K1199">
        <v>4000</v>
      </c>
      <c r="L1199">
        <v>81000</v>
      </c>
      <c r="M1199">
        <v>9493</v>
      </c>
      <c r="N1199">
        <v>9968</v>
      </c>
      <c r="O1199">
        <v>10466</v>
      </c>
      <c r="P1199">
        <v>11439</v>
      </c>
      <c r="Q1199">
        <v>12412</v>
      </c>
      <c r="R1199">
        <v>60000</v>
      </c>
      <c r="S1199">
        <v>63002</v>
      </c>
      <c r="T1199">
        <v>66150</v>
      </c>
      <c r="U1199">
        <v>72300</v>
      </c>
      <c r="V1199">
        <v>78449</v>
      </c>
      <c r="W1199" t="s">
        <v>2237</v>
      </c>
      <c r="X1199">
        <v>1</v>
      </c>
      <c r="Y1199">
        <v>1</v>
      </c>
      <c r="Z1199" t="s">
        <v>1532</v>
      </c>
    </row>
    <row r="1200" spans="1:26">
      <c r="A1200">
        <v>285</v>
      </c>
      <c r="B1200">
        <v>16226</v>
      </c>
      <c r="C1200" t="s">
        <v>1574</v>
      </c>
      <c r="D1200" t="s">
        <v>1529</v>
      </c>
      <c r="E1200" t="s">
        <v>1445</v>
      </c>
      <c r="F1200">
        <v>65420</v>
      </c>
      <c r="G1200">
        <v>78833</v>
      </c>
      <c r="H1200" t="s">
        <v>1577</v>
      </c>
      <c r="I1200">
        <v>328</v>
      </c>
      <c r="J1200">
        <v>110</v>
      </c>
      <c r="K1200">
        <v>6000</v>
      </c>
      <c r="L1200">
        <v>81000</v>
      </c>
      <c r="M1200">
        <v>4982</v>
      </c>
      <c r="N1200">
        <v>5231</v>
      </c>
      <c r="O1200">
        <v>5493</v>
      </c>
      <c r="P1200">
        <v>6004</v>
      </c>
      <c r="Q1200">
        <v>6515</v>
      </c>
      <c r="R1200">
        <v>660000</v>
      </c>
      <c r="S1200">
        <v>692987</v>
      </c>
      <c r="T1200">
        <v>727696</v>
      </c>
      <c r="U1200">
        <v>795391</v>
      </c>
      <c r="V1200">
        <v>863087</v>
      </c>
      <c r="W1200" t="s">
        <v>2238</v>
      </c>
      <c r="X1200">
        <v>1</v>
      </c>
      <c r="Y1200">
        <v>1</v>
      </c>
      <c r="Z1200" t="s">
        <v>1532</v>
      </c>
    </row>
    <row r="1201" spans="1:26">
      <c r="A1201">
        <v>285</v>
      </c>
      <c r="B1201">
        <v>16226</v>
      </c>
      <c r="C1201" t="s">
        <v>1574</v>
      </c>
      <c r="D1201" t="s">
        <v>1529</v>
      </c>
      <c r="E1201" t="s">
        <v>1445</v>
      </c>
      <c r="F1201">
        <v>78101</v>
      </c>
      <c r="G1201">
        <v>92364</v>
      </c>
      <c r="H1201" t="s">
        <v>1577</v>
      </c>
      <c r="I1201">
        <v>328</v>
      </c>
      <c r="J1201">
        <v>25</v>
      </c>
      <c r="K1201">
        <v>7000</v>
      </c>
      <c r="L1201">
        <v>81000</v>
      </c>
      <c r="M1201">
        <v>4982</v>
      </c>
      <c r="N1201">
        <v>5231</v>
      </c>
      <c r="O1201">
        <v>5493</v>
      </c>
      <c r="P1201">
        <v>6004</v>
      </c>
      <c r="Q1201">
        <v>6515</v>
      </c>
      <c r="R1201">
        <v>175000</v>
      </c>
      <c r="S1201">
        <v>183746</v>
      </c>
      <c r="T1201">
        <v>192950</v>
      </c>
      <c r="U1201">
        <v>210899</v>
      </c>
      <c r="V1201">
        <v>228849</v>
      </c>
      <c r="W1201" t="s">
        <v>2239</v>
      </c>
      <c r="X1201">
        <v>1</v>
      </c>
      <c r="Y1201">
        <v>1</v>
      </c>
      <c r="Z1201" t="s">
        <v>1532</v>
      </c>
    </row>
    <row r="1202" spans="1:26">
      <c r="A1202">
        <v>285</v>
      </c>
      <c r="B1202">
        <v>16226</v>
      </c>
      <c r="C1202" t="s">
        <v>1561</v>
      </c>
      <c r="D1202" t="s">
        <v>1529</v>
      </c>
      <c r="E1202" t="s">
        <v>1461</v>
      </c>
      <c r="F1202">
        <v>38189</v>
      </c>
      <c r="G1202">
        <v>42204</v>
      </c>
      <c r="H1202" t="s">
        <v>1577</v>
      </c>
      <c r="I1202">
        <v>323</v>
      </c>
      <c r="J1202">
        <v>6</v>
      </c>
      <c r="K1202">
        <v>3000</v>
      </c>
      <c r="L1202">
        <v>1049</v>
      </c>
      <c r="M1202">
        <v>786</v>
      </c>
      <c r="N1202">
        <v>825</v>
      </c>
      <c r="O1202">
        <v>867</v>
      </c>
      <c r="P1202">
        <v>948</v>
      </c>
      <c r="Q1202">
        <v>1029</v>
      </c>
      <c r="R1202">
        <v>18000</v>
      </c>
      <c r="S1202">
        <v>18893</v>
      </c>
      <c r="T1202">
        <v>19855</v>
      </c>
      <c r="U1202">
        <v>21710</v>
      </c>
      <c r="V1202">
        <v>23565</v>
      </c>
      <c r="W1202" t="s">
        <v>2181</v>
      </c>
      <c r="X1202">
        <v>1</v>
      </c>
      <c r="Y1202">
        <v>1</v>
      </c>
      <c r="Z1202" t="s">
        <v>1532</v>
      </c>
    </row>
    <row r="1203" spans="1:26">
      <c r="A1203">
        <v>285</v>
      </c>
      <c r="B1203">
        <v>16226</v>
      </c>
      <c r="C1203" t="s">
        <v>1574</v>
      </c>
      <c r="D1203" t="s">
        <v>1529</v>
      </c>
      <c r="E1203" t="s">
        <v>1449</v>
      </c>
      <c r="F1203">
        <v>79086</v>
      </c>
      <c r="G1203">
        <v>93421</v>
      </c>
      <c r="H1203" t="s">
        <v>1577</v>
      </c>
      <c r="I1203">
        <v>328</v>
      </c>
      <c r="J1203">
        <v>100</v>
      </c>
      <c r="K1203">
        <v>6000</v>
      </c>
      <c r="L1203">
        <v>81314</v>
      </c>
      <c r="M1203">
        <v>1010</v>
      </c>
      <c r="N1203">
        <v>1061</v>
      </c>
      <c r="O1203">
        <v>1114</v>
      </c>
      <c r="P1203">
        <v>1218</v>
      </c>
      <c r="Q1203">
        <v>1322</v>
      </c>
      <c r="R1203">
        <v>600000</v>
      </c>
      <c r="S1203">
        <v>630297</v>
      </c>
      <c r="T1203">
        <v>661782</v>
      </c>
      <c r="U1203">
        <v>723564</v>
      </c>
      <c r="V1203">
        <v>785347</v>
      </c>
      <c r="W1203" t="s">
        <v>2240</v>
      </c>
      <c r="X1203">
        <v>1</v>
      </c>
      <c r="Y1203">
        <v>1</v>
      </c>
      <c r="Z1203" t="s">
        <v>1532</v>
      </c>
    </row>
    <row r="1204" spans="1:26">
      <c r="A1204">
        <v>285</v>
      </c>
      <c r="B1204">
        <v>16226</v>
      </c>
      <c r="C1204" t="s">
        <v>1574</v>
      </c>
      <c r="D1204" t="s">
        <v>1529</v>
      </c>
      <c r="E1204" t="s">
        <v>1445</v>
      </c>
      <c r="F1204">
        <v>79086</v>
      </c>
      <c r="G1204">
        <v>93421</v>
      </c>
      <c r="H1204" t="s">
        <v>1577</v>
      </c>
      <c r="I1204">
        <v>328</v>
      </c>
      <c r="J1204">
        <v>100</v>
      </c>
      <c r="K1204">
        <v>6000</v>
      </c>
      <c r="L1204">
        <v>81000</v>
      </c>
      <c r="M1204">
        <v>4982</v>
      </c>
      <c r="N1204">
        <v>5231</v>
      </c>
      <c r="O1204">
        <v>5493</v>
      </c>
      <c r="P1204">
        <v>6004</v>
      </c>
      <c r="Q1204">
        <v>6515</v>
      </c>
      <c r="R1204">
        <v>600000</v>
      </c>
      <c r="S1204">
        <v>629988</v>
      </c>
      <c r="T1204">
        <v>661542</v>
      </c>
      <c r="U1204">
        <v>723083</v>
      </c>
      <c r="V1204">
        <v>784625</v>
      </c>
      <c r="W1204" t="s">
        <v>2240</v>
      </c>
      <c r="X1204">
        <v>1</v>
      </c>
      <c r="Y1204">
        <v>1</v>
      </c>
      <c r="Z1204" t="s">
        <v>1532</v>
      </c>
    </row>
    <row r="1205" spans="1:26">
      <c r="A1205">
        <v>285</v>
      </c>
      <c r="B1205">
        <v>16226</v>
      </c>
      <c r="C1205" t="s">
        <v>1574</v>
      </c>
      <c r="D1205" t="s">
        <v>1529</v>
      </c>
      <c r="E1205" t="s">
        <v>1440</v>
      </c>
      <c r="F1205">
        <v>79086</v>
      </c>
      <c r="G1205">
        <v>93421</v>
      </c>
      <c r="H1205" t="s">
        <v>1577</v>
      </c>
      <c r="I1205">
        <v>328</v>
      </c>
      <c r="J1205">
        <v>100</v>
      </c>
      <c r="K1205">
        <v>6000</v>
      </c>
      <c r="L1205">
        <v>81000</v>
      </c>
      <c r="M1205">
        <v>9493</v>
      </c>
      <c r="N1205">
        <v>9968</v>
      </c>
      <c r="O1205">
        <v>10466</v>
      </c>
      <c r="P1205">
        <v>11439</v>
      </c>
      <c r="Q1205">
        <v>12412</v>
      </c>
      <c r="R1205">
        <v>600000</v>
      </c>
      <c r="S1205">
        <v>630022</v>
      </c>
      <c r="T1205">
        <v>661498</v>
      </c>
      <c r="U1205">
        <v>722996</v>
      </c>
      <c r="V1205">
        <v>784494</v>
      </c>
      <c r="W1205" t="s">
        <v>2240</v>
      </c>
      <c r="X1205">
        <v>1</v>
      </c>
      <c r="Y1205">
        <v>1</v>
      </c>
      <c r="Z1205" t="s">
        <v>1532</v>
      </c>
    </row>
    <row r="1206" spans="1:26">
      <c r="A1206">
        <v>285</v>
      </c>
      <c r="B1206">
        <v>16226</v>
      </c>
      <c r="C1206" t="s">
        <v>1551</v>
      </c>
      <c r="D1206" t="s">
        <v>1529</v>
      </c>
      <c r="E1206" t="s">
        <v>1459</v>
      </c>
      <c r="F1206">
        <v>55524</v>
      </c>
      <c r="G1206">
        <v>65533</v>
      </c>
      <c r="H1206" t="s">
        <v>1577</v>
      </c>
      <c r="I1206">
        <v>323</v>
      </c>
      <c r="J1206">
        <v>1</v>
      </c>
      <c r="K1206">
        <v>5000</v>
      </c>
      <c r="L1206">
        <v>22249</v>
      </c>
      <c r="M1206">
        <v>105</v>
      </c>
      <c r="N1206">
        <v>110</v>
      </c>
      <c r="O1206">
        <v>116</v>
      </c>
      <c r="P1206">
        <v>127</v>
      </c>
      <c r="Q1206">
        <v>138</v>
      </c>
      <c r="R1206">
        <v>5000</v>
      </c>
      <c r="S1206">
        <v>5238</v>
      </c>
      <c r="T1206">
        <v>5524</v>
      </c>
      <c r="U1206">
        <v>6048</v>
      </c>
      <c r="V1206">
        <v>6571</v>
      </c>
      <c r="W1206" t="s">
        <v>2171</v>
      </c>
      <c r="X1206">
        <v>1</v>
      </c>
      <c r="Y1206">
        <v>1</v>
      </c>
      <c r="Z1206" t="s">
        <v>1532</v>
      </c>
    </row>
    <row r="1207" spans="1:26">
      <c r="A1207">
        <v>285</v>
      </c>
      <c r="B1207">
        <v>16226</v>
      </c>
      <c r="C1207" t="s">
        <v>1551</v>
      </c>
      <c r="D1207" t="s">
        <v>1529</v>
      </c>
      <c r="E1207" t="s">
        <v>1459</v>
      </c>
      <c r="F1207">
        <v>52386</v>
      </c>
      <c r="G1207">
        <v>61690</v>
      </c>
      <c r="H1207" t="s">
        <v>1577</v>
      </c>
      <c r="I1207">
        <v>323</v>
      </c>
      <c r="J1207">
        <v>2</v>
      </c>
      <c r="K1207">
        <v>500</v>
      </c>
      <c r="L1207">
        <v>22249</v>
      </c>
      <c r="M1207">
        <v>105</v>
      </c>
      <c r="N1207">
        <v>110</v>
      </c>
      <c r="O1207">
        <v>116</v>
      </c>
      <c r="P1207">
        <v>127</v>
      </c>
      <c r="Q1207">
        <v>138</v>
      </c>
      <c r="R1207">
        <v>1000</v>
      </c>
      <c r="S1207">
        <v>1048</v>
      </c>
      <c r="T1207">
        <v>1105</v>
      </c>
      <c r="U1207">
        <v>1210</v>
      </c>
      <c r="V1207">
        <v>1314</v>
      </c>
      <c r="W1207" t="s">
        <v>2172</v>
      </c>
      <c r="X1207">
        <v>1</v>
      </c>
      <c r="Y1207">
        <v>1</v>
      </c>
      <c r="Z1207" t="s">
        <v>1532</v>
      </c>
    </row>
    <row r="1208" spans="1:26">
      <c r="A1208">
        <v>285</v>
      </c>
      <c r="B1208">
        <v>16226</v>
      </c>
      <c r="C1208" t="s">
        <v>1551</v>
      </c>
      <c r="D1208" t="s">
        <v>1529</v>
      </c>
      <c r="E1208" t="s">
        <v>1459</v>
      </c>
      <c r="F1208">
        <v>49494</v>
      </c>
      <c r="G1208">
        <v>57985</v>
      </c>
      <c r="H1208" t="s">
        <v>1577</v>
      </c>
      <c r="I1208">
        <v>323</v>
      </c>
      <c r="J1208">
        <v>1</v>
      </c>
      <c r="K1208">
        <v>1200</v>
      </c>
      <c r="L1208">
        <v>22249</v>
      </c>
      <c r="M1208">
        <v>105</v>
      </c>
      <c r="N1208">
        <v>110</v>
      </c>
      <c r="O1208">
        <v>116</v>
      </c>
      <c r="P1208">
        <v>127</v>
      </c>
      <c r="Q1208">
        <v>138</v>
      </c>
      <c r="R1208">
        <v>1200</v>
      </c>
      <c r="S1208">
        <v>1257</v>
      </c>
      <c r="T1208">
        <v>1326</v>
      </c>
      <c r="U1208">
        <v>1451</v>
      </c>
      <c r="V1208">
        <v>1577</v>
      </c>
      <c r="W1208" t="s">
        <v>2188</v>
      </c>
      <c r="X1208">
        <v>1</v>
      </c>
      <c r="Y1208">
        <v>1</v>
      </c>
      <c r="Z1208" t="s">
        <v>1532</v>
      </c>
    </row>
    <row r="1209" spans="1:26">
      <c r="A1209">
        <v>285</v>
      </c>
      <c r="B1209">
        <v>16226</v>
      </c>
      <c r="C1209" t="s">
        <v>1551</v>
      </c>
      <c r="D1209" t="s">
        <v>1529</v>
      </c>
      <c r="E1209" t="s">
        <v>1459</v>
      </c>
      <c r="F1209">
        <v>79228</v>
      </c>
      <c r="G1209">
        <v>93578</v>
      </c>
      <c r="H1209" t="s">
        <v>1577</v>
      </c>
      <c r="I1209">
        <v>323</v>
      </c>
      <c r="J1209">
        <v>1</v>
      </c>
      <c r="K1209">
        <v>80000</v>
      </c>
      <c r="L1209">
        <v>22249</v>
      </c>
      <c r="M1209">
        <v>105</v>
      </c>
      <c r="N1209">
        <v>110</v>
      </c>
      <c r="O1209">
        <v>116</v>
      </c>
      <c r="P1209">
        <v>127</v>
      </c>
      <c r="Q1209">
        <v>138</v>
      </c>
      <c r="R1209">
        <v>80000</v>
      </c>
      <c r="S1209">
        <v>83810</v>
      </c>
      <c r="T1209">
        <v>88381</v>
      </c>
      <c r="U1209">
        <v>96762</v>
      </c>
      <c r="V1209">
        <v>105143</v>
      </c>
      <c r="W1209" t="s">
        <v>2211</v>
      </c>
      <c r="X1209">
        <v>1</v>
      </c>
      <c r="Y1209">
        <v>1</v>
      </c>
      <c r="Z1209" t="s">
        <v>1532</v>
      </c>
    </row>
    <row r="1210" spans="1:26">
      <c r="A1210">
        <v>285</v>
      </c>
      <c r="B1210">
        <v>16226</v>
      </c>
      <c r="C1210" t="s">
        <v>1551</v>
      </c>
      <c r="D1210" t="s">
        <v>1529</v>
      </c>
      <c r="E1210" t="s">
        <v>1459</v>
      </c>
      <c r="F1210">
        <v>79601</v>
      </c>
      <c r="G1210">
        <v>94033</v>
      </c>
      <c r="H1210" t="s">
        <v>1577</v>
      </c>
      <c r="I1210">
        <v>323</v>
      </c>
      <c r="J1210">
        <v>1</v>
      </c>
      <c r="K1210">
        <v>1000</v>
      </c>
      <c r="L1210">
        <v>22249</v>
      </c>
      <c r="M1210">
        <v>105</v>
      </c>
      <c r="N1210">
        <v>110</v>
      </c>
      <c r="O1210">
        <v>116</v>
      </c>
      <c r="P1210">
        <v>127</v>
      </c>
      <c r="Q1210">
        <v>138</v>
      </c>
      <c r="R1210">
        <v>1000</v>
      </c>
      <c r="S1210">
        <v>1048</v>
      </c>
      <c r="T1210">
        <v>1105</v>
      </c>
      <c r="U1210">
        <v>1210</v>
      </c>
      <c r="V1210">
        <v>1314</v>
      </c>
      <c r="W1210" t="s">
        <v>2174</v>
      </c>
      <c r="X1210">
        <v>1</v>
      </c>
      <c r="Y1210">
        <v>1</v>
      </c>
      <c r="Z1210" t="s">
        <v>1532</v>
      </c>
    </row>
    <row r="1211" spans="1:26">
      <c r="A1211">
        <v>285</v>
      </c>
      <c r="B1211">
        <v>16226</v>
      </c>
      <c r="C1211" t="s">
        <v>1551</v>
      </c>
      <c r="D1211" t="s">
        <v>1529</v>
      </c>
      <c r="E1211" t="s">
        <v>1459</v>
      </c>
      <c r="F1211">
        <v>52371</v>
      </c>
      <c r="G1211">
        <v>61676</v>
      </c>
      <c r="H1211" t="s">
        <v>1577</v>
      </c>
      <c r="I1211">
        <v>323</v>
      </c>
      <c r="J1211">
        <v>3</v>
      </c>
      <c r="K1211">
        <v>1500</v>
      </c>
      <c r="L1211">
        <v>22249</v>
      </c>
      <c r="M1211">
        <v>105</v>
      </c>
      <c r="N1211">
        <v>110</v>
      </c>
      <c r="O1211">
        <v>116</v>
      </c>
      <c r="P1211">
        <v>127</v>
      </c>
      <c r="Q1211">
        <v>138</v>
      </c>
      <c r="R1211">
        <v>4500</v>
      </c>
      <c r="S1211">
        <v>4714</v>
      </c>
      <c r="T1211">
        <v>4971</v>
      </c>
      <c r="U1211">
        <v>5443</v>
      </c>
      <c r="V1211">
        <v>5914</v>
      </c>
      <c r="W1211" t="s">
        <v>2176</v>
      </c>
      <c r="X1211">
        <v>1</v>
      </c>
      <c r="Y1211">
        <v>1</v>
      </c>
      <c r="Z1211" t="s">
        <v>1532</v>
      </c>
    </row>
    <row r="1212" spans="1:26">
      <c r="A1212">
        <v>285</v>
      </c>
      <c r="B1212">
        <v>16226</v>
      </c>
      <c r="C1212" t="s">
        <v>1551</v>
      </c>
      <c r="D1212" t="s">
        <v>1529</v>
      </c>
      <c r="E1212" t="s">
        <v>1459</v>
      </c>
      <c r="F1212">
        <v>52359</v>
      </c>
      <c r="G1212">
        <v>61663</v>
      </c>
      <c r="H1212" t="s">
        <v>1577</v>
      </c>
      <c r="I1212">
        <v>323</v>
      </c>
      <c r="J1212">
        <v>2</v>
      </c>
      <c r="K1212">
        <v>1000</v>
      </c>
      <c r="L1212">
        <v>22249</v>
      </c>
      <c r="M1212">
        <v>105</v>
      </c>
      <c r="N1212">
        <v>110</v>
      </c>
      <c r="O1212">
        <v>116</v>
      </c>
      <c r="P1212">
        <v>127</v>
      </c>
      <c r="Q1212">
        <v>138</v>
      </c>
      <c r="R1212">
        <v>2000</v>
      </c>
      <c r="S1212">
        <v>2095</v>
      </c>
      <c r="T1212">
        <v>2210</v>
      </c>
      <c r="U1212">
        <v>2419</v>
      </c>
      <c r="V1212">
        <v>2629</v>
      </c>
      <c r="W1212" t="s">
        <v>2203</v>
      </c>
      <c r="X1212">
        <v>1</v>
      </c>
      <c r="Y1212">
        <v>1</v>
      </c>
      <c r="Z1212" t="s">
        <v>1532</v>
      </c>
    </row>
    <row r="1213" spans="1:26">
      <c r="A1213">
        <v>285</v>
      </c>
      <c r="B1213">
        <v>16226</v>
      </c>
      <c r="C1213" t="s">
        <v>1551</v>
      </c>
      <c r="D1213" t="s">
        <v>1529</v>
      </c>
      <c r="E1213" t="s">
        <v>1459</v>
      </c>
      <c r="F1213">
        <v>49212</v>
      </c>
      <c r="G1213">
        <v>57639</v>
      </c>
      <c r="H1213" t="s">
        <v>1577</v>
      </c>
      <c r="I1213">
        <v>323</v>
      </c>
      <c r="J1213">
        <v>1</v>
      </c>
      <c r="K1213">
        <v>10000</v>
      </c>
      <c r="L1213">
        <v>22249</v>
      </c>
      <c r="M1213">
        <v>105</v>
      </c>
      <c r="N1213">
        <v>110</v>
      </c>
      <c r="O1213">
        <v>116</v>
      </c>
      <c r="P1213">
        <v>127</v>
      </c>
      <c r="Q1213">
        <v>138</v>
      </c>
      <c r="R1213">
        <v>10000</v>
      </c>
      <c r="S1213">
        <v>10476</v>
      </c>
      <c r="T1213">
        <v>11048</v>
      </c>
      <c r="U1213">
        <v>12095</v>
      </c>
      <c r="V1213">
        <v>13143</v>
      </c>
      <c r="W1213" t="s">
        <v>2178</v>
      </c>
      <c r="X1213">
        <v>1</v>
      </c>
      <c r="Y1213">
        <v>1</v>
      </c>
      <c r="Z1213" t="s">
        <v>1532</v>
      </c>
    </row>
    <row r="1214" spans="1:26">
      <c r="A1214">
        <v>285</v>
      </c>
      <c r="B1214">
        <v>16226</v>
      </c>
      <c r="C1214" t="s">
        <v>1551</v>
      </c>
      <c r="D1214" t="s">
        <v>1529</v>
      </c>
      <c r="E1214" t="s">
        <v>1459</v>
      </c>
      <c r="F1214">
        <v>26897</v>
      </c>
      <c r="G1214">
        <v>29380</v>
      </c>
      <c r="H1214" t="s">
        <v>1577</v>
      </c>
      <c r="I1214">
        <v>323</v>
      </c>
      <c r="J1214">
        <v>1</v>
      </c>
      <c r="K1214">
        <v>7000</v>
      </c>
      <c r="L1214">
        <v>22249</v>
      </c>
      <c r="M1214">
        <v>105</v>
      </c>
      <c r="N1214">
        <v>110</v>
      </c>
      <c r="O1214">
        <v>116</v>
      </c>
      <c r="P1214">
        <v>127</v>
      </c>
      <c r="Q1214">
        <v>138</v>
      </c>
      <c r="R1214">
        <v>7000</v>
      </c>
      <c r="S1214">
        <v>7333</v>
      </c>
      <c r="T1214">
        <v>7733</v>
      </c>
      <c r="U1214">
        <v>8467</v>
      </c>
      <c r="V1214">
        <v>9200</v>
      </c>
      <c r="W1214" t="s">
        <v>2179</v>
      </c>
      <c r="X1214">
        <v>1</v>
      </c>
      <c r="Y1214">
        <v>1</v>
      </c>
      <c r="Z1214" t="s">
        <v>1532</v>
      </c>
    </row>
    <row r="1215" spans="1:26">
      <c r="A1215">
        <v>285</v>
      </c>
      <c r="B1215">
        <v>16226</v>
      </c>
      <c r="C1215" t="s">
        <v>1551</v>
      </c>
      <c r="D1215" t="s">
        <v>1529</v>
      </c>
      <c r="E1215" t="s">
        <v>1459</v>
      </c>
      <c r="F1215">
        <v>18746</v>
      </c>
      <c r="G1215">
        <v>19706</v>
      </c>
      <c r="H1215" t="s">
        <v>1577</v>
      </c>
      <c r="I1215">
        <v>323</v>
      </c>
      <c r="J1215">
        <v>1</v>
      </c>
      <c r="K1215">
        <v>4000</v>
      </c>
      <c r="L1215">
        <v>22249</v>
      </c>
      <c r="M1215">
        <v>105</v>
      </c>
      <c r="N1215">
        <v>110</v>
      </c>
      <c r="O1215">
        <v>116</v>
      </c>
      <c r="P1215">
        <v>127</v>
      </c>
      <c r="Q1215">
        <v>138</v>
      </c>
      <c r="R1215">
        <v>4000</v>
      </c>
      <c r="S1215">
        <v>4190</v>
      </c>
      <c r="T1215">
        <v>4419</v>
      </c>
      <c r="U1215">
        <v>4838</v>
      </c>
      <c r="V1215">
        <v>5257</v>
      </c>
      <c r="W1215" t="s">
        <v>2181</v>
      </c>
      <c r="X1215">
        <v>1</v>
      </c>
      <c r="Y1215">
        <v>1</v>
      </c>
      <c r="Z1215" t="s">
        <v>1532</v>
      </c>
    </row>
    <row r="1216" spans="1:26">
      <c r="A1216">
        <v>285</v>
      </c>
      <c r="B1216">
        <v>16226</v>
      </c>
      <c r="C1216" t="s">
        <v>1551</v>
      </c>
      <c r="D1216" t="s">
        <v>1529</v>
      </c>
      <c r="E1216" t="s">
        <v>1459</v>
      </c>
      <c r="F1216">
        <v>82223</v>
      </c>
      <c r="G1216">
        <v>97197</v>
      </c>
      <c r="H1216" t="s">
        <v>1577</v>
      </c>
      <c r="I1216">
        <v>323</v>
      </c>
      <c r="J1216">
        <v>1</v>
      </c>
      <c r="K1216">
        <v>2500</v>
      </c>
      <c r="L1216">
        <v>22249</v>
      </c>
      <c r="M1216">
        <v>105</v>
      </c>
      <c r="N1216">
        <v>110</v>
      </c>
      <c r="O1216">
        <v>116</v>
      </c>
      <c r="P1216">
        <v>127</v>
      </c>
      <c r="Q1216">
        <v>138</v>
      </c>
      <c r="R1216">
        <v>2500</v>
      </c>
      <c r="S1216">
        <v>2619</v>
      </c>
      <c r="T1216">
        <v>2762</v>
      </c>
      <c r="U1216">
        <v>3024</v>
      </c>
      <c r="V1216">
        <v>3286</v>
      </c>
      <c r="W1216" t="s">
        <v>2181</v>
      </c>
      <c r="X1216">
        <v>1</v>
      </c>
      <c r="Y1216">
        <v>1</v>
      </c>
      <c r="Z1216" t="s">
        <v>1532</v>
      </c>
    </row>
    <row r="1217" spans="1:26">
      <c r="A1217">
        <v>285</v>
      </c>
      <c r="B1217">
        <v>16226</v>
      </c>
      <c r="C1217" t="s">
        <v>1551</v>
      </c>
      <c r="D1217" t="s">
        <v>1529</v>
      </c>
      <c r="E1217" t="s">
        <v>1459</v>
      </c>
      <c r="F1217">
        <v>42932</v>
      </c>
      <c r="G1217">
        <v>48738</v>
      </c>
      <c r="H1217" t="s">
        <v>1577</v>
      </c>
      <c r="I1217">
        <v>323</v>
      </c>
      <c r="J1217">
        <v>20</v>
      </c>
      <c r="K1217">
        <v>4000</v>
      </c>
      <c r="L1217">
        <v>22249</v>
      </c>
      <c r="M1217">
        <v>105</v>
      </c>
      <c r="N1217">
        <v>110</v>
      </c>
      <c r="O1217">
        <v>116</v>
      </c>
      <c r="P1217">
        <v>127</v>
      </c>
      <c r="Q1217">
        <v>138</v>
      </c>
      <c r="R1217">
        <v>80000</v>
      </c>
      <c r="S1217">
        <v>83810</v>
      </c>
      <c r="T1217">
        <v>88381</v>
      </c>
      <c r="U1217">
        <v>96762</v>
      </c>
      <c r="V1217">
        <v>105143</v>
      </c>
      <c r="W1217" t="s">
        <v>2193</v>
      </c>
      <c r="X1217">
        <v>1</v>
      </c>
      <c r="Y1217">
        <v>1</v>
      </c>
      <c r="Z1217" t="s">
        <v>1532</v>
      </c>
    </row>
    <row r="1218" spans="1:26">
      <c r="A1218">
        <v>285</v>
      </c>
      <c r="B1218">
        <v>16226</v>
      </c>
      <c r="C1218" t="s">
        <v>1551</v>
      </c>
      <c r="D1218" t="s">
        <v>1529</v>
      </c>
      <c r="E1218" t="s">
        <v>1458</v>
      </c>
      <c r="F1218">
        <v>55524</v>
      </c>
      <c r="G1218">
        <v>65533</v>
      </c>
      <c r="H1218" t="s">
        <v>1577</v>
      </c>
      <c r="I1218">
        <v>323</v>
      </c>
      <c r="J1218">
        <v>2</v>
      </c>
      <c r="K1218">
        <v>5000</v>
      </c>
      <c r="L1218">
        <v>22249</v>
      </c>
      <c r="M1218">
        <v>176</v>
      </c>
      <c r="N1218">
        <v>185</v>
      </c>
      <c r="O1218">
        <v>194</v>
      </c>
      <c r="P1218">
        <v>212</v>
      </c>
      <c r="Q1218">
        <v>230</v>
      </c>
      <c r="R1218">
        <v>10000</v>
      </c>
      <c r="S1218">
        <v>10511</v>
      </c>
      <c r="T1218">
        <v>11023</v>
      </c>
      <c r="U1218">
        <v>12045</v>
      </c>
      <c r="V1218">
        <v>13068</v>
      </c>
      <c r="W1218" t="s">
        <v>2171</v>
      </c>
      <c r="X1218">
        <v>1</v>
      </c>
      <c r="Y1218">
        <v>1</v>
      </c>
      <c r="Z1218" t="s">
        <v>1532</v>
      </c>
    </row>
    <row r="1219" spans="1:26">
      <c r="A1219">
        <v>285</v>
      </c>
      <c r="B1219">
        <v>16226</v>
      </c>
      <c r="C1219" t="s">
        <v>1551</v>
      </c>
      <c r="D1219" t="s">
        <v>1529</v>
      </c>
      <c r="E1219" t="s">
        <v>1458</v>
      </c>
      <c r="F1219">
        <v>52386</v>
      </c>
      <c r="G1219">
        <v>61690</v>
      </c>
      <c r="H1219" t="s">
        <v>1577</v>
      </c>
      <c r="I1219">
        <v>323</v>
      </c>
      <c r="J1219">
        <v>1</v>
      </c>
      <c r="K1219">
        <v>500</v>
      </c>
      <c r="L1219">
        <v>22249</v>
      </c>
      <c r="M1219">
        <v>176</v>
      </c>
      <c r="N1219">
        <v>185</v>
      </c>
      <c r="O1219">
        <v>194</v>
      </c>
      <c r="P1219">
        <v>212</v>
      </c>
      <c r="Q1219">
        <v>230</v>
      </c>
      <c r="R1219">
        <v>500</v>
      </c>
      <c r="S1219">
        <v>526</v>
      </c>
      <c r="T1219">
        <v>551</v>
      </c>
      <c r="U1219">
        <v>602</v>
      </c>
      <c r="V1219">
        <v>653</v>
      </c>
      <c r="W1219" t="s">
        <v>2172</v>
      </c>
      <c r="X1219">
        <v>1</v>
      </c>
      <c r="Y1219">
        <v>1</v>
      </c>
      <c r="Z1219" t="s">
        <v>1532</v>
      </c>
    </row>
    <row r="1220" spans="1:26">
      <c r="A1220">
        <v>285</v>
      </c>
      <c r="B1220">
        <v>16226</v>
      </c>
      <c r="C1220" t="s">
        <v>1551</v>
      </c>
      <c r="D1220" t="s">
        <v>1529</v>
      </c>
      <c r="E1220" t="s">
        <v>1458</v>
      </c>
      <c r="F1220">
        <v>49403</v>
      </c>
      <c r="G1220">
        <v>57884</v>
      </c>
      <c r="H1220" t="s">
        <v>1577</v>
      </c>
      <c r="I1220">
        <v>323</v>
      </c>
      <c r="J1220">
        <v>5</v>
      </c>
      <c r="K1220">
        <v>4000</v>
      </c>
      <c r="L1220">
        <v>22249</v>
      </c>
      <c r="M1220">
        <v>176</v>
      </c>
      <c r="N1220">
        <v>185</v>
      </c>
      <c r="O1220">
        <v>194</v>
      </c>
      <c r="P1220">
        <v>212</v>
      </c>
      <c r="Q1220">
        <v>230</v>
      </c>
      <c r="R1220">
        <v>20000</v>
      </c>
      <c r="S1220">
        <v>21023</v>
      </c>
      <c r="T1220">
        <v>22045</v>
      </c>
      <c r="U1220">
        <v>24091</v>
      </c>
      <c r="V1220">
        <v>26136</v>
      </c>
      <c r="W1220" t="s">
        <v>2241</v>
      </c>
      <c r="X1220">
        <v>1</v>
      </c>
      <c r="Y1220">
        <v>1</v>
      </c>
      <c r="Z1220" t="s">
        <v>1532</v>
      </c>
    </row>
    <row r="1221" spans="1:26">
      <c r="A1221">
        <v>285</v>
      </c>
      <c r="B1221">
        <v>16226</v>
      </c>
      <c r="C1221" t="s">
        <v>1551</v>
      </c>
      <c r="D1221" t="s">
        <v>1529</v>
      </c>
      <c r="E1221" t="s">
        <v>1458</v>
      </c>
      <c r="F1221">
        <v>74308</v>
      </c>
      <c r="G1221">
        <v>88282</v>
      </c>
      <c r="H1221" t="s">
        <v>1577</v>
      </c>
      <c r="I1221">
        <v>323</v>
      </c>
      <c r="J1221">
        <v>1</v>
      </c>
      <c r="K1221">
        <v>3000</v>
      </c>
      <c r="L1221">
        <v>22249</v>
      </c>
      <c r="M1221">
        <v>176</v>
      </c>
      <c r="N1221">
        <v>185</v>
      </c>
      <c r="O1221">
        <v>194</v>
      </c>
      <c r="P1221">
        <v>212</v>
      </c>
      <c r="Q1221">
        <v>230</v>
      </c>
      <c r="R1221">
        <v>3000</v>
      </c>
      <c r="S1221">
        <v>3153</v>
      </c>
      <c r="T1221">
        <v>3307</v>
      </c>
      <c r="U1221">
        <v>3614</v>
      </c>
      <c r="V1221">
        <v>3920</v>
      </c>
      <c r="W1221" t="s">
        <v>2183</v>
      </c>
      <c r="X1221">
        <v>1</v>
      </c>
      <c r="Y1221">
        <v>1</v>
      </c>
      <c r="Z1221" t="s">
        <v>1532</v>
      </c>
    </row>
    <row r="1222" spans="1:26">
      <c r="A1222">
        <v>285</v>
      </c>
      <c r="B1222">
        <v>16226</v>
      </c>
      <c r="C1222" t="s">
        <v>1551</v>
      </c>
      <c r="D1222" t="s">
        <v>1529</v>
      </c>
      <c r="E1222" t="s">
        <v>1458</v>
      </c>
      <c r="F1222">
        <v>79601</v>
      </c>
      <c r="G1222">
        <v>94033</v>
      </c>
      <c r="H1222" t="s">
        <v>1577</v>
      </c>
      <c r="I1222">
        <v>323</v>
      </c>
      <c r="J1222">
        <v>1</v>
      </c>
      <c r="K1222">
        <v>1000</v>
      </c>
      <c r="L1222">
        <v>22249</v>
      </c>
      <c r="M1222">
        <v>176</v>
      </c>
      <c r="N1222">
        <v>185</v>
      </c>
      <c r="O1222">
        <v>194</v>
      </c>
      <c r="P1222">
        <v>212</v>
      </c>
      <c r="Q1222">
        <v>230</v>
      </c>
      <c r="R1222">
        <v>1000</v>
      </c>
      <c r="S1222">
        <v>1051</v>
      </c>
      <c r="T1222">
        <v>1102</v>
      </c>
      <c r="U1222">
        <v>1205</v>
      </c>
      <c r="V1222">
        <v>1307</v>
      </c>
      <c r="W1222" t="s">
        <v>2174</v>
      </c>
      <c r="X1222">
        <v>1</v>
      </c>
      <c r="Y1222">
        <v>1</v>
      </c>
      <c r="Z1222" t="s">
        <v>1532</v>
      </c>
    </row>
    <row r="1223" spans="1:26">
      <c r="A1223">
        <v>285</v>
      </c>
      <c r="B1223">
        <v>16226</v>
      </c>
      <c r="C1223" t="s">
        <v>1551</v>
      </c>
      <c r="D1223" t="s">
        <v>1529</v>
      </c>
      <c r="E1223" t="s">
        <v>1458</v>
      </c>
      <c r="F1223">
        <v>49266</v>
      </c>
      <c r="G1223">
        <v>57711</v>
      </c>
      <c r="H1223" t="s">
        <v>1577</v>
      </c>
      <c r="I1223">
        <v>323</v>
      </c>
      <c r="J1223">
        <v>2</v>
      </c>
      <c r="K1223">
        <v>400</v>
      </c>
      <c r="L1223">
        <v>22249</v>
      </c>
      <c r="M1223">
        <v>176</v>
      </c>
      <c r="N1223">
        <v>185</v>
      </c>
      <c r="O1223">
        <v>194</v>
      </c>
      <c r="P1223">
        <v>212</v>
      </c>
      <c r="Q1223">
        <v>230</v>
      </c>
      <c r="R1223">
        <v>800</v>
      </c>
      <c r="S1223">
        <v>841</v>
      </c>
      <c r="T1223">
        <v>882</v>
      </c>
      <c r="U1223">
        <v>964</v>
      </c>
      <c r="V1223">
        <v>1045</v>
      </c>
      <c r="W1223" t="s">
        <v>2175</v>
      </c>
      <c r="X1223">
        <v>1</v>
      </c>
      <c r="Y1223">
        <v>1</v>
      </c>
      <c r="Z1223" t="s">
        <v>1532</v>
      </c>
    </row>
    <row r="1224" spans="1:26">
      <c r="A1224">
        <v>285</v>
      </c>
      <c r="B1224">
        <v>16226</v>
      </c>
      <c r="C1224" t="s">
        <v>1551</v>
      </c>
      <c r="D1224" t="s">
        <v>1529</v>
      </c>
      <c r="E1224" t="s">
        <v>1458</v>
      </c>
      <c r="F1224">
        <v>83839</v>
      </c>
      <c r="G1224">
        <v>99141</v>
      </c>
      <c r="H1224" t="s">
        <v>1577</v>
      </c>
      <c r="I1224">
        <v>323</v>
      </c>
      <c r="J1224">
        <v>5</v>
      </c>
      <c r="K1224">
        <v>700</v>
      </c>
      <c r="L1224">
        <v>22249</v>
      </c>
      <c r="M1224">
        <v>176</v>
      </c>
      <c r="N1224">
        <v>185</v>
      </c>
      <c r="O1224">
        <v>194</v>
      </c>
      <c r="P1224">
        <v>212</v>
      </c>
      <c r="Q1224">
        <v>230</v>
      </c>
      <c r="R1224">
        <v>3500</v>
      </c>
      <c r="S1224">
        <v>3679</v>
      </c>
      <c r="T1224">
        <v>3858</v>
      </c>
      <c r="U1224">
        <v>4216</v>
      </c>
      <c r="V1224">
        <v>4574</v>
      </c>
      <c r="W1224" t="s">
        <v>2221</v>
      </c>
      <c r="X1224">
        <v>1</v>
      </c>
      <c r="Y1224">
        <v>1</v>
      </c>
      <c r="Z1224" t="s">
        <v>1532</v>
      </c>
    </row>
    <row r="1225" spans="1:26">
      <c r="A1225">
        <v>285</v>
      </c>
      <c r="B1225">
        <v>16226</v>
      </c>
      <c r="C1225" t="s">
        <v>1551</v>
      </c>
      <c r="D1225" t="s">
        <v>1529</v>
      </c>
      <c r="E1225" t="s">
        <v>1458</v>
      </c>
      <c r="F1225">
        <v>52371</v>
      </c>
      <c r="G1225">
        <v>61676</v>
      </c>
      <c r="H1225" t="s">
        <v>1577</v>
      </c>
      <c r="I1225">
        <v>323</v>
      </c>
      <c r="J1225">
        <v>1</v>
      </c>
      <c r="K1225">
        <v>1500</v>
      </c>
      <c r="L1225">
        <v>22249</v>
      </c>
      <c r="M1225">
        <v>176</v>
      </c>
      <c r="N1225">
        <v>185</v>
      </c>
      <c r="O1225">
        <v>194</v>
      </c>
      <c r="P1225">
        <v>212</v>
      </c>
      <c r="Q1225">
        <v>230</v>
      </c>
      <c r="R1225">
        <v>1500</v>
      </c>
      <c r="S1225">
        <v>1577</v>
      </c>
      <c r="T1225">
        <v>1653</v>
      </c>
      <c r="U1225">
        <v>1807</v>
      </c>
      <c r="V1225">
        <v>1960</v>
      </c>
      <c r="W1225" t="s">
        <v>2176</v>
      </c>
      <c r="X1225">
        <v>1</v>
      </c>
      <c r="Y1225">
        <v>1</v>
      </c>
      <c r="Z1225" t="s">
        <v>1532</v>
      </c>
    </row>
    <row r="1226" spans="1:26">
      <c r="A1226">
        <v>285</v>
      </c>
      <c r="B1226">
        <v>16226</v>
      </c>
      <c r="C1226" t="s">
        <v>1551</v>
      </c>
      <c r="D1226" t="s">
        <v>1529</v>
      </c>
      <c r="E1226" t="s">
        <v>1458</v>
      </c>
      <c r="F1226">
        <v>52359</v>
      </c>
      <c r="G1226">
        <v>61663</v>
      </c>
      <c r="H1226" t="s">
        <v>1577</v>
      </c>
      <c r="I1226">
        <v>323</v>
      </c>
      <c r="J1226">
        <v>1</v>
      </c>
      <c r="K1226">
        <v>1000</v>
      </c>
      <c r="L1226">
        <v>22249</v>
      </c>
      <c r="M1226">
        <v>176</v>
      </c>
      <c r="N1226">
        <v>185</v>
      </c>
      <c r="O1226">
        <v>194</v>
      </c>
      <c r="P1226">
        <v>212</v>
      </c>
      <c r="Q1226">
        <v>230</v>
      </c>
      <c r="R1226">
        <v>1000</v>
      </c>
      <c r="S1226">
        <v>1051</v>
      </c>
      <c r="T1226">
        <v>1102</v>
      </c>
      <c r="U1226">
        <v>1205</v>
      </c>
      <c r="V1226">
        <v>1307</v>
      </c>
      <c r="W1226" t="s">
        <v>2203</v>
      </c>
      <c r="X1226">
        <v>1</v>
      </c>
      <c r="Y1226">
        <v>1</v>
      </c>
      <c r="Z1226" t="s">
        <v>1532</v>
      </c>
    </row>
    <row r="1227" spans="1:26">
      <c r="A1227">
        <v>285</v>
      </c>
      <c r="B1227">
        <v>16226</v>
      </c>
      <c r="C1227" t="s">
        <v>1551</v>
      </c>
      <c r="D1227" t="s">
        <v>1529</v>
      </c>
      <c r="E1227" t="s">
        <v>1458</v>
      </c>
      <c r="F1227">
        <v>83102</v>
      </c>
      <c r="G1227">
        <v>98300</v>
      </c>
      <c r="H1227" t="s">
        <v>1577</v>
      </c>
      <c r="I1227">
        <v>323</v>
      </c>
      <c r="J1227">
        <v>1</v>
      </c>
      <c r="K1227">
        <v>5000</v>
      </c>
      <c r="L1227">
        <v>22249</v>
      </c>
      <c r="M1227">
        <v>176</v>
      </c>
      <c r="N1227">
        <v>185</v>
      </c>
      <c r="O1227">
        <v>194</v>
      </c>
      <c r="P1227">
        <v>212</v>
      </c>
      <c r="Q1227">
        <v>230</v>
      </c>
      <c r="R1227">
        <v>5000</v>
      </c>
      <c r="S1227">
        <v>5256</v>
      </c>
      <c r="T1227">
        <v>5511</v>
      </c>
      <c r="U1227">
        <v>6023</v>
      </c>
      <c r="V1227">
        <v>6534</v>
      </c>
      <c r="W1227" t="s">
        <v>2194</v>
      </c>
      <c r="X1227">
        <v>1</v>
      </c>
      <c r="Y1227">
        <v>1</v>
      </c>
      <c r="Z1227" t="s">
        <v>1532</v>
      </c>
    </row>
    <row r="1228" spans="1:26">
      <c r="A1228">
        <v>285</v>
      </c>
      <c r="B1228">
        <v>16226</v>
      </c>
      <c r="C1228" t="s">
        <v>1551</v>
      </c>
      <c r="D1228" t="s">
        <v>1529</v>
      </c>
      <c r="E1228" t="s">
        <v>1458</v>
      </c>
      <c r="F1228">
        <v>52416</v>
      </c>
      <c r="G1228">
        <v>61722</v>
      </c>
      <c r="H1228" t="s">
        <v>1577</v>
      </c>
      <c r="I1228">
        <v>323</v>
      </c>
      <c r="J1228">
        <v>1</v>
      </c>
      <c r="K1228">
        <v>18000</v>
      </c>
      <c r="L1228">
        <v>22249</v>
      </c>
      <c r="M1228">
        <v>176</v>
      </c>
      <c r="N1228">
        <v>185</v>
      </c>
      <c r="O1228">
        <v>194</v>
      </c>
      <c r="P1228">
        <v>212</v>
      </c>
      <c r="Q1228">
        <v>230</v>
      </c>
      <c r="R1228">
        <v>18000</v>
      </c>
      <c r="S1228">
        <v>18920</v>
      </c>
      <c r="T1228">
        <v>19841</v>
      </c>
      <c r="U1228">
        <v>21682</v>
      </c>
      <c r="V1228">
        <v>23523</v>
      </c>
      <c r="W1228" t="s">
        <v>2179</v>
      </c>
      <c r="X1228">
        <v>1</v>
      </c>
      <c r="Y1228">
        <v>1</v>
      </c>
      <c r="Z1228" t="s">
        <v>1532</v>
      </c>
    </row>
    <row r="1229" spans="1:26">
      <c r="A1229">
        <v>285</v>
      </c>
      <c r="B1229">
        <v>16226</v>
      </c>
      <c r="C1229" t="s">
        <v>1551</v>
      </c>
      <c r="D1229" t="s">
        <v>1529</v>
      </c>
      <c r="E1229" t="s">
        <v>1458</v>
      </c>
      <c r="F1229">
        <v>26897</v>
      </c>
      <c r="G1229">
        <v>29380</v>
      </c>
      <c r="H1229" t="s">
        <v>1577</v>
      </c>
      <c r="I1229">
        <v>323</v>
      </c>
      <c r="J1229">
        <v>1</v>
      </c>
      <c r="K1229">
        <v>7000</v>
      </c>
      <c r="L1229">
        <v>22249</v>
      </c>
      <c r="M1229">
        <v>176</v>
      </c>
      <c r="N1229">
        <v>185</v>
      </c>
      <c r="O1229">
        <v>194</v>
      </c>
      <c r="P1229">
        <v>212</v>
      </c>
      <c r="Q1229">
        <v>230</v>
      </c>
      <c r="R1229">
        <v>7000</v>
      </c>
      <c r="S1229">
        <v>7358</v>
      </c>
      <c r="T1229">
        <v>7716</v>
      </c>
      <c r="U1229">
        <v>8432</v>
      </c>
      <c r="V1229">
        <v>9148</v>
      </c>
      <c r="W1229" t="s">
        <v>2179</v>
      </c>
      <c r="X1229">
        <v>1</v>
      </c>
      <c r="Y1229">
        <v>1</v>
      </c>
      <c r="Z1229" t="s">
        <v>1532</v>
      </c>
    </row>
    <row r="1230" spans="1:26">
      <c r="A1230">
        <v>285</v>
      </c>
      <c r="B1230">
        <v>16226</v>
      </c>
      <c r="C1230" t="s">
        <v>1551</v>
      </c>
      <c r="D1230" t="s">
        <v>1529</v>
      </c>
      <c r="E1230" t="s">
        <v>1458</v>
      </c>
      <c r="F1230">
        <v>37717</v>
      </c>
      <c r="G1230">
        <v>50631</v>
      </c>
      <c r="H1230" t="s">
        <v>1577</v>
      </c>
      <c r="I1230">
        <v>323</v>
      </c>
      <c r="J1230">
        <v>1</v>
      </c>
      <c r="K1230">
        <v>7000</v>
      </c>
      <c r="L1230">
        <v>22249</v>
      </c>
      <c r="M1230">
        <v>176</v>
      </c>
      <c r="N1230">
        <v>185</v>
      </c>
      <c r="O1230">
        <v>194</v>
      </c>
      <c r="P1230">
        <v>212</v>
      </c>
      <c r="Q1230">
        <v>230</v>
      </c>
      <c r="R1230">
        <v>7000</v>
      </c>
      <c r="S1230">
        <v>7358</v>
      </c>
      <c r="T1230">
        <v>7716</v>
      </c>
      <c r="U1230">
        <v>8432</v>
      </c>
      <c r="V1230">
        <v>9148</v>
      </c>
      <c r="W1230" t="s">
        <v>2209</v>
      </c>
      <c r="X1230">
        <v>1</v>
      </c>
      <c r="Y1230">
        <v>1</v>
      </c>
      <c r="Z1230" t="s">
        <v>1532</v>
      </c>
    </row>
    <row r="1231" spans="1:26">
      <c r="A1231">
        <v>285</v>
      </c>
      <c r="B1231">
        <v>16226</v>
      </c>
      <c r="C1231" t="s">
        <v>1574</v>
      </c>
      <c r="D1231" t="s">
        <v>1529</v>
      </c>
      <c r="E1231" t="s">
        <v>1441</v>
      </c>
      <c r="F1231">
        <v>7070</v>
      </c>
      <c r="G1231">
        <v>7370</v>
      </c>
      <c r="H1231" t="s">
        <v>1530</v>
      </c>
      <c r="I1231">
        <v>261</v>
      </c>
      <c r="J1231">
        <v>250</v>
      </c>
      <c r="K1231">
        <v>2200</v>
      </c>
      <c r="L1231">
        <v>81000</v>
      </c>
      <c r="M1231">
        <v>741</v>
      </c>
      <c r="N1231">
        <v>778</v>
      </c>
      <c r="O1231">
        <v>817</v>
      </c>
      <c r="P1231">
        <v>893</v>
      </c>
      <c r="Q1231">
        <v>969</v>
      </c>
      <c r="R1231">
        <v>550000</v>
      </c>
      <c r="S1231">
        <v>577463</v>
      </c>
      <c r="T1231">
        <v>606410</v>
      </c>
      <c r="U1231">
        <v>662821</v>
      </c>
      <c r="V1231">
        <v>719231</v>
      </c>
      <c r="W1231" t="s">
        <v>2054</v>
      </c>
      <c r="X1231">
        <v>1</v>
      </c>
      <c r="Y1231">
        <v>1</v>
      </c>
      <c r="Z1231" t="s">
        <v>1532</v>
      </c>
    </row>
    <row r="1232" spans="1:26">
      <c r="A1232">
        <v>285</v>
      </c>
      <c r="B1232">
        <v>16226</v>
      </c>
      <c r="C1232" t="s">
        <v>1551</v>
      </c>
      <c r="D1232" t="s">
        <v>1529</v>
      </c>
      <c r="E1232" t="s">
        <v>1458</v>
      </c>
      <c r="F1232">
        <v>37870</v>
      </c>
      <c r="G1232">
        <v>41802</v>
      </c>
      <c r="H1232" t="s">
        <v>1577</v>
      </c>
      <c r="I1232">
        <v>323</v>
      </c>
      <c r="J1232">
        <v>1</v>
      </c>
      <c r="K1232">
        <v>5000</v>
      </c>
      <c r="L1232">
        <v>22249</v>
      </c>
      <c r="M1232">
        <v>176</v>
      </c>
      <c r="N1232">
        <v>185</v>
      </c>
      <c r="O1232">
        <v>194</v>
      </c>
      <c r="P1232">
        <v>212</v>
      </c>
      <c r="Q1232">
        <v>230</v>
      </c>
      <c r="R1232">
        <v>5000</v>
      </c>
      <c r="S1232">
        <v>5256</v>
      </c>
      <c r="T1232">
        <v>5511</v>
      </c>
      <c r="U1232">
        <v>6023</v>
      </c>
      <c r="V1232">
        <v>6534</v>
      </c>
      <c r="W1232" t="s">
        <v>2209</v>
      </c>
      <c r="X1232">
        <v>1</v>
      </c>
      <c r="Y1232">
        <v>1</v>
      </c>
      <c r="Z1232" t="s">
        <v>1532</v>
      </c>
    </row>
    <row r="1233" spans="1:26">
      <c r="A1233">
        <v>285</v>
      </c>
      <c r="B1233">
        <v>16226</v>
      </c>
      <c r="C1233" t="s">
        <v>1574</v>
      </c>
      <c r="D1233" t="s">
        <v>1529</v>
      </c>
      <c r="E1233" t="s">
        <v>1446</v>
      </c>
      <c r="F1233">
        <v>80361</v>
      </c>
      <c r="G1233">
        <v>94965</v>
      </c>
      <c r="H1233" t="s">
        <v>1584</v>
      </c>
      <c r="I1233">
        <v>182</v>
      </c>
      <c r="J1233">
        <v>2</v>
      </c>
      <c r="K1233">
        <v>84000</v>
      </c>
      <c r="L1233">
        <v>81314</v>
      </c>
      <c r="M1233">
        <v>11180</v>
      </c>
      <c r="N1233">
        <v>11739</v>
      </c>
      <c r="O1233">
        <v>12326</v>
      </c>
      <c r="P1233">
        <v>13472</v>
      </c>
      <c r="Q1233">
        <v>14618</v>
      </c>
      <c r="R1233">
        <v>168000</v>
      </c>
      <c r="S1233">
        <v>176400</v>
      </c>
      <c r="T1233">
        <v>185221</v>
      </c>
      <c r="U1233">
        <v>202442</v>
      </c>
      <c r="V1233">
        <v>219662</v>
      </c>
      <c r="W1233" t="s">
        <v>2242</v>
      </c>
      <c r="X1233">
        <v>1</v>
      </c>
      <c r="Y1233">
        <v>1</v>
      </c>
      <c r="Z1233" t="s">
        <v>1532</v>
      </c>
    </row>
    <row r="1234" spans="1:26">
      <c r="A1234">
        <v>285</v>
      </c>
      <c r="B1234">
        <v>16226</v>
      </c>
      <c r="C1234" t="s">
        <v>1574</v>
      </c>
      <c r="D1234" t="s">
        <v>1529</v>
      </c>
      <c r="E1234" t="s">
        <v>1442</v>
      </c>
      <c r="F1234">
        <v>80361</v>
      </c>
      <c r="G1234">
        <v>94965</v>
      </c>
      <c r="H1234" t="s">
        <v>1584</v>
      </c>
      <c r="I1234">
        <v>182</v>
      </c>
      <c r="J1234">
        <v>3</v>
      </c>
      <c r="K1234">
        <v>84000</v>
      </c>
      <c r="L1234">
        <v>81000</v>
      </c>
      <c r="M1234">
        <v>59968</v>
      </c>
      <c r="N1234">
        <v>62966</v>
      </c>
      <c r="O1234">
        <v>66115</v>
      </c>
      <c r="P1234">
        <v>72262</v>
      </c>
      <c r="Q1234">
        <v>78409</v>
      </c>
      <c r="R1234">
        <v>252000</v>
      </c>
      <c r="S1234">
        <v>264598</v>
      </c>
      <c r="T1234">
        <v>277831</v>
      </c>
      <c r="U1234">
        <v>303662</v>
      </c>
      <c r="V1234">
        <v>329494</v>
      </c>
      <c r="W1234" t="s">
        <v>2242</v>
      </c>
      <c r="X1234">
        <v>1</v>
      </c>
      <c r="Y1234">
        <v>1</v>
      </c>
      <c r="Z1234" t="s">
        <v>1532</v>
      </c>
    </row>
    <row r="1235" spans="1:26">
      <c r="A1235">
        <v>285</v>
      </c>
      <c r="B1235">
        <v>16226</v>
      </c>
      <c r="C1235" t="s">
        <v>1574</v>
      </c>
      <c r="D1235" t="s">
        <v>1529</v>
      </c>
      <c r="E1235" t="s">
        <v>1438</v>
      </c>
      <c r="F1235">
        <v>80361</v>
      </c>
      <c r="G1235">
        <v>94965</v>
      </c>
      <c r="H1235" t="s">
        <v>1584</v>
      </c>
      <c r="I1235">
        <v>182</v>
      </c>
      <c r="J1235">
        <v>3</v>
      </c>
      <c r="K1235">
        <v>84000</v>
      </c>
      <c r="L1235">
        <v>81000</v>
      </c>
      <c r="M1235">
        <v>30492</v>
      </c>
      <c r="N1235">
        <v>32017</v>
      </c>
      <c r="O1235">
        <v>33617</v>
      </c>
      <c r="P1235">
        <v>36742</v>
      </c>
      <c r="Q1235">
        <v>39867</v>
      </c>
      <c r="R1235">
        <v>252000</v>
      </c>
      <c r="S1235">
        <v>264603</v>
      </c>
      <c r="T1235">
        <v>277826</v>
      </c>
      <c r="U1235">
        <v>303653</v>
      </c>
      <c r="V1235">
        <v>329479</v>
      </c>
      <c r="W1235" t="s">
        <v>2242</v>
      </c>
      <c r="X1235">
        <v>1</v>
      </c>
      <c r="Y1235">
        <v>1</v>
      </c>
      <c r="Z1235" t="s">
        <v>1532</v>
      </c>
    </row>
    <row r="1236" spans="1:26">
      <c r="A1236">
        <v>285</v>
      </c>
      <c r="B1236">
        <v>16226</v>
      </c>
      <c r="C1236" t="s">
        <v>1574</v>
      </c>
      <c r="D1236" t="s">
        <v>1529</v>
      </c>
      <c r="E1236" t="s">
        <v>1447</v>
      </c>
      <c r="F1236">
        <v>80361</v>
      </c>
      <c r="G1236">
        <v>94965</v>
      </c>
      <c r="H1236" t="s">
        <v>1584</v>
      </c>
      <c r="I1236">
        <v>182</v>
      </c>
      <c r="J1236">
        <v>4</v>
      </c>
      <c r="K1236">
        <v>84000</v>
      </c>
      <c r="L1236">
        <v>81314</v>
      </c>
      <c r="M1236">
        <v>3884</v>
      </c>
      <c r="N1236">
        <v>4078</v>
      </c>
      <c r="O1236">
        <v>4282</v>
      </c>
      <c r="P1236">
        <v>4680</v>
      </c>
      <c r="Q1236">
        <v>5078</v>
      </c>
      <c r="R1236">
        <v>336000</v>
      </c>
      <c r="S1236">
        <v>352783</v>
      </c>
      <c r="T1236">
        <v>370430</v>
      </c>
      <c r="U1236">
        <v>404861</v>
      </c>
      <c r="V1236">
        <v>439291</v>
      </c>
      <c r="W1236" t="s">
        <v>2242</v>
      </c>
      <c r="X1236">
        <v>1</v>
      </c>
      <c r="Y1236">
        <v>1</v>
      </c>
      <c r="Z1236" t="s">
        <v>1532</v>
      </c>
    </row>
    <row r="1237" spans="1:26">
      <c r="A1237">
        <v>285</v>
      </c>
      <c r="B1237">
        <v>16226</v>
      </c>
      <c r="C1237" t="s">
        <v>1574</v>
      </c>
      <c r="D1237" t="s">
        <v>1529</v>
      </c>
      <c r="E1237" t="s">
        <v>1449</v>
      </c>
      <c r="F1237">
        <v>80535</v>
      </c>
      <c r="G1237">
        <v>95161</v>
      </c>
      <c r="H1237" t="s">
        <v>1584</v>
      </c>
      <c r="I1237">
        <v>189</v>
      </c>
      <c r="J1237">
        <v>1</v>
      </c>
      <c r="K1237">
        <v>84000</v>
      </c>
      <c r="L1237">
        <v>81314</v>
      </c>
      <c r="M1237">
        <v>1010</v>
      </c>
      <c r="N1237">
        <v>1061</v>
      </c>
      <c r="O1237">
        <v>1114</v>
      </c>
      <c r="P1237">
        <v>1218</v>
      </c>
      <c r="Q1237">
        <v>1322</v>
      </c>
      <c r="R1237">
        <v>84000</v>
      </c>
      <c r="S1237">
        <v>88242</v>
      </c>
      <c r="T1237">
        <v>92650</v>
      </c>
      <c r="U1237">
        <v>101299</v>
      </c>
      <c r="V1237">
        <v>109949</v>
      </c>
      <c r="W1237" t="s">
        <v>1988</v>
      </c>
      <c r="X1237">
        <v>1</v>
      </c>
      <c r="Y1237">
        <v>1</v>
      </c>
      <c r="Z1237" t="s">
        <v>1532</v>
      </c>
    </row>
    <row r="1238" spans="1:26">
      <c r="A1238">
        <v>285</v>
      </c>
      <c r="B1238">
        <v>16226</v>
      </c>
      <c r="C1238" t="s">
        <v>1574</v>
      </c>
      <c r="D1238" t="s">
        <v>1529</v>
      </c>
      <c r="E1238" t="s">
        <v>1443</v>
      </c>
      <c r="F1238">
        <v>80361</v>
      </c>
      <c r="G1238">
        <v>94965</v>
      </c>
      <c r="H1238" t="s">
        <v>1584</v>
      </c>
      <c r="I1238">
        <v>182</v>
      </c>
      <c r="J1238">
        <v>4</v>
      </c>
      <c r="K1238">
        <v>84000</v>
      </c>
      <c r="L1238">
        <v>81000</v>
      </c>
      <c r="M1238">
        <v>14512</v>
      </c>
      <c r="N1238">
        <v>15238</v>
      </c>
      <c r="O1238">
        <v>15999</v>
      </c>
      <c r="P1238">
        <v>17486</v>
      </c>
      <c r="Q1238">
        <v>18973</v>
      </c>
      <c r="R1238">
        <v>336000</v>
      </c>
      <c r="S1238">
        <v>352809</v>
      </c>
      <c r="T1238">
        <v>370429</v>
      </c>
      <c r="U1238">
        <v>404858</v>
      </c>
      <c r="V1238">
        <v>439287</v>
      </c>
      <c r="W1238" t="s">
        <v>2242</v>
      </c>
      <c r="X1238">
        <v>1</v>
      </c>
      <c r="Y1238">
        <v>1</v>
      </c>
      <c r="Z1238" t="s">
        <v>1532</v>
      </c>
    </row>
    <row r="1239" spans="1:26">
      <c r="A1239">
        <v>285</v>
      </c>
      <c r="B1239">
        <v>16226</v>
      </c>
      <c r="C1239" t="s">
        <v>1574</v>
      </c>
      <c r="D1239" t="s">
        <v>1529</v>
      </c>
      <c r="E1239" t="s">
        <v>1448</v>
      </c>
      <c r="F1239">
        <v>80535</v>
      </c>
      <c r="G1239">
        <v>95161</v>
      </c>
      <c r="H1239" t="s">
        <v>1584</v>
      </c>
      <c r="I1239">
        <v>189</v>
      </c>
      <c r="J1239">
        <v>1</v>
      </c>
      <c r="K1239">
        <v>84000</v>
      </c>
      <c r="L1239">
        <v>81314</v>
      </c>
      <c r="M1239">
        <v>7354</v>
      </c>
      <c r="N1239">
        <v>7721</v>
      </c>
      <c r="O1239">
        <v>8107</v>
      </c>
      <c r="P1239">
        <v>8860</v>
      </c>
      <c r="Q1239">
        <v>9613</v>
      </c>
      <c r="R1239">
        <v>84000</v>
      </c>
      <c r="S1239">
        <v>88192</v>
      </c>
      <c r="T1239">
        <v>92601</v>
      </c>
      <c r="U1239">
        <v>101202</v>
      </c>
      <c r="V1239">
        <v>109803</v>
      </c>
      <c r="W1239" t="s">
        <v>1988</v>
      </c>
      <c r="X1239">
        <v>1</v>
      </c>
      <c r="Y1239">
        <v>1</v>
      </c>
      <c r="Z1239" t="s">
        <v>1532</v>
      </c>
    </row>
    <row r="1240" spans="1:26">
      <c r="A1240">
        <v>285</v>
      </c>
      <c r="B1240">
        <v>16226</v>
      </c>
      <c r="C1240" t="s">
        <v>1574</v>
      </c>
      <c r="D1240" t="s">
        <v>1529</v>
      </c>
      <c r="E1240" t="s">
        <v>1439</v>
      </c>
      <c r="F1240">
        <v>80361</v>
      </c>
      <c r="G1240">
        <v>94965</v>
      </c>
      <c r="H1240" t="s">
        <v>1584</v>
      </c>
      <c r="I1240">
        <v>182</v>
      </c>
      <c r="J1240">
        <v>4</v>
      </c>
      <c r="K1240">
        <v>84000</v>
      </c>
      <c r="L1240">
        <v>81000</v>
      </c>
      <c r="M1240">
        <v>2044</v>
      </c>
      <c r="N1240">
        <v>2146</v>
      </c>
      <c r="O1240">
        <v>2254</v>
      </c>
      <c r="P1240">
        <v>2464</v>
      </c>
      <c r="Q1240">
        <v>2674</v>
      </c>
      <c r="R1240">
        <v>336000</v>
      </c>
      <c r="S1240">
        <v>352767</v>
      </c>
      <c r="T1240">
        <v>370521</v>
      </c>
      <c r="U1240">
        <v>405041</v>
      </c>
      <c r="V1240">
        <v>439562</v>
      </c>
      <c r="W1240" t="s">
        <v>2242</v>
      </c>
      <c r="X1240">
        <v>1</v>
      </c>
      <c r="Y1240">
        <v>1</v>
      </c>
      <c r="Z1240" t="s">
        <v>1532</v>
      </c>
    </row>
    <row r="1241" spans="1:26">
      <c r="A1241">
        <v>285</v>
      </c>
      <c r="B1241">
        <v>16226</v>
      </c>
      <c r="C1241" t="s">
        <v>1574</v>
      </c>
      <c r="D1241" t="s">
        <v>1529</v>
      </c>
      <c r="E1241" t="s">
        <v>1443</v>
      </c>
      <c r="F1241">
        <v>80535</v>
      </c>
      <c r="G1241">
        <v>95161</v>
      </c>
      <c r="H1241" t="s">
        <v>1584</v>
      </c>
      <c r="I1241">
        <v>189</v>
      </c>
      <c r="J1241">
        <v>1</v>
      </c>
      <c r="K1241">
        <v>84000</v>
      </c>
      <c r="L1241">
        <v>81000</v>
      </c>
      <c r="M1241">
        <v>14512</v>
      </c>
      <c r="N1241">
        <v>15238</v>
      </c>
      <c r="O1241">
        <v>15999</v>
      </c>
      <c r="P1241">
        <v>17486</v>
      </c>
      <c r="Q1241">
        <v>18973</v>
      </c>
      <c r="R1241">
        <v>84000</v>
      </c>
      <c r="S1241">
        <v>88202</v>
      </c>
      <c r="T1241">
        <v>92607</v>
      </c>
      <c r="U1241">
        <v>101214</v>
      </c>
      <c r="V1241">
        <v>109822</v>
      </c>
      <c r="W1241" t="s">
        <v>1988</v>
      </c>
      <c r="X1241">
        <v>1</v>
      </c>
      <c r="Y1241">
        <v>1</v>
      </c>
      <c r="Z1241" t="s">
        <v>1532</v>
      </c>
    </row>
    <row r="1242" spans="1:26">
      <c r="A1242">
        <v>285</v>
      </c>
      <c r="B1242">
        <v>16226</v>
      </c>
      <c r="C1242" t="s">
        <v>1574</v>
      </c>
      <c r="D1242" t="s">
        <v>1529</v>
      </c>
      <c r="E1242" t="s">
        <v>1449</v>
      </c>
      <c r="F1242">
        <v>80361</v>
      </c>
      <c r="G1242">
        <v>94965</v>
      </c>
      <c r="H1242" t="s">
        <v>1584</v>
      </c>
      <c r="I1242">
        <v>182</v>
      </c>
      <c r="J1242">
        <v>18</v>
      </c>
      <c r="K1242">
        <v>84000</v>
      </c>
      <c r="L1242">
        <v>81314</v>
      </c>
      <c r="M1242">
        <v>1010</v>
      </c>
      <c r="N1242">
        <v>1061</v>
      </c>
      <c r="O1242">
        <v>1114</v>
      </c>
      <c r="P1242">
        <v>1218</v>
      </c>
      <c r="Q1242">
        <v>1322</v>
      </c>
      <c r="R1242">
        <v>1512000</v>
      </c>
      <c r="S1242">
        <v>1588349</v>
      </c>
      <c r="T1242">
        <v>1667691</v>
      </c>
      <c r="U1242">
        <v>1823382</v>
      </c>
      <c r="V1242">
        <v>1979073</v>
      </c>
      <c r="W1242" t="s">
        <v>2242</v>
      </c>
      <c r="X1242">
        <v>1</v>
      </c>
      <c r="Y1242">
        <v>1</v>
      </c>
      <c r="Z1242" t="s">
        <v>1532</v>
      </c>
    </row>
    <row r="1243" spans="1:26">
      <c r="A1243">
        <v>285</v>
      </c>
      <c r="B1243">
        <v>16226</v>
      </c>
      <c r="C1243" t="s">
        <v>1574</v>
      </c>
      <c r="D1243" t="s">
        <v>1529</v>
      </c>
      <c r="E1243" t="s">
        <v>1442</v>
      </c>
      <c r="F1243">
        <v>80535</v>
      </c>
      <c r="G1243">
        <v>95161</v>
      </c>
      <c r="H1243" t="s">
        <v>1584</v>
      </c>
      <c r="I1243">
        <v>189</v>
      </c>
      <c r="J1243">
        <v>1</v>
      </c>
      <c r="K1243">
        <v>84000</v>
      </c>
      <c r="L1243">
        <v>81000</v>
      </c>
      <c r="M1243">
        <v>59968</v>
      </c>
      <c r="N1243">
        <v>62966</v>
      </c>
      <c r="O1243">
        <v>66115</v>
      </c>
      <c r="P1243">
        <v>72262</v>
      </c>
      <c r="Q1243">
        <v>78409</v>
      </c>
      <c r="R1243">
        <v>84000</v>
      </c>
      <c r="S1243">
        <v>88199</v>
      </c>
      <c r="T1243">
        <v>92610</v>
      </c>
      <c r="U1243">
        <v>101221</v>
      </c>
      <c r="V1243">
        <v>109831</v>
      </c>
      <c r="W1243" t="s">
        <v>1988</v>
      </c>
      <c r="X1243">
        <v>1</v>
      </c>
      <c r="Y1243">
        <v>1</v>
      </c>
      <c r="Z1243" t="s">
        <v>1532</v>
      </c>
    </row>
    <row r="1244" spans="1:26">
      <c r="A1244">
        <v>285</v>
      </c>
      <c r="B1244">
        <v>16226</v>
      </c>
      <c r="C1244" t="s">
        <v>1574</v>
      </c>
      <c r="D1244" t="s">
        <v>1529</v>
      </c>
      <c r="E1244" t="s">
        <v>1439</v>
      </c>
      <c r="F1244">
        <v>80535</v>
      </c>
      <c r="G1244">
        <v>95161</v>
      </c>
      <c r="H1244" t="s">
        <v>1584</v>
      </c>
      <c r="I1244">
        <v>189</v>
      </c>
      <c r="J1244">
        <v>1</v>
      </c>
      <c r="K1244">
        <v>84000</v>
      </c>
      <c r="L1244">
        <v>81000</v>
      </c>
      <c r="M1244">
        <v>2044</v>
      </c>
      <c r="N1244">
        <v>2146</v>
      </c>
      <c r="O1244">
        <v>2254</v>
      </c>
      <c r="P1244">
        <v>2464</v>
      </c>
      <c r="Q1244">
        <v>2674</v>
      </c>
      <c r="R1244">
        <v>84000</v>
      </c>
      <c r="S1244">
        <v>88192</v>
      </c>
      <c r="T1244">
        <v>92630</v>
      </c>
      <c r="U1244">
        <v>101260</v>
      </c>
      <c r="V1244">
        <v>109890</v>
      </c>
      <c r="W1244" t="s">
        <v>1988</v>
      </c>
      <c r="X1244">
        <v>1</v>
      </c>
      <c r="Y1244">
        <v>1</v>
      </c>
      <c r="Z1244" t="s">
        <v>1532</v>
      </c>
    </row>
    <row r="1245" spans="1:26">
      <c r="A1245">
        <v>285</v>
      </c>
      <c r="B1245">
        <v>16226</v>
      </c>
      <c r="C1245" t="s">
        <v>1574</v>
      </c>
      <c r="D1245" t="s">
        <v>1529</v>
      </c>
      <c r="E1245" t="s">
        <v>1445</v>
      </c>
      <c r="F1245">
        <v>80361</v>
      </c>
      <c r="G1245">
        <v>94965</v>
      </c>
      <c r="H1245" t="s">
        <v>1584</v>
      </c>
      <c r="I1245">
        <v>182</v>
      </c>
      <c r="J1245">
        <v>18</v>
      </c>
      <c r="K1245">
        <v>84000</v>
      </c>
      <c r="L1245">
        <v>81000</v>
      </c>
      <c r="M1245">
        <v>4982</v>
      </c>
      <c r="N1245">
        <v>5231</v>
      </c>
      <c r="O1245">
        <v>5493</v>
      </c>
      <c r="P1245">
        <v>6004</v>
      </c>
      <c r="Q1245">
        <v>6515</v>
      </c>
      <c r="R1245">
        <v>1512000</v>
      </c>
      <c r="S1245">
        <v>1587570</v>
      </c>
      <c r="T1245">
        <v>1667085</v>
      </c>
      <c r="U1245">
        <v>1822169</v>
      </c>
      <c r="V1245">
        <v>1977254</v>
      </c>
      <c r="W1245" t="s">
        <v>2242</v>
      </c>
      <c r="X1245">
        <v>1</v>
      </c>
      <c r="Y1245">
        <v>1</v>
      </c>
      <c r="Z1245" t="s">
        <v>1532</v>
      </c>
    </row>
    <row r="1246" spans="1:26">
      <c r="A1246">
        <v>285</v>
      </c>
      <c r="B1246">
        <v>16226</v>
      </c>
      <c r="C1246" t="s">
        <v>1574</v>
      </c>
      <c r="D1246" t="s">
        <v>1529</v>
      </c>
      <c r="E1246" t="s">
        <v>1438</v>
      </c>
      <c r="F1246">
        <v>80535</v>
      </c>
      <c r="G1246">
        <v>95161</v>
      </c>
      <c r="H1246" t="s">
        <v>1584</v>
      </c>
      <c r="I1246">
        <v>189</v>
      </c>
      <c r="J1246">
        <v>1</v>
      </c>
      <c r="K1246">
        <v>84000</v>
      </c>
      <c r="L1246">
        <v>81000</v>
      </c>
      <c r="M1246">
        <v>30492</v>
      </c>
      <c r="N1246">
        <v>32017</v>
      </c>
      <c r="O1246">
        <v>33617</v>
      </c>
      <c r="P1246">
        <v>36742</v>
      </c>
      <c r="Q1246">
        <v>39867</v>
      </c>
      <c r="R1246">
        <v>84000</v>
      </c>
      <c r="S1246">
        <v>88201</v>
      </c>
      <c r="T1246">
        <v>92609</v>
      </c>
      <c r="U1246">
        <v>101218</v>
      </c>
      <c r="V1246">
        <v>109826</v>
      </c>
      <c r="W1246" t="s">
        <v>1988</v>
      </c>
      <c r="X1246">
        <v>1</v>
      </c>
      <c r="Y1246">
        <v>1</v>
      </c>
      <c r="Z1246" t="s">
        <v>1532</v>
      </c>
    </row>
    <row r="1247" spans="1:26">
      <c r="A1247">
        <v>285</v>
      </c>
      <c r="B1247">
        <v>16226</v>
      </c>
      <c r="C1247" t="s">
        <v>1574</v>
      </c>
      <c r="D1247" t="s">
        <v>1529</v>
      </c>
      <c r="E1247" t="s">
        <v>1441</v>
      </c>
      <c r="F1247">
        <v>80361</v>
      </c>
      <c r="G1247">
        <v>94965</v>
      </c>
      <c r="H1247" t="s">
        <v>1584</v>
      </c>
      <c r="I1247">
        <v>182</v>
      </c>
      <c r="J1247">
        <v>19</v>
      </c>
      <c r="K1247">
        <v>84000</v>
      </c>
      <c r="L1247">
        <v>81000</v>
      </c>
      <c r="M1247">
        <v>741</v>
      </c>
      <c r="N1247">
        <v>778</v>
      </c>
      <c r="O1247">
        <v>817</v>
      </c>
      <c r="P1247">
        <v>893</v>
      </c>
      <c r="Q1247">
        <v>969</v>
      </c>
      <c r="R1247">
        <v>1596000</v>
      </c>
      <c r="S1247">
        <v>1675692</v>
      </c>
      <c r="T1247">
        <v>1759692</v>
      </c>
      <c r="U1247">
        <v>1923385</v>
      </c>
      <c r="V1247">
        <v>2087077</v>
      </c>
      <c r="W1247" t="s">
        <v>2242</v>
      </c>
      <c r="X1247">
        <v>1</v>
      </c>
      <c r="Y1247">
        <v>1</v>
      </c>
      <c r="Z1247" t="s">
        <v>1532</v>
      </c>
    </row>
    <row r="1248" spans="1:26">
      <c r="A1248">
        <v>285</v>
      </c>
      <c r="B1248">
        <v>16226</v>
      </c>
      <c r="C1248" t="s">
        <v>1574</v>
      </c>
      <c r="D1248" t="s">
        <v>1529</v>
      </c>
      <c r="E1248" t="s">
        <v>1449</v>
      </c>
      <c r="F1248">
        <v>80552</v>
      </c>
      <c r="G1248">
        <v>95178</v>
      </c>
      <c r="H1248" t="s">
        <v>1584</v>
      </c>
      <c r="I1248">
        <v>182</v>
      </c>
      <c r="J1248">
        <v>3</v>
      </c>
      <c r="K1248">
        <v>84000</v>
      </c>
      <c r="L1248">
        <v>81314</v>
      </c>
      <c r="M1248">
        <v>1010</v>
      </c>
      <c r="N1248">
        <v>1061</v>
      </c>
      <c r="O1248">
        <v>1114</v>
      </c>
      <c r="P1248">
        <v>1218</v>
      </c>
      <c r="Q1248">
        <v>1322</v>
      </c>
      <c r="R1248">
        <v>252000</v>
      </c>
      <c r="S1248">
        <v>264725</v>
      </c>
      <c r="T1248">
        <v>277949</v>
      </c>
      <c r="U1248">
        <v>303897</v>
      </c>
      <c r="V1248">
        <v>329846</v>
      </c>
      <c r="W1248" t="s">
        <v>2243</v>
      </c>
      <c r="X1248">
        <v>1</v>
      </c>
      <c r="Y1248">
        <v>1</v>
      </c>
      <c r="Z1248" t="s">
        <v>1532</v>
      </c>
    </row>
    <row r="1249" spans="1:26">
      <c r="A1249">
        <v>285</v>
      </c>
      <c r="B1249">
        <v>16226</v>
      </c>
      <c r="C1249" t="s">
        <v>1574</v>
      </c>
      <c r="D1249" t="s">
        <v>1529</v>
      </c>
      <c r="E1249" t="s">
        <v>1445</v>
      </c>
      <c r="F1249">
        <v>80552</v>
      </c>
      <c r="G1249">
        <v>95178</v>
      </c>
      <c r="H1249" t="s">
        <v>1584</v>
      </c>
      <c r="I1249">
        <v>182</v>
      </c>
      <c r="J1249">
        <v>4</v>
      </c>
      <c r="K1249">
        <v>84000</v>
      </c>
      <c r="L1249">
        <v>81000</v>
      </c>
      <c r="M1249">
        <v>4982</v>
      </c>
      <c r="N1249">
        <v>5231</v>
      </c>
      <c r="O1249">
        <v>5493</v>
      </c>
      <c r="P1249">
        <v>6004</v>
      </c>
      <c r="Q1249">
        <v>6515</v>
      </c>
      <c r="R1249">
        <v>336000</v>
      </c>
      <c r="S1249">
        <v>352793</v>
      </c>
      <c r="T1249">
        <v>370463</v>
      </c>
      <c r="U1249">
        <v>404927</v>
      </c>
      <c r="V1249">
        <v>439390</v>
      </c>
      <c r="W1249" t="s">
        <v>2243</v>
      </c>
      <c r="X1249">
        <v>1</v>
      </c>
      <c r="Y1249">
        <v>1</v>
      </c>
      <c r="Z1249" t="s">
        <v>1532</v>
      </c>
    </row>
    <row r="1250" spans="1:26">
      <c r="A1250">
        <v>285</v>
      </c>
      <c r="B1250">
        <v>16226</v>
      </c>
      <c r="C1250" t="s">
        <v>1574</v>
      </c>
      <c r="D1250" t="s">
        <v>1529</v>
      </c>
      <c r="E1250" t="s">
        <v>1447</v>
      </c>
      <c r="F1250">
        <v>39709</v>
      </c>
      <c r="G1250">
        <v>44121</v>
      </c>
      <c r="H1250" t="s">
        <v>1530</v>
      </c>
      <c r="I1250">
        <v>295</v>
      </c>
      <c r="J1250">
        <v>8740</v>
      </c>
      <c r="K1250">
        <v>8.6</v>
      </c>
      <c r="L1250">
        <v>81314</v>
      </c>
      <c r="M1250">
        <v>3884</v>
      </c>
      <c r="N1250">
        <v>4078</v>
      </c>
      <c r="O1250">
        <v>4282</v>
      </c>
      <c r="P1250">
        <v>4680</v>
      </c>
      <c r="Q1250">
        <v>5078</v>
      </c>
      <c r="R1250">
        <v>75164</v>
      </c>
      <c r="S1250">
        <v>78918</v>
      </c>
      <c r="T1250">
        <v>82866</v>
      </c>
      <c r="U1250">
        <v>90568</v>
      </c>
      <c r="V1250">
        <v>98271</v>
      </c>
      <c r="W1250" t="s">
        <v>2244</v>
      </c>
      <c r="X1250">
        <v>1</v>
      </c>
      <c r="Y1250">
        <v>1</v>
      </c>
      <c r="Z1250" t="s">
        <v>1532</v>
      </c>
    </row>
    <row r="1251" spans="1:26">
      <c r="A1251">
        <v>285</v>
      </c>
      <c r="B1251">
        <v>16226</v>
      </c>
      <c r="C1251" t="s">
        <v>1574</v>
      </c>
      <c r="D1251" t="s">
        <v>1529</v>
      </c>
      <c r="E1251" t="s">
        <v>1441</v>
      </c>
      <c r="F1251">
        <v>80552</v>
      </c>
      <c r="G1251">
        <v>95178</v>
      </c>
      <c r="H1251" t="s">
        <v>1584</v>
      </c>
      <c r="I1251">
        <v>182</v>
      </c>
      <c r="J1251">
        <v>3</v>
      </c>
      <c r="K1251">
        <v>84000</v>
      </c>
      <c r="L1251">
        <v>81000</v>
      </c>
      <c r="M1251">
        <v>741</v>
      </c>
      <c r="N1251">
        <v>778</v>
      </c>
      <c r="O1251">
        <v>817</v>
      </c>
      <c r="P1251">
        <v>893</v>
      </c>
      <c r="Q1251">
        <v>969</v>
      </c>
      <c r="R1251">
        <v>252000</v>
      </c>
      <c r="S1251">
        <v>264583</v>
      </c>
      <c r="T1251">
        <v>277846</v>
      </c>
      <c r="U1251">
        <v>303692</v>
      </c>
      <c r="V1251">
        <v>329538</v>
      </c>
      <c r="W1251" t="s">
        <v>2243</v>
      </c>
      <c r="X1251">
        <v>1</v>
      </c>
      <c r="Y1251">
        <v>1</v>
      </c>
      <c r="Z1251" t="s">
        <v>1532</v>
      </c>
    </row>
    <row r="1252" spans="1:26">
      <c r="A1252">
        <v>285</v>
      </c>
      <c r="B1252">
        <v>16226</v>
      </c>
      <c r="C1252" t="s">
        <v>1574</v>
      </c>
      <c r="D1252" t="s">
        <v>1529</v>
      </c>
      <c r="E1252" t="s">
        <v>1447</v>
      </c>
      <c r="F1252">
        <v>37383</v>
      </c>
      <c r="G1252">
        <v>41144</v>
      </c>
      <c r="H1252" t="s">
        <v>1530</v>
      </c>
      <c r="I1252">
        <v>295</v>
      </c>
      <c r="J1252">
        <v>6</v>
      </c>
      <c r="K1252">
        <v>300</v>
      </c>
      <c r="L1252">
        <v>81314</v>
      </c>
      <c r="M1252">
        <v>3884</v>
      </c>
      <c r="N1252">
        <v>4078</v>
      </c>
      <c r="O1252">
        <v>4282</v>
      </c>
      <c r="P1252">
        <v>4680</v>
      </c>
      <c r="Q1252">
        <v>5078</v>
      </c>
      <c r="R1252">
        <v>1800</v>
      </c>
      <c r="S1252">
        <v>1890</v>
      </c>
      <c r="T1252">
        <v>1984</v>
      </c>
      <c r="U1252">
        <v>2169</v>
      </c>
      <c r="V1252">
        <v>2353</v>
      </c>
      <c r="W1252" t="s">
        <v>1773</v>
      </c>
      <c r="X1252">
        <v>1</v>
      </c>
      <c r="Y1252">
        <v>1</v>
      </c>
      <c r="Z1252" t="s">
        <v>1532</v>
      </c>
    </row>
    <row r="1253" spans="1:26">
      <c r="A1253">
        <v>285</v>
      </c>
      <c r="B1253">
        <v>16226</v>
      </c>
      <c r="C1253" t="s">
        <v>1574</v>
      </c>
      <c r="D1253" t="s">
        <v>1529</v>
      </c>
      <c r="E1253" t="s">
        <v>1447</v>
      </c>
      <c r="F1253">
        <v>37097</v>
      </c>
      <c r="G1253">
        <v>40792</v>
      </c>
      <c r="H1253" t="s">
        <v>1530</v>
      </c>
      <c r="I1253">
        <v>295</v>
      </c>
      <c r="J1253">
        <v>702</v>
      </c>
      <c r="K1253">
        <v>138.51</v>
      </c>
      <c r="L1253">
        <v>81314</v>
      </c>
      <c r="M1253">
        <v>3884</v>
      </c>
      <c r="N1253">
        <v>4078</v>
      </c>
      <c r="O1253">
        <v>4282</v>
      </c>
      <c r="P1253">
        <v>4680</v>
      </c>
      <c r="Q1253">
        <v>5078</v>
      </c>
      <c r="R1253">
        <v>97234</v>
      </c>
      <c r="S1253">
        <v>102091</v>
      </c>
      <c r="T1253">
        <v>107198</v>
      </c>
      <c r="U1253">
        <v>117161</v>
      </c>
      <c r="V1253">
        <v>127125</v>
      </c>
      <c r="W1253" t="s">
        <v>2245</v>
      </c>
      <c r="X1253">
        <v>1</v>
      </c>
      <c r="Y1253">
        <v>1</v>
      </c>
      <c r="Z1253" t="s">
        <v>1532</v>
      </c>
    </row>
    <row r="1254" spans="1:26">
      <c r="A1254">
        <v>285</v>
      </c>
      <c r="B1254">
        <v>16226</v>
      </c>
      <c r="C1254" t="s">
        <v>1574</v>
      </c>
      <c r="D1254" t="s">
        <v>1529</v>
      </c>
      <c r="E1254" t="s">
        <v>1447</v>
      </c>
      <c r="F1254">
        <v>38126</v>
      </c>
      <c r="G1254">
        <v>42128</v>
      </c>
      <c r="H1254" t="s">
        <v>1530</v>
      </c>
      <c r="I1254">
        <v>295</v>
      </c>
      <c r="J1254">
        <v>15000</v>
      </c>
      <c r="K1254">
        <v>1.5</v>
      </c>
      <c r="L1254">
        <v>81314</v>
      </c>
      <c r="M1254">
        <v>3884</v>
      </c>
      <c r="N1254">
        <v>4078</v>
      </c>
      <c r="O1254">
        <v>4282</v>
      </c>
      <c r="P1254">
        <v>4680</v>
      </c>
      <c r="Q1254">
        <v>5078</v>
      </c>
      <c r="R1254">
        <v>22500</v>
      </c>
      <c r="S1254">
        <v>23624</v>
      </c>
      <c r="T1254">
        <v>24806</v>
      </c>
      <c r="U1254">
        <v>27111</v>
      </c>
      <c r="V1254">
        <v>29417</v>
      </c>
      <c r="W1254" t="s">
        <v>1548</v>
      </c>
      <c r="X1254">
        <v>1</v>
      </c>
      <c r="Y1254">
        <v>1</v>
      </c>
      <c r="Z1254" t="s">
        <v>1532</v>
      </c>
    </row>
    <row r="1255" spans="1:26">
      <c r="A1255">
        <v>285</v>
      </c>
      <c r="B1255">
        <v>16226</v>
      </c>
      <c r="C1255" t="s">
        <v>1574</v>
      </c>
      <c r="D1255" t="s">
        <v>1529</v>
      </c>
      <c r="E1255" t="s">
        <v>1442</v>
      </c>
      <c r="F1255">
        <v>80552</v>
      </c>
      <c r="G1255">
        <v>95178</v>
      </c>
      <c r="H1255" t="s">
        <v>1584</v>
      </c>
      <c r="I1255">
        <v>182</v>
      </c>
      <c r="J1255">
        <v>1</v>
      </c>
      <c r="K1255">
        <v>84000</v>
      </c>
      <c r="L1255">
        <v>81000</v>
      </c>
      <c r="M1255">
        <v>59968</v>
      </c>
      <c r="N1255">
        <v>62966</v>
      </c>
      <c r="O1255">
        <v>66115</v>
      </c>
      <c r="P1255">
        <v>72262</v>
      </c>
      <c r="Q1255">
        <v>78409</v>
      </c>
      <c r="R1255">
        <v>84000</v>
      </c>
      <c r="S1255">
        <v>88199</v>
      </c>
      <c r="T1255">
        <v>92610</v>
      </c>
      <c r="U1255">
        <v>101221</v>
      </c>
      <c r="V1255">
        <v>109831</v>
      </c>
      <c r="W1255" t="s">
        <v>2243</v>
      </c>
      <c r="X1255">
        <v>1</v>
      </c>
      <c r="Y1255">
        <v>1</v>
      </c>
      <c r="Z1255" t="s">
        <v>1532</v>
      </c>
    </row>
    <row r="1256" spans="1:26">
      <c r="A1256">
        <v>285</v>
      </c>
      <c r="B1256">
        <v>16226</v>
      </c>
      <c r="C1256" t="s">
        <v>1574</v>
      </c>
      <c r="D1256" t="s">
        <v>1529</v>
      </c>
      <c r="E1256" t="s">
        <v>1442</v>
      </c>
      <c r="F1256">
        <v>71490</v>
      </c>
      <c r="G1256">
        <v>85133</v>
      </c>
      <c r="H1256" t="s">
        <v>1584</v>
      </c>
      <c r="I1256">
        <v>182</v>
      </c>
      <c r="J1256">
        <v>2</v>
      </c>
      <c r="K1256">
        <v>180000</v>
      </c>
      <c r="L1256">
        <v>81000</v>
      </c>
      <c r="M1256">
        <v>59968</v>
      </c>
      <c r="N1256">
        <v>62966</v>
      </c>
      <c r="O1256">
        <v>66115</v>
      </c>
      <c r="P1256">
        <v>72262</v>
      </c>
      <c r="Q1256">
        <v>78409</v>
      </c>
      <c r="R1256">
        <v>360000</v>
      </c>
      <c r="S1256">
        <v>377998</v>
      </c>
      <c r="T1256">
        <v>396902</v>
      </c>
      <c r="U1256">
        <v>433803</v>
      </c>
      <c r="V1256">
        <v>470705</v>
      </c>
      <c r="W1256" t="s">
        <v>2246</v>
      </c>
      <c r="X1256">
        <v>1</v>
      </c>
      <c r="Y1256">
        <v>1</v>
      </c>
      <c r="Z1256" t="s">
        <v>1532</v>
      </c>
    </row>
    <row r="1257" spans="1:26">
      <c r="A1257">
        <v>285</v>
      </c>
      <c r="B1257">
        <v>16226</v>
      </c>
      <c r="C1257" t="s">
        <v>1574</v>
      </c>
      <c r="D1257" t="s">
        <v>1529</v>
      </c>
      <c r="E1257" t="s">
        <v>1438</v>
      </c>
      <c r="F1257">
        <v>80552</v>
      </c>
      <c r="G1257">
        <v>95178</v>
      </c>
      <c r="H1257" t="s">
        <v>1584</v>
      </c>
      <c r="I1257">
        <v>182</v>
      </c>
      <c r="J1257">
        <v>1</v>
      </c>
      <c r="K1257">
        <v>84000</v>
      </c>
      <c r="L1257">
        <v>81000</v>
      </c>
      <c r="M1257">
        <v>30492</v>
      </c>
      <c r="N1257">
        <v>32017</v>
      </c>
      <c r="O1257">
        <v>33617</v>
      </c>
      <c r="P1257">
        <v>36742</v>
      </c>
      <c r="Q1257">
        <v>39867</v>
      </c>
      <c r="R1257">
        <v>84000</v>
      </c>
      <c r="S1257">
        <v>88201</v>
      </c>
      <c r="T1257">
        <v>92609</v>
      </c>
      <c r="U1257">
        <v>101218</v>
      </c>
      <c r="V1257">
        <v>109826</v>
      </c>
      <c r="W1257" t="s">
        <v>2243</v>
      </c>
      <c r="X1257">
        <v>1</v>
      </c>
      <c r="Y1257">
        <v>1</v>
      </c>
      <c r="Z1257" t="s">
        <v>1532</v>
      </c>
    </row>
    <row r="1258" spans="1:26">
      <c r="A1258">
        <v>285</v>
      </c>
      <c r="B1258">
        <v>16226</v>
      </c>
      <c r="C1258" t="s">
        <v>1574</v>
      </c>
      <c r="D1258" t="s">
        <v>1529</v>
      </c>
      <c r="E1258" t="s">
        <v>1447</v>
      </c>
      <c r="F1258">
        <v>37657</v>
      </c>
      <c r="G1258">
        <v>41490</v>
      </c>
      <c r="H1258" t="s">
        <v>1530</v>
      </c>
      <c r="I1258">
        <v>295</v>
      </c>
      <c r="J1258">
        <v>11432</v>
      </c>
      <c r="K1258">
        <v>3.9</v>
      </c>
      <c r="L1258">
        <v>81314</v>
      </c>
      <c r="M1258">
        <v>3884</v>
      </c>
      <c r="N1258">
        <v>4078</v>
      </c>
      <c r="O1258">
        <v>4282</v>
      </c>
      <c r="P1258">
        <v>4680</v>
      </c>
      <c r="Q1258">
        <v>5078</v>
      </c>
      <c r="R1258">
        <v>44585</v>
      </c>
      <c r="S1258">
        <v>46812</v>
      </c>
      <c r="T1258">
        <v>49153</v>
      </c>
      <c r="U1258">
        <v>53722</v>
      </c>
      <c r="V1258">
        <v>58291</v>
      </c>
      <c r="W1258" t="s">
        <v>2247</v>
      </c>
      <c r="X1258">
        <v>1</v>
      </c>
      <c r="Y1258">
        <v>1</v>
      </c>
      <c r="Z1258" t="s">
        <v>1532</v>
      </c>
    </row>
    <row r="1259" spans="1:26">
      <c r="A1259">
        <v>285</v>
      </c>
      <c r="B1259">
        <v>16226</v>
      </c>
      <c r="C1259" t="s">
        <v>1574</v>
      </c>
      <c r="D1259" t="s">
        <v>1529</v>
      </c>
      <c r="E1259" t="s">
        <v>1447</v>
      </c>
      <c r="F1259">
        <v>37561</v>
      </c>
      <c r="G1259">
        <v>41361</v>
      </c>
      <c r="H1259" t="s">
        <v>1530</v>
      </c>
      <c r="I1259">
        <v>295</v>
      </c>
      <c r="J1259">
        <v>5</v>
      </c>
      <c r="K1259">
        <v>200</v>
      </c>
      <c r="L1259">
        <v>81314</v>
      </c>
      <c r="M1259">
        <v>3884</v>
      </c>
      <c r="N1259">
        <v>4078</v>
      </c>
      <c r="O1259">
        <v>4282</v>
      </c>
      <c r="P1259">
        <v>4680</v>
      </c>
      <c r="Q1259">
        <v>5078</v>
      </c>
      <c r="R1259">
        <v>1000</v>
      </c>
      <c r="S1259">
        <v>1050</v>
      </c>
      <c r="T1259">
        <v>1102</v>
      </c>
      <c r="U1259">
        <v>1205</v>
      </c>
      <c r="V1259">
        <v>1307</v>
      </c>
      <c r="W1259" t="s">
        <v>1767</v>
      </c>
      <c r="X1259">
        <v>1</v>
      </c>
      <c r="Y1259">
        <v>1</v>
      </c>
      <c r="Z1259" t="s">
        <v>1532</v>
      </c>
    </row>
    <row r="1260" spans="1:26">
      <c r="A1260">
        <v>285</v>
      </c>
      <c r="B1260">
        <v>16226</v>
      </c>
      <c r="C1260" t="s">
        <v>1574</v>
      </c>
      <c r="D1260" t="s">
        <v>1529</v>
      </c>
      <c r="E1260" t="s">
        <v>1443</v>
      </c>
      <c r="F1260">
        <v>80552</v>
      </c>
      <c r="G1260">
        <v>95178</v>
      </c>
      <c r="H1260" t="s">
        <v>1584</v>
      </c>
      <c r="I1260">
        <v>182</v>
      </c>
      <c r="J1260">
        <v>2</v>
      </c>
      <c r="K1260">
        <v>84000</v>
      </c>
      <c r="L1260">
        <v>81000</v>
      </c>
      <c r="M1260">
        <v>14512</v>
      </c>
      <c r="N1260">
        <v>15238</v>
      </c>
      <c r="O1260">
        <v>15999</v>
      </c>
      <c r="P1260">
        <v>17486</v>
      </c>
      <c r="Q1260">
        <v>18973</v>
      </c>
      <c r="R1260">
        <v>168000</v>
      </c>
      <c r="S1260">
        <v>176405</v>
      </c>
      <c r="T1260">
        <v>185214</v>
      </c>
      <c r="U1260">
        <v>202429</v>
      </c>
      <c r="V1260">
        <v>219643</v>
      </c>
      <c r="W1260" t="s">
        <v>2243</v>
      </c>
      <c r="X1260">
        <v>1</v>
      </c>
      <c r="Y1260">
        <v>1</v>
      </c>
      <c r="Z1260" t="s">
        <v>1532</v>
      </c>
    </row>
    <row r="1261" spans="1:26">
      <c r="A1261">
        <v>285</v>
      </c>
      <c r="B1261">
        <v>16226</v>
      </c>
      <c r="C1261" t="s">
        <v>1574</v>
      </c>
      <c r="D1261" t="s">
        <v>1529</v>
      </c>
      <c r="E1261" t="s">
        <v>1447</v>
      </c>
      <c r="F1261">
        <v>39060</v>
      </c>
      <c r="G1261">
        <v>43259</v>
      </c>
      <c r="H1261" t="s">
        <v>1530</v>
      </c>
      <c r="I1261">
        <v>295</v>
      </c>
      <c r="J1261">
        <v>12000</v>
      </c>
      <c r="K1261">
        <v>3.6</v>
      </c>
      <c r="L1261">
        <v>81314</v>
      </c>
      <c r="M1261">
        <v>3884</v>
      </c>
      <c r="N1261">
        <v>4078</v>
      </c>
      <c r="O1261">
        <v>4282</v>
      </c>
      <c r="P1261">
        <v>4680</v>
      </c>
      <c r="Q1261">
        <v>5078</v>
      </c>
      <c r="R1261">
        <v>43200</v>
      </c>
      <c r="S1261">
        <v>45358</v>
      </c>
      <c r="T1261">
        <v>47627</v>
      </c>
      <c r="U1261">
        <v>52054</v>
      </c>
      <c r="V1261">
        <v>56480</v>
      </c>
      <c r="W1261" t="s">
        <v>2248</v>
      </c>
      <c r="X1261">
        <v>1</v>
      </c>
      <c r="Y1261">
        <v>1</v>
      </c>
      <c r="Z1261" t="s">
        <v>1532</v>
      </c>
    </row>
    <row r="1262" spans="1:26">
      <c r="A1262">
        <v>285</v>
      </c>
      <c r="B1262">
        <v>16226</v>
      </c>
      <c r="C1262" t="s">
        <v>1574</v>
      </c>
      <c r="D1262" t="s">
        <v>1529</v>
      </c>
      <c r="E1262" t="s">
        <v>1447</v>
      </c>
      <c r="F1262">
        <v>39456</v>
      </c>
      <c r="G1262">
        <v>43744</v>
      </c>
      <c r="H1262" t="s">
        <v>1530</v>
      </c>
      <c r="I1262">
        <v>295</v>
      </c>
      <c r="J1262">
        <v>40</v>
      </c>
      <c r="K1262">
        <v>300</v>
      </c>
      <c r="L1262">
        <v>81314</v>
      </c>
      <c r="M1262">
        <v>3884</v>
      </c>
      <c r="N1262">
        <v>4078</v>
      </c>
      <c r="O1262">
        <v>4282</v>
      </c>
      <c r="P1262">
        <v>4680</v>
      </c>
      <c r="Q1262">
        <v>5078</v>
      </c>
      <c r="R1262">
        <v>12000</v>
      </c>
      <c r="S1262">
        <v>12599</v>
      </c>
      <c r="T1262">
        <v>13230</v>
      </c>
      <c r="U1262">
        <v>14459</v>
      </c>
      <c r="V1262">
        <v>15689</v>
      </c>
      <c r="W1262" t="s">
        <v>2249</v>
      </c>
      <c r="X1262">
        <v>1</v>
      </c>
      <c r="Y1262">
        <v>1</v>
      </c>
      <c r="Z1262" t="s">
        <v>1532</v>
      </c>
    </row>
    <row r="1263" spans="1:26">
      <c r="A1263">
        <v>285</v>
      </c>
      <c r="B1263">
        <v>16226</v>
      </c>
      <c r="C1263" t="s">
        <v>1574</v>
      </c>
      <c r="D1263" t="s">
        <v>1529</v>
      </c>
      <c r="E1263" t="s">
        <v>1439</v>
      </c>
      <c r="F1263">
        <v>80552</v>
      </c>
      <c r="G1263">
        <v>95178</v>
      </c>
      <c r="H1263" t="s">
        <v>1584</v>
      </c>
      <c r="I1263">
        <v>182</v>
      </c>
      <c r="J1263">
        <v>2</v>
      </c>
      <c r="K1263">
        <v>84000</v>
      </c>
      <c r="L1263">
        <v>81000</v>
      </c>
      <c r="M1263">
        <v>2044</v>
      </c>
      <c r="N1263">
        <v>2146</v>
      </c>
      <c r="O1263">
        <v>2254</v>
      </c>
      <c r="P1263">
        <v>2464</v>
      </c>
      <c r="Q1263">
        <v>2674</v>
      </c>
      <c r="R1263">
        <v>168000</v>
      </c>
      <c r="S1263">
        <v>176384</v>
      </c>
      <c r="T1263">
        <v>185260</v>
      </c>
      <c r="U1263">
        <v>202521</v>
      </c>
      <c r="V1263">
        <v>219781</v>
      </c>
      <c r="W1263" t="s">
        <v>2243</v>
      </c>
      <c r="X1263">
        <v>1</v>
      </c>
      <c r="Y1263">
        <v>1</v>
      </c>
      <c r="Z1263" t="s">
        <v>1532</v>
      </c>
    </row>
    <row r="1264" spans="1:26">
      <c r="A1264">
        <v>285</v>
      </c>
      <c r="B1264">
        <v>16226</v>
      </c>
      <c r="C1264" t="s">
        <v>1574</v>
      </c>
      <c r="D1264" t="s">
        <v>1529</v>
      </c>
      <c r="E1264" t="s">
        <v>1447</v>
      </c>
      <c r="F1264">
        <v>38968</v>
      </c>
      <c r="G1264">
        <v>43144</v>
      </c>
      <c r="H1264" t="s">
        <v>1530</v>
      </c>
      <c r="I1264">
        <v>295</v>
      </c>
      <c r="J1264">
        <v>11832</v>
      </c>
      <c r="K1264">
        <v>3.9</v>
      </c>
      <c r="L1264">
        <v>81314</v>
      </c>
      <c r="M1264">
        <v>3884</v>
      </c>
      <c r="N1264">
        <v>4078</v>
      </c>
      <c r="O1264">
        <v>4282</v>
      </c>
      <c r="P1264">
        <v>4680</v>
      </c>
      <c r="Q1264">
        <v>5078</v>
      </c>
      <c r="R1264">
        <v>46145</v>
      </c>
      <c r="S1264">
        <v>48450</v>
      </c>
      <c r="T1264">
        <v>50873</v>
      </c>
      <c r="U1264">
        <v>55602</v>
      </c>
      <c r="V1264">
        <v>60330</v>
      </c>
      <c r="W1264" t="s">
        <v>2247</v>
      </c>
      <c r="X1264">
        <v>1</v>
      </c>
      <c r="Y1264">
        <v>1</v>
      </c>
      <c r="Z1264" t="s">
        <v>1532</v>
      </c>
    </row>
    <row r="1265" spans="1:26">
      <c r="A1265">
        <v>285</v>
      </c>
      <c r="B1265">
        <v>16226</v>
      </c>
      <c r="C1265" t="s">
        <v>1574</v>
      </c>
      <c r="D1265" t="s">
        <v>1529</v>
      </c>
      <c r="E1265" t="s">
        <v>1447</v>
      </c>
      <c r="F1265">
        <v>37485</v>
      </c>
      <c r="G1265">
        <v>41262</v>
      </c>
      <c r="H1265" t="s">
        <v>1530</v>
      </c>
      <c r="I1265">
        <v>295</v>
      </c>
      <c r="J1265">
        <v>5</v>
      </c>
      <c r="K1265">
        <v>50</v>
      </c>
      <c r="L1265">
        <v>81314</v>
      </c>
      <c r="M1265">
        <v>3884</v>
      </c>
      <c r="N1265">
        <v>4078</v>
      </c>
      <c r="O1265">
        <v>4282</v>
      </c>
      <c r="P1265">
        <v>4680</v>
      </c>
      <c r="Q1265">
        <v>5078</v>
      </c>
      <c r="R1265">
        <v>250</v>
      </c>
      <c r="S1265">
        <v>262</v>
      </c>
      <c r="T1265">
        <v>276</v>
      </c>
      <c r="U1265">
        <v>301</v>
      </c>
      <c r="V1265">
        <v>327</v>
      </c>
      <c r="W1265" t="s">
        <v>2250</v>
      </c>
      <c r="X1265">
        <v>1</v>
      </c>
      <c r="Y1265">
        <v>1</v>
      </c>
      <c r="Z1265" t="s">
        <v>1532</v>
      </c>
    </row>
    <row r="1266" spans="1:26">
      <c r="A1266">
        <v>285</v>
      </c>
      <c r="B1266">
        <v>16226</v>
      </c>
      <c r="C1266" t="s">
        <v>1551</v>
      </c>
      <c r="D1266" t="s">
        <v>1529</v>
      </c>
      <c r="E1266" t="s">
        <v>1458</v>
      </c>
      <c r="F1266">
        <v>82021</v>
      </c>
      <c r="G1266">
        <v>96970</v>
      </c>
      <c r="H1266" t="s">
        <v>1584</v>
      </c>
      <c r="I1266">
        <v>182</v>
      </c>
      <c r="J1266">
        <v>3</v>
      </c>
      <c r="K1266">
        <v>84000</v>
      </c>
      <c r="L1266">
        <v>22249</v>
      </c>
      <c r="M1266">
        <v>176</v>
      </c>
      <c r="N1266">
        <v>185</v>
      </c>
      <c r="O1266">
        <v>194</v>
      </c>
      <c r="P1266">
        <v>212</v>
      </c>
      <c r="Q1266">
        <v>230</v>
      </c>
      <c r="R1266">
        <v>252000</v>
      </c>
      <c r="S1266">
        <v>264886</v>
      </c>
      <c r="T1266">
        <v>277773</v>
      </c>
      <c r="U1266">
        <v>303545</v>
      </c>
      <c r="V1266">
        <v>329318</v>
      </c>
      <c r="W1266" t="s">
        <v>2251</v>
      </c>
      <c r="X1266">
        <v>1</v>
      </c>
      <c r="Y1266">
        <v>1</v>
      </c>
      <c r="Z1266" t="s">
        <v>1532</v>
      </c>
    </row>
    <row r="1267" spans="1:26">
      <c r="A1267">
        <v>285</v>
      </c>
      <c r="B1267">
        <v>16226</v>
      </c>
      <c r="C1267" t="s">
        <v>1574</v>
      </c>
      <c r="D1267" t="s">
        <v>1529</v>
      </c>
      <c r="E1267" t="s">
        <v>1449</v>
      </c>
      <c r="F1267">
        <v>82021</v>
      </c>
      <c r="G1267">
        <v>96970</v>
      </c>
      <c r="H1267" t="s">
        <v>1584</v>
      </c>
      <c r="I1267">
        <v>182</v>
      </c>
      <c r="J1267">
        <v>3</v>
      </c>
      <c r="K1267">
        <v>84000</v>
      </c>
      <c r="L1267">
        <v>81314</v>
      </c>
      <c r="M1267">
        <v>1010</v>
      </c>
      <c r="N1267">
        <v>1061</v>
      </c>
      <c r="O1267">
        <v>1114</v>
      </c>
      <c r="P1267">
        <v>1218</v>
      </c>
      <c r="Q1267">
        <v>1322</v>
      </c>
      <c r="R1267">
        <v>252000</v>
      </c>
      <c r="S1267">
        <v>264725</v>
      </c>
      <c r="T1267">
        <v>277949</v>
      </c>
      <c r="U1267">
        <v>303897</v>
      </c>
      <c r="V1267">
        <v>329846</v>
      </c>
      <c r="W1267" t="s">
        <v>2251</v>
      </c>
      <c r="X1267">
        <v>1</v>
      </c>
      <c r="Y1267">
        <v>1</v>
      </c>
      <c r="Z1267" t="s">
        <v>1532</v>
      </c>
    </row>
    <row r="1268" spans="1:26">
      <c r="A1268">
        <v>285</v>
      </c>
      <c r="B1268">
        <v>16226</v>
      </c>
      <c r="C1268" t="s">
        <v>1574</v>
      </c>
      <c r="D1268" t="s">
        <v>1529</v>
      </c>
      <c r="E1268" t="s">
        <v>1447</v>
      </c>
      <c r="F1268">
        <v>82021</v>
      </c>
      <c r="G1268">
        <v>96970</v>
      </c>
      <c r="H1268" t="s">
        <v>1584</v>
      </c>
      <c r="I1268">
        <v>182</v>
      </c>
      <c r="J1268">
        <v>3</v>
      </c>
      <c r="K1268">
        <v>84000</v>
      </c>
      <c r="L1268">
        <v>81314</v>
      </c>
      <c r="M1268">
        <v>3884</v>
      </c>
      <c r="N1268">
        <v>4078</v>
      </c>
      <c r="O1268">
        <v>4282</v>
      </c>
      <c r="P1268">
        <v>4680</v>
      </c>
      <c r="Q1268">
        <v>5078</v>
      </c>
      <c r="R1268">
        <v>252000</v>
      </c>
      <c r="S1268">
        <v>264587</v>
      </c>
      <c r="T1268">
        <v>277823</v>
      </c>
      <c r="U1268">
        <v>303646</v>
      </c>
      <c r="V1268">
        <v>329469</v>
      </c>
      <c r="W1268" t="s">
        <v>2251</v>
      </c>
      <c r="X1268">
        <v>1</v>
      </c>
      <c r="Y1268">
        <v>1</v>
      </c>
      <c r="Z1268" t="s">
        <v>1532</v>
      </c>
    </row>
    <row r="1269" spans="1:26">
      <c r="A1269">
        <v>285</v>
      </c>
      <c r="B1269">
        <v>16226</v>
      </c>
      <c r="C1269" t="s">
        <v>1574</v>
      </c>
      <c r="D1269" t="s">
        <v>1529</v>
      </c>
      <c r="E1269" t="s">
        <v>1444</v>
      </c>
      <c r="F1269">
        <v>37535</v>
      </c>
      <c r="G1269">
        <v>41333</v>
      </c>
      <c r="H1269" t="s">
        <v>1530</v>
      </c>
      <c r="I1269">
        <v>295</v>
      </c>
      <c r="J1269">
        <v>60</v>
      </c>
      <c r="K1269">
        <v>0.6</v>
      </c>
      <c r="L1269">
        <v>81000</v>
      </c>
      <c r="M1269">
        <v>32687</v>
      </c>
      <c r="N1269">
        <v>34321</v>
      </c>
      <c r="O1269">
        <v>36037</v>
      </c>
      <c r="P1269">
        <v>39387</v>
      </c>
      <c r="Q1269">
        <v>42737</v>
      </c>
      <c r="R1269">
        <v>36</v>
      </c>
      <c r="S1269">
        <v>38</v>
      </c>
      <c r="T1269">
        <v>40</v>
      </c>
      <c r="U1269">
        <v>43</v>
      </c>
      <c r="V1269">
        <v>47</v>
      </c>
      <c r="W1269" t="s">
        <v>2252</v>
      </c>
      <c r="X1269">
        <v>1</v>
      </c>
      <c r="Y1269">
        <v>1</v>
      </c>
      <c r="Z1269" t="s">
        <v>1532</v>
      </c>
    </row>
    <row r="1270" spans="1:26">
      <c r="A1270">
        <v>285</v>
      </c>
      <c r="B1270">
        <v>16226</v>
      </c>
      <c r="C1270" t="s">
        <v>1574</v>
      </c>
      <c r="D1270" t="s">
        <v>1529</v>
      </c>
      <c r="E1270" t="s">
        <v>1445</v>
      </c>
      <c r="F1270">
        <v>82021</v>
      </c>
      <c r="G1270">
        <v>96970</v>
      </c>
      <c r="H1270" t="s">
        <v>1584</v>
      </c>
      <c r="I1270">
        <v>182</v>
      </c>
      <c r="J1270">
        <v>3</v>
      </c>
      <c r="K1270">
        <v>84000</v>
      </c>
      <c r="L1270">
        <v>81000</v>
      </c>
      <c r="M1270">
        <v>4982</v>
      </c>
      <c r="N1270">
        <v>5231</v>
      </c>
      <c r="O1270">
        <v>5493</v>
      </c>
      <c r="P1270">
        <v>6004</v>
      </c>
      <c r="Q1270">
        <v>6515</v>
      </c>
      <c r="R1270">
        <v>252000</v>
      </c>
      <c r="S1270">
        <v>264595</v>
      </c>
      <c r="T1270">
        <v>277847</v>
      </c>
      <c r="U1270">
        <v>303695</v>
      </c>
      <c r="V1270">
        <v>329542</v>
      </c>
      <c r="W1270" t="s">
        <v>2251</v>
      </c>
      <c r="X1270">
        <v>1</v>
      </c>
      <c r="Y1270">
        <v>1</v>
      </c>
      <c r="Z1270" t="s">
        <v>1532</v>
      </c>
    </row>
    <row r="1271" spans="1:26">
      <c r="A1271">
        <v>285</v>
      </c>
      <c r="B1271">
        <v>16226</v>
      </c>
      <c r="C1271" t="s">
        <v>1574</v>
      </c>
      <c r="D1271" t="s">
        <v>1529</v>
      </c>
      <c r="E1271" t="s">
        <v>1443</v>
      </c>
      <c r="F1271">
        <v>82021</v>
      </c>
      <c r="G1271">
        <v>96970</v>
      </c>
      <c r="H1271" t="s">
        <v>1584</v>
      </c>
      <c r="I1271">
        <v>182</v>
      </c>
      <c r="J1271">
        <v>4</v>
      </c>
      <c r="K1271">
        <v>84000</v>
      </c>
      <c r="L1271">
        <v>81000</v>
      </c>
      <c r="M1271">
        <v>14512</v>
      </c>
      <c r="N1271">
        <v>15238</v>
      </c>
      <c r="O1271">
        <v>15999</v>
      </c>
      <c r="P1271">
        <v>17486</v>
      </c>
      <c r="Q1271">
        <v>18973</v>
      </c>
      <c r="R1271">
        <v>336000</v>
      </c>
      <c r="S1271">
        <v>352809</v>
      </c>
      <c r="T1271">
        <v>370429</v>
      </c>
      <c r="U1271">
        <v>404858</v>
      </c>
      <c r="V1271">
        <v>439287</v>
      </c>
      <c r="W1271" t="s">
        <v>2251</v>
      </c>
      <c r="X1271">
        <v>1</v>
      </c>
      <c r="Y1271">
        <v>1</v>
      </c>
      <c r="Z1271" t="s">
        <v>1532</v>
      </c>
    </row>
    <row r="1272" spans="1:26">
      <c r="A1272">
        <v>285</v>
      </c>
      <c r="B1272">
        <v>16226</v>
      </c>
      <c r="C1272" t="s">
        <v>1574</v>
      </c>
      <c r="D1272" t="s">
        <v>1529</v>
      </c>
      <c r="E1272" t="s">
        <v>1444</v>
      </c>
      <c r="F1272">
        <v>27853</v>
      </c>
      <c r="G1272">
        <v>30324</v>
      </c>
      <c r="H1272" t="s">
        <v>1530</v>
      </c>
      <c r="I1272">
        <v>295</v>
      </c>
      <c r="J1272">
        <v>15</v>
      </c>
      <c r="K1272">
        <v>55</v>
      </c>
      <c r="L1272">
        <v>81000</v>
      </c>
      <c r="M1272">
        <v>32687</v>
      </c>
      <c r="N1272">
        <v>34321</v>
      </c>
      <c r="O1272">
        <v>36037</v>
      </c>
      <c r="P1272">
        <v>39387</v>
      </c>
      <c r="Q1272">
        <v>42737</v>
      </c>
      <c r="R1272">
        <v>825</v>
      </c>
      <c r="S1272">
        <v>866</v>
      </c>
      <c r="T1272">
        <v>910</v>
      </c>
      <c r="U1272">
        <v>994</v>
      </c>
      <c r="V1272">
        <v>1079</v>
      </c>
      <c r="W1272" t="s">
        <v>2253</v>
      </c>
      <c r="X1272">
        <v>1</v>
      </c>
      <c r="Y1272">
        <v>1</v>
      </c>
      <c r="Z1272" t="s">
        <v>1532</v>
      </c>
    </row>
    <row r="1273" spans="1:26">
      <c r="A1273">
        <v>285</v>
      </c>
      <c r="B1273">
        <v>16226</v>
      </c>
      <c r="C1273" t="s">
        <v>1574</v>
      </c>
      <c r="D1273" t="s">
        <v>1529</v>
      </c>
      <c r="E1273" t="s">
        <v>1441</v>
      </c>
      <c r="F1273">
        <v>82021</v>
      </c>
      <c r="G1273">
        <v>96970</v>
      </c>
      <c r="H1273" t="s">
        <v>1584</v>
      </c>
      <c r="I1273">
        <v>182</v>
      </c>
      <c r="J1273">
        <v>4</v>
      </c>
      <c r="K1273">
        <v>84000</v>
      </c>
      <c r="L1273">
        <v>81000</v>
      </c>
      <c r="M1273">
        <v>741</v>
      </c>
      <c r="N1273">
        <v>778</v>
      </c>
      <c r="O1273">
        <v>817</v>
      </c>
      <c r="P1273">
        <v>893</v>
      </c>
      <c r="Q1273">
        <v>969</v>
      </c>
      <c r="R1273">
        <v>336000</v>
      </c>
      <c r="S1273">
        <v>352777</v>
      </c>
      <c r="T1273">
        <v>370462</v>
      </c>
      <c r="U1273">
        <v>404923</v>
      </c>
      <c r="V1273">
        <v>439385</v>
      </c>
      <c r="W1273" t="s">
        <v>2251</v>
      </c>
      <c r="X1273">
        <v>1</v>
      </c>
      <c r="Y1273">
        <v>1</v>
      </c>
      <c r="Z1273" t="s">
        <v>1532</v>
      </c>
    </row>
    <row r="1274" spans="1:26">
      <c r="A1274">
        <v>285</v>
      </c>
      <c r="B1274">
        <v>16226</v>
      </c>
      <c r="C1274" t="s">
        <v>1574</v>
      </c>
      <c r="D1274" t="s">
        <v>1529</v>
      </c>
      <c r="E1274" t="s">
        <v>1439</v>
      </c>
      <c r="F1274">
        <v>82021</v>
      </c>
      <c r="G1274">
        <v>96970</v>
      </c>
      <c r="H1274" t="s">
        <v>1584</v>
      </c>
      <c r="I1274">
        <v>182</v>
      </c>
      <c r="J1274">
        <v>4</v>
      </c>
      <c r="K1274">
        <v>84000</v>
      </c>
      <c r="L1274">
        <v>81000</v>
      </c>
      <c r="M1274">
        <v>2044</v>
      </c>
      <c r="N1274">
        <v>2146</v>
      </c>
      <c r="O1274">
        <v>2254</v>
      </c>
      <c r="P1274">
        <v>2464</v>
      </c>
      <c r="Q1274">
        <v>2674</v>
      </c>
      <c r="R1274">
        <v>336000</v>
      </c>
      <c r="S1274">
        <v>352767</v>
      </c>
      <c r="T1274">
        <v>370521</v>
      </c>
      <c r="U1274">
        <v>405041</v>
      </c>
      <c r="V1274">
        <v>439562</v>
      </c>
      <c r="W1274" t="s">
        <v>2251</v>
      </c>
      <c r="X1274">
        <v>1</v>
      </c>
      <c r="Y1274">
        <v>1</v>
      </c>
      <c r="Z1274" t="s">
        <v>1532</v>
      </c>
    </row>
    <row r="1275" spans="1:26">
      <c r="A1275">
        <v>285</v>
      </c>
      <c r="B1275">
        <v>16226</v>
      </c>
      <c r="C1275" t="s">
        <v>1574</v>
      </c>
      <c r="D1275" t="s">
        <v>1529</v>
      </c>
      <c r="E1275" t="s">
        <v>1441</v>
      </c>
      <c r="F1275">
        <v>76618</v>
      </c>
      <c r="G1275">
        <v>90761</v>
      </c>
      <c r="H1275" t="s">
        <v>1530</v>
      </c>
      <c r="I1275">
        <v>243</v>
      </c>
      <c r="J1275">
        <v>2</v>
      </c>
      <c r="K1275">
        <v>50</v>
      </c>
      <c r="L1275">
        <v>81000</v>
      </c>
      <c r="M1275">
        <v>741</v>
      </c>
      <c r="N1275">
        <v>778</v>
      </c>
      <c r="O1275">
        <v>817</v>
      </c>
      <c r="P1275">
        <v>893</v>
      </c>
      <c r="Q1275">
        <v>969</v>
      </c>
      <c r="R1275">
        <v>100</v>
      </c>
      <c r="S1275">
        <v>105</v>
      </c>
      <c r="T1275">
        <v>110</v>
      </c>
      <c r="U1275">
        <v>121</v>
      </c>
      <c r="V1275">
        <v>131</v>
      </c>
      <c r="W1275" t="s">
        <v>2254</v>
      </c>
      <c r="X1275">
        <v>1</v>
      </c>
      <c r="Y1275">
        <v>1</v>
      </c>
      <c r="Z1275" t="s">
        <v>1532</v>
      </c>
    </row>
    <row r="1276" spans="1:26">
      <c r="A1276">
        <v>285</v>
      </c>
      <c r="B1276">
        <v>16226</v>
      </c>
      <c r="C1276" t="s">
        <v>1574</v>
      </c>
      <c r="D1276" t="s">
        <v>1529</v>
      </c>
      <c r="E1276" t="s">
        <v>1444</v>
      </c>
      <c r="F1276">
        <v>2558</v>
      </c>
      <c r="G1276">
        <v>52702</v>
      </c>
      <c r="H1276" t="s">
        <v>1530</v>
      </c>
      <c r="I1276">
        <v>295</v>
      </c>
      <c r="J1276">
        <v>300</v>
      </c>
      <c r="K1276">
        <v>861.59</v>
      </c>
      <c r="L1276">
        <v>81000</v>
      </c>
      <c r="M1276">
        <v>32687</v>
      </c>
      <c r="N1276">
        <v>34321</v>
      </c>
      <c r="O1276">
        <v>36037</v>
      </c>
      <c r="P1276">
        <v>39387</v>
      </c>
      <c r="Q1276">
        <v>42737</v>
      </c>
      <c r="R1276">
        <v>258477</v>
      </c>
      <c r="S1276">
        <v>271398</v>
      </c>
      <c r="T1276">
        <v>284968</v>
      </c>
      <c r="U1276">
        <v>311458</v>
      </c>
      <c r="V1276">
        <v>337949</v>
      </c>
      <c r="W1276" t="s">
        <v>2255</v>
      </c>
      <c r="X1276">
        <v>1</v>
      </c>
      <c r="Y1276">
        <v>1</v>
      </c>
      <c r="Z1276" t="s">
        <v>1532</v>
      </c>
    </row>
    <row r="1277" spans="1:26">
      <c r="A1277">
        <v>285</v>
      </c>
      <c r="B1277">
        <v>16226</v>
      </c>
      <c r="C1277" t="s">
        <v>1574</v>
      </c>
      <c r="D1277" t="s">
        <v>1529</v>
      </c>
      <c r="E1277" t="s">
        <v>1441</v>
      </c>
      <c r="F1277">
        <v>52742</v>
      </c>
      <c r="G1277">
        <v>62117</v>
      </c>
      <c r="H1277" t="s">
        <v>1530</v>
      </c>
      <c r="I1277">
        <v>243</v>
      </c>
      <c r="J1277">
        <v>10</v>
      </c>
      <c r="K1277">
        <v>30</v>
      </c>
      <c r="L1277">
        <v>81000</v>
      </c>
      <c r="M1277">
        <v>741</v>
      </c>
      <c r="N1277">
        <v>778</v>
      </c>
      <c r="O1277">
        <v>817</v>
      </c>
      <c r="P1277">
        <v>893</v>
      </c>
      <c r="Q1277">
        <v>969</v>
      </c>
      <c r="R1277">
        <v>300</v>
      </c>
      <c r="S1277">
        <v>315</v>
      </c>
      <c r="T1277">
        <v>331</v>
      </c>
      <c r="U1277">
        <v>362</v>
      </c>
      <c r="V1277">
        <v>392</v>
      </c>
      <c r="W1277" t="s">
        <v>1573</v>
      </c>
      <c r="X1277">
        <v>1</v>
      </c>
      <c r="Y1277">
        <v>1</v>
      </c>
      <c r="Z1277" t="s">
        <v>1532</v>
      </c>
    </row>
    <row r="1278" spans="1:26">
      <c r="A1278">
        <v>285</v>
      </c>
      <c r="B1278">
        <v>16226</v>
      </c>
      <c r="C1278" t="s">
        <v>1574</v>
      </c>
      <c r="D1278" t="s">
        <v>1529</v>
      </c>
      <c r="E1278" t="s">
        <v>1444</v>
      </c>
      <c r="F1278">
        <v>36508</v>
      </c>
      <c r="G1278">
        <v>40122</v>
      </c>
      <c r="H1278" t="s">
        <v>1530</v>
      </c>
      <c r="I1278">
        <v>295</v>
      </c>
      <c r="J1278">
        <v>7000</v>
      </c>
      <c r="K1278">
        <v>0.8</v>
      </c>
      <c r="L1278">
        <v>81000</v>
      </c>
      <c r="M1278">
        <v>32687</v>
      </c>
      <c r="N1278">
        <v>34321</v>
      </c>
      <c r="O1278">
        <v>36037</v>
      </c>
      <c r="P1278">
        <v>39387</v>
      </c>
      <c r="Q1278">
        <v>42737</v>
      </c>
      <c r="R1278">
        <v>5600</v>
      </c>
      <c r="S1278">
        <v>5880</v>
      </c>
      <c r="T1278">
        <v>6174</v>
      </c>
      <c r="U1278">
        <v>6748</v>
      </c>
      <c r="V1278">
        <v>7322</v>
      </c>
      <c r="W1278" t="s">
        <v>1940</v>
      </c>
      <c r="X1278">
        <v>1</v>
      </c>
      <c r="Y1278">
        <v>1</v>
      </c>
      <c r="Z1278" t="s">
        <v>1532</v>
      </c>
    </row>
    <row r="1279" spans="1:26">
      <c r="A1279">
        <v>285</v>
      </c>
      <c r="B1279">
        <v>16226</v>
      </c>
      <c r="C1279" t="s">
        <v>1574</v>
      </c>
      <c r="D1279" t="s">
        <v>1529</v>
      </c>
      <c r="E1279" t="s">
        <v>1444</v>
      </c>
      <c r="F1279">
        <v>36737</v>
      </c>
      <c r="G1279">
        <v>40396</v>
      </c>
      <c r="H1279" t="s">
        <v>1530</v>
      </c>
      <c r="I1279">
        <v>295</v>
      </c>
      <c r="J1279">
        <v>4000</v>
      </c>
      <c r="K1279">
        <v>2</v>
      </c>
      <c r="L1279">
        <v>81000</v>
      </c>
      <c r="M1279">
        <v>32687</v>
      </c>
      <c r="N1279">
        <v>34321</v>
      </c>
      <c r="O1279">
        <v>36037</v>
      </c>
      <c r="P1279">
        <v>39387</v>
      </c>
      <c r="Q1279">
        <v>42737</v>
      </c>
      <c r="R1279">
        <v>8000</v>
      </c>
      <c r="S1279">
        <v>8400</v>
      </c>
      <c r="T1279">
        <v>8820</v>
      </c>
      <c r="U1279">
        <v>9640</v>
      </c>
      <c r="V1279">
        <v>10460</v>
      </c>
      <c r="W1279" t="s">
        <v>2256</v>
      </c>
      <c r="X1279">
        <v>1</v>
      </c>
      <c r="Y1279">
        <v>1</v>
      </c>
      <c r="Z1279" t="s">
        <v>1532</v>
      </c>
    </row>
    <row r="1280" spans="1:26">
      <c r="A1280">
        <v>285</v>
      </c>
      <c r="B1280">
        <v>16226</v>
      </c>
      <c r="C1280" t="s">
        <v>1574</v>
      </c>
      <c r="D1280" t="s">
        <v>1529</v>
      </c>
      <c r="E1280" t="s">
        <v>1444</v>
      </c>
      <c r="F1280">
        <v>36634</v>
      </c>
      <c r="G1280">
        <v>40279</v>
      </c>
      <c r="H1280" t="s">
        <v>1530</v>
      </c>
      <c r="I1280">
        <v>295</v>
      </c>
      <c r="J1280">
        <v>6000</v>
      </c>
      <c r="K1280">
        <v>1.3</v>
      </c>
      <c r="L1280">
        <v>81000</v>
      </c>
      <c r="M1280">
        <v>32687</v>
      </c>
      <c r="N1280">
        <v>34321</v>
      </c>
      <c r="O1280">
        <v>36037</v>
      </c>
      <c r="P1280">
        <v>39387</v>
      </c>
      <c r="Q1280">
        <v>42737</v>
      </c>
      <c r="R1280">
        <v>7800</v>
      </c>
      <c r="S1280">
        <v>8190</v>
      </c>
      <c r="T1280">
        <v>8599</v>
      </c>
      <c r="U1280">
        <v>9399</v>
      </c>
      <c r="V1280">
        <v>10198</v>
      </c>
      <c r="W1280" t="s">
        <v>2257</v>
      </c>
      <c r="X1280">
        <v>1</v>
      </c>
      <c r="Y1280">
        <v>1</v>
      </c>
      <c r="Z1280" t="s">
        <v>1532</v>
      </c>
    </row>
    <row r="1281" spans="1:26">
      <c r="A1281">
        <v>285</v>
      </c>
      <c r="B1281">
        <v>16226</v>
      </c>
      <c r="C1281" t="s">
        <v>1574</v>
      </c>
      <c r="D1281" t="s">
        <v>1529</v>
      </c>
      <c r="E1281" t="s">
        <v>1444</v>
      </c>
      <c r="F1281">
        <v>36532</v>
      </c>
      <c r="G1281">
        <v>40143</v>
      </c>
      <c r="H1281" t="s">
        <v>1530</v>
      </c>
      <c r="I1281">
        <v>295</v>
      </c>
      <c r="J1281">
        <v>16</v>
      </c>
      <c r="K1281">
        <v>50</v>
      </c>
      <c r="L1281">
        <v>81000</v>
      </c>
      <c r="M1281">
        <v>32687</v>
      </c>
      <c r="N1281">
        <v>34321</v>
      </c>
      <c r="O1281">
        <v>36037</v>
      </c>
      <c r="P1281">
        <v>39387</v>
      </c>
      <c r="Q1281">
        <v>42737</v>
      </c>
      <c r="R1281">
        <v>800</v>
      </c>
      <c r="S1281">
        <v>840</v>
      </c>
      <c r="T1281">
        <v>882</v>
      </c>
      <c r="U1281">
        <v>964</v>
      </c>
      <c r="V1281">
        <v>1046</v>
      </c>
      <c r="W1281" t="s">
        <v>2252</v>
      </c>
      <c r="X1281">
        <v>1</v>
      </c>
      <c r="Y1281">
        <v>1</v>
      </c>
      <c r="Z1281" t="s">
        <v>1532</v>
      </c>
    </row>
    <row r="1282" spans="1:26">
      <c r="A1282">
        <v>285</v>
      </c>
      <c r="B1282">
        <v>16226</v>
      </c>
      <c r="C1282" t="s">
        <v>1574</v>
      </c>
      <c r="D1282" t="s">
        <v>1529</v>
      </c>
      <c r="E1282" t="s">
        <v>1444</v>
      </c>
      <c r="F1282">
        <v>34985</v>
      </c>
      <c r="G1282">
        <v>38369</v>
      </c>
      <c r="H1282" t="s">
        <v>1530</v>
      </c>
      <c r="I1282">
        <v>295</v>
      </c>
      <c r="J1282">
        <v>5616</v>
      </c>
      <c r="K1282">
        <v>0.63</v>
      </c>
      <c r="L1282">
        <v>81000</v>
      </c>
      <c r="M1282">
        <v>32687</v>
      </c>
      <c r="N1282">
        <v>34321</v>
      </c>
      <c r="O1282">
        <v>36037</v>
      </c>
      <c r="P1282">
        <v>39387</v>
      </c>
      <c r="Q1282">
        <v>42737</v>
      </c>
      <c r="R1282">
        <v>3538</v>
      </c>
      <c r="S1282">
        <v>3715</v>
      </c>
      <c r="T1282">
        <v>3901</v>
      </c>
      <c r="U1282">
        <v>4263</v>
      </c>
      <c r="V1282">
        <v>4626</v>
      </c>
      <c r="W1282" t="s">
        <v>1560</v>
      </c>
      <c r="X1282">
        <v>1</v>
      </c>
      <c r="Y1282">
        <v>1</v>
      </c>
      <c r="Z1282" t="s">
        <v>1532</v>
      </c>
    </row>
    <row r="1283" spans="1:26">
      <c r="A1283">
        <v>285</v>
      </c>
      <c r="B1283">
        <v>16226</v>
      </c>
      <c r="C1283" t="s">
        <v>1574</v>
      </c>
      <c r="D1283" t="s">
        <v>1529</v>
      </c>
      <c r="E1283" t="s">
        <v>1444</v>
      </c>
      <c r="F1283">
        <v>32918</v>
      </c>
      <c r="G1283">
        <v>35911</v>
      </c>
      <c r="H1283" t="s">
        <v>1530</v>
      </c>
      <c r="I1283">
        <v>295</v>
      </c>
      <c r="J1283">
        <v>56160</v>
      </c>
      <c r="K1283">
        <v>2</v>
      </c>
      <c r="L1283">
        <v>81000</v>
      </c>
      <c r="M1283">
        <v>32687</v>
      </c>
      <c r="N1283">
        <v>34321</v>
      </c>
      <c r="O1283">
        <v>36037</v>
      </c>
      <c r="P1283">
        <v>39387</v>
      </c>
      <c r="Q1283">
        <v>42737</v>
      </c>
      <c r="R1283">
        <v>112320</v>
      </c>
      <c r="S1283">
        <v>117935</v>
      </c>
      <c r="T1283">
        <v>123831</v>
      </c>
      <c r="U1283">
        <v>135343</v>
      </c>
      <c r="V1283">
        <v>146854</v>
      </c>
      <c r="W1283" t="s">
        <v>2055</v>
      </c>
      <c r="X1283">
        <v>1</v>
      </c>
      <c r="Y1283">
        <v>1</v>
      </c>
      <c r="Z1283" t="s">
        <v>1532</v>
      </c>
    </row>
    <row r="1284" spans="1:26">
      <c r="A1284">
        <v>285</v>
      </c>
      <c r="B1284">
        <v>16226</v>
      </c>
      <c r="C1284" t="s">
        <v>1574</v>
      </c>
      <c r="D1284" t="s">
        <v>1529</v>
      </c>
      <c r="E1284" t="s">
        <v>1444</v>
      </c>
      <c r="F1284">
        <v>35263</v>
      </c>
      <c r="G1284">
        <v>38651</v>
      </c>
      <c r="H1284" t="s">
        <v>1530</v>
      </c>
      <c r="I1284">
        <v>295</v>
      </c>
      <c r="J1284">
        <v>562</v>
      </c>
      <c r="K1284">
        <v>74.7</v>
      </c>
      <c r="L1284">
        <v>81000</v>
      </c>
      <c r="M1284">
        <v>32687</v>
      </c>
      <c r="N1284">
        <v>34321</v>
      </c>
      <c r="O1284">
        <v>36037</v>
      </c>
      <c r="P1284">
        <v>39387</v>
      </c>
      <c r="Q1284">
        <v>42737</v>
      </c>
      <c r="R1284">
        <v>41981</v>
      </c>
      <c r="S1284">
        <v>44080</v>
      </c>
      <c r="T1284">
        <v>46284</v>
      </c>
      <c r="U1284">
        <v>50587</v>
      </c>
      <c r="V1284">
        <v>54889</v>
      </c>
      <c r="W1284" t="s">
        <v>2258</v>
      </c>
      <c r="X1284">
        <v>1</v>
      </c>
      <c r="Y1284">
        <v>1</v>
      </c>
      <c r="Z1284" t="s">
        <v>1532</v>
      </c>
    </row>
    <row r="1285" spans="1:26">
      <c r="A1285">
        <v>285</v>
      </c>
      <c r="B1285">
        <v>16226</v>
      </c>
      <c r="C1285" t="s">
        <v>1574</v>
      </c>
      <c r="D1285" t="s">
        <v>1529</v>
      </c>
      <c r="E1285" t="s">
        <v>1444</v>
      </c>
      <c r="F1285">
        <v>35060</v>
      </c>
      <c r="G1285">
        <v>38446</v>
      </c>
      <c r="H1285" t="s">
        <v>1530</v>
      </c>
      <c r="I1285">
        <v>295</v>
      </c>
      <c r="J1285">
        <v>3370</v>
      </c>
      <c r="K1285">
        <v>8.82</v>
      </c>
      <c r="L1285">
        <v>81000</v>
      </c>
      <c r="M1285">
        <v>32687</v>
      </c>
      <c r="N1285">
        <v>34321</v>
      </c>
      <c r="O1285">
        <v>36037</v>
      </c>
      <c r="P1285">
        <v>39387</v>
      </c>
      <c r="Q1285">
        <v>42737</v>
      </c>
      <c r="R1285">
        <v>29723</v>
      </c>
      <c r="S1285">
        <v>31209</v>
      </c>
      <c r="T1285">
        <v>32770</v>
      </c>
      <c r="U1285">
        <v>35816</v>
      </c>
      <c r="V1285">
        <v>38862</v>
      </c>
      <c r="W1285" t="s">
        <v>2259</v>
      </c>
      <c r="X1285">
        <v>1</v>
      </c>
      <c r="Y1285">
        <v>1</v>
      </c>
      <c r="Z1285" t="s">
        <v>1532</v>
      </c>
    </row>
    <row r="1286" spans="1:26">
      <c r="A1286">
        <v>285</v>
      </c>
      <c r="B1286">
        <v>16226</v>
      </c>
      <c r="C1286" t="s">
        <v>1561</v>
      </c>
      <c r="D1286" t="s">
        <v>1529</v>
      </c>
      <c r="E1286" t="s">
        <v>1462</v>
      </c>
      <c r="F1286">
        <v>80362</v>
      </c>
      <c r="G1286">
        <v>94966</v>
      </c>
      <c r="H1286" t="s">
        <v>1584</v>
      </c>
      <c r="I1286">
        <v>182</v>
      </c>
      <c r="J1286">
        <v>2</v>
      </c>
      <c r="K1286">
        <v>180000</v>
      </c>
      <c r="L1286">
        <v>1980</v>
      </c>
      <c r="M1286">
        <v>786</v>
      </c>
      <c r="N1286">
        <v>825</v>
      </c>
      <c r="O1286">
        <v>867</v>
      </c>
      <c r="P1286">
        <v>948</v>
      </c>
      <c r="Q1286">
        <v>1029</v>
      </c>
      <c r="R1286">
        <v>360000</v>
      </c>
      <c r="S1286">
        <v>377863</v>
      </c>
      <c r="T1286">
        <v>397099</v>
      </c>
      <c r="U1286">
        <v>434198</v>
      </c>
      <c r="V1286">
        <v>471298</v>
      </c>
      <c r="W1286" t="s">
        <v>2002</v>
      </c>
      <c r="X1286">
        <v>1</v>
      </c>
      <c r="Y1286">
        <v>1</v>
      </c>
      <c r="Z1286" t="s">
        <v>1532</v>
      </c>
    </row>
    <row r="1287" spans="1:26">
      <c r="A1287">
        <v>285</v>
      </c>
      <c r="B1287">
        <v>16226</v>
      </c>
      <c r="C1287" t="s">
        <v>1574</v>
      </c>
      <c r="D1287" t="s">
        <v>1529</v>
      </c>
      <c r="E1287" t="s">
        <v>1449</v>
      </c>
      <c r="F1287">
        <v>70797</v>
      </c>
      <c r="G1287">
        <v>84362</v>
      </c>
      <c r="H1287" t="s">
        <v>1584</v>
      </c>
      <c r="I1287">
        <v>182</v>
      </c>
      <c r="J1287">
        <v>6</v>
      </c>
      <c r="K1287">
        <v>180000</v>
      </c>
      <c r="L1287">
        <v>81314</v>
      </c>
      <c r="M1287">
        <v>1010</v>
      </c>
      <c r="N1287">
        <v>1061</v>
      </c>
      <c r="O1287">
        <v>1114</v>
      </c>
      <c r="P1287">
        <v>1218</v>
      </c>
      <c r="Q1287">
        <v>1322</v>
      </c>
      <c r="R1287">
        <v>1080000</v>
      </c>
      <c r="S1287">
        <v>1134535</v>
      </c>
      <c r="T1287">
        <v>1191208</v>
      </c>
      <c r="U1287">
        <v>1302416</v>
      </c>
      <c r="V1287">
        <v>1413624</v>
      </c>
      <c r="W1287" t="s">
        <v>2260</v>
      </c>
      <c r="X1287">
        <v>1</v>
      </c>
      <c r="Y1287">
        <v>1</v>
      </c>
      <c r="Z1287" t="s">
        <v>1532</v>
      </c>
    </row>
    <row r="1288" spans="1:26">
      <c r="A1288">
        <v>285</v>
      </c>
      <c r="B1288">
        <v>16226</v>
      </c>
      <c r="C1288" t="s">
        <v>1574</v>
      </c>
      <c r="D1288" t="s">
        <v>1529</v>
      </c>
      <c r="E1288" t="s">
        <v>1446</v>
      </c>
      <c r="F1288">
        <v>81371</v>
      </c>
      <c r="G1288">
        <v>96124</v>
      </c>
      <c r="H1288" t="s">
        <v>1584</v>
      </c>
      <c r="I1288">
        <v>182</v>
      </c>
      <c r="J1288">
        <v>1</v>
      </c>
      <c r="K1288">
        <v>84000</v>
      </c>
      <c r="L1288">
        <v>81314</v>
      </c>
      <c r="M1288">
        <v>11180</v>
      </c>
      <c r="N1288">
        <v>11739</v>
      </c>
      <c r="O1288">
        <v>12326</v>
      </c>
      <c r="P1288">
        <v>13472</v>
      </c>
      <c r="Q1288">
        <v>14618</v>
      </c>
      <c r="R1288">
        <v>84000</v>
      </c>
      <c r="S1288">
        <v>88200</v>
      </c>
      <c r="T1288">
        <v>92610</v>
      </c>
      <c r="U1288">
        <v>101221</v>
      </c>
      <c r="V1288">
        <v>109831</v>
      </c>
      <c r="W1288" t="s">
        <v>2261</v>
      </c>
      <c r="X1288">
        <v>1</v>
      </c>
      <c r="Y1288">
        <v>1</v>
      </c>
      <c r="Z1288" t="s">
        <v>1532</v>
      </c>
    </row>
    <row r="1289" spans="1:26">
      <c r="A1289">
        <v>285</v>
      </c>
      <c r="B1289">
        <v>16226</v>
      </c>
      <c r="C1289" t="s">
        <v>1574</v>
      </c>
      <c r="D1289" t="s">
        <v>1529</v>
      </c>
      <c r="E1289" t="s">
        <v>1445</v>
      </c>
      <c r="F1289">
        <v>70797</v>
      </c>
      <c r="G1289">
        <v>84362</v>
      </c>
      <c r="H1289" t="s">
        <v>1584</v>
      </c>
      <c r="I1289">
        <v>182</v>
      </c>
      <c r="J1289">
        <v>6</v>
      </c>
      <c r="K1289">
        <v>180000</v>
      </c>
      <c r="L1289">
        <v>81000</v>
      </c>
      <c r="M1289">
        <v>4982</v>
      </c>
      <c r="N1289">
        <v>5231</v>
      </c>
      <c r="O1289">
        <v>5493</v>
      </c>
      <c r="P1289">
        <v>6004</v>
      </c>
      <c r="Q1289">
        <v>6515</v>
      </c>
      <c r="R1289">
        <v>1080000</v>
      </c>
      <c r="S1289">
        <v>1133978</v>
      </c>
      <c r="T1289">
        <v>1190775</v>
      </c>
      <c r="U1289">
        <v>1301550</v>
      </c>
      <c r="V1289">
        <v>1412324</v>
      </c>
      <c r="W1289" t="s">
        <v>2260</v>
      </c>
      <c r="X1289">
        <v>1</v>
      </c>
      <c r="Y1289">
        <v>1</v>
      </c>
      <c r="Z1289" t="s">
        <v>1532</v>
      </c>
    </row>
    <row r="1290" spans="1:26">
      <c r="A1290">
        <v>285</v>
      </c>
      <c r="B1290">
        <v>16226</v>
      </c>
      <c r="C1290" t="s">
        <v>1574</v>
      </c>
      <c r="D1290" t="s">
        <v>1529</v>
      </c>
      <c r="E1290" t="s">
        <v>1447</v>
      </c>
      <c r="F1290">
        <v>81371</v>
      </c>
      <c r="G1290">
        <v>96124</v>
      </c>
      <c r="H1290" t="s">
        <v>1584</v>
      </c>
      <c r="I1290">
        <v>182</v>
      </c>
      <c r="J1290">
        <v>1</v>
      </c>
      <c r="K1290">
        <v>84000</v>
      </c>
      <c r="L1290">
        <v>81314</v>
      </c>
      <c r="M1290">
        <v>3884</v>
      </c>
      <c r="N1290">
        <v>4078</v>
      </c>
      <c r="O1290">
        <v>4282</v>
      </c>
      <c r="P1290">
        <v>4680</v>
      </c>
      <c r="Q1290">
        <v>5078</v>
      </c>
      <c r="R1290">
        <v>84000</v>
      </c>
      <c r="S1290">
        <v>88196</v>
      </c>
      <c r="T1290">
        <v>92608</v>
      </c>
      <c r="U1290">
        <v>101215</v>
      </c>
      <c r="V1290">
        <v>109823</v>
      </c>
      <c r="W1290" t="s">
        <v>2261</v>
      </c>
      <c r="X1290">
        <v>1</v>
      </c>
      <c r="Y1290">
        <v>1</v>
      </c>
      <c r="Z1290" t="s">
        <v>1532</v>
      </c>
    </row>
    <row r="1291" spans="1:26">
      <c r="A1291">
        <v>285</v>
      </c>
      <c r="B1291">
        <v>16226</v>
      </c>
      <c r="C1291" t="s">
        <v>1574</v>
      </c>
      <c r="D1291" t="s">
        <v>1529</v>
      </c>
      <c r="E1291" t="s">
        <v>1449</v>
      </c>
      <c r="F1291">
        <v>80532</v>
      </c>
      <c r="G1291">
        <v>95158</v>
      </c>
      <c r="H1291" t="s">
        <v>1584</v>
      </c>
      <c r="I1291">
        <v>182</v>
      </c>
      <c r="J1291">
        <v>1</v>
      </c>
      <c r="K1291">
        <v>180000</v>
      </c>
      <c r="L1291">
        <v>81314</v>
      </c>
      <c r="M1291">
        <v>1010</v>
      </c>
      <c r="N1291">
        <v>1061</v>
      </c>
      <c r="O1291">
        <v>1114</v>
      </c>
      <c r="P1291">
        <v>1218</v>
      </c>
      <c r="Q1291">
        <v>1322</v>
      </c>
      <c r="R1291">
        <v>180000</v>
      </c>
      <c r="S1291">
        <v>189089</v>
      </c>
      <c r="T1291">
        <v>198535</v>
      </c>
      <c r="U1291">
        <v>217069</v>
      </c>
      <c r="V1291">
        <v>235604</v>
      </c>
      <c r="W1291" t="s">
        <v>2262</v>
      </c>
      <c r="X1291">
        <v>1</v>
      </c>
      <c r="Y1291">
        <v>1</v>
      </c>
      <c r="Z1291" t="s">
        <v>1532</v>
      </c>
    </row>
    <row r="1292" spans="1:26">
      <c r="A1292">
        <v>285</v>
      </c>
      <c r="B1292">
        <v>16226</v>
      </c>
      <c r="C1292" t="s">
        <v>1574</v>
      </c>
      <c r="D1292" t="s">
        <v>1529</v>
      </c>
      <c r="E1292" t="s">
        <v>1444</v>
      </c>
      <c r="F1292">
        <v>4759</v>
      </c>
      <c r="G1292">
        <v>49149</v>
      </c>
      <c r="H1292" t="s">
        <v>1530</v>
      </c>
      <c r="I1292">
        <v>297</v>
      </c>
      <c r="J1292">
        <v>8</v>
      </c>
      <c r="K1292">
        <v>9</v>
      </c>
      <c r="L1292">
        <v>81000</v>
      </c>
      <c r="M1292">
        <v>32687</v>
      </c>
      <c r="N1292">
        <v>34321</v>
      </c>
      <c r="O1292">
        <v>36037</v>
      </c>
      <c r="P1292">
        <v>39387</v>
      </c>
      <c r="Q1292">
        <v>42737</v>
      </c>
      <c r="R1292">
        <v>72</v>
      </c>
      <c r="S1292">
        <v>76</v>
      </c>
      <c r="T1292">
        <v>79</v>
      </c>
      <c r="U1292">
        <v>87</v>
      </c>
      <c r="V1292">
        <v>94</v>
      </c>
      <c r="W1292" t="s">
        <v>1841</v>
      </c>
      <c r="X1292">
        <v>1</v>
      </c>
      <c r="Y1292">
        <v>1</v>
      </c>
      <c r="Z1292" t="s">
        <v>1532</v>
      </c>
    </row>
    <row r="1293" spans="1:26">
      <c r="A1293">
        <v>285</v>
      </c>
      <c r="B1293">
        <v>16226</v>
      </c>
      <c r="C1293" t="s">
        <v>1574</v>
      </c>
      <c r="D1293" t="s">
        <v>1529</v>
      </c>
      <c r="E1293" t="s">
        <v>1449</v>
      </c>
      <c r="F1293">
        <v>45342</v>
      </c>
      <c r="G1293">
        <v>52398</v>
      </c>
      <c r="H1293" t="s">
        <v>1584</v>
      </c>
      <c r="I1293">
        <v>182</v>
      </c>
      <c r="J1293">
        <v>5</v>
      </c>
      <c r="K1293">
        <v>180000</v>
      </c>
      <c r="L1293">
        <v>81314</v>
      </c>
      <c r="M1293">
        <v>1010</v>
      </c>
      <c r="N1293">
        <v>1061</v>
      </c>
      <c r="O1293">
        <v>1114</v>
      </c>
      <c r="P1293">
        <v>1218</v>
      </c>
      <c r="Q1293">
        <v>1322</v>
      </c>
      <c r="R1293">
        <v>900000</v>
      </c>
      <c r="S1293">
        <v>945446</v>
      </c>
      <c r="T1293">
        <v>992673</v>
      </c>
      <c r="U1293">
        <v>1085347</v>
      </c>
      <c r="V1293">
        <v>1178020</v>
      </c>
      <c r="W1293" t="s">
        <v>1957</v>
      </c>
      <c r="X1293">
        <v>1</v>
      </c>
      <c r="Y1293">
        <v>1</v>
      </c>
      <c r="Z1293" t="s">
        <v>1532</v>
      </c>
    </row>
    <row r="1294" spans="1:26">
      <c r="A1294">
        <v>285</v>
      </c>
      <c r="B1294">
        <v>16226</v>
      </c>
      <c r="C1294" t="s">
        <v>1574</v>
      </c>
      <c r="D1294" t="s">
        <v>1529</v>
      </c>
      <c r="E1294" t="s">
        <v>1444</v>
      </c>
      <c r="F1294">
        <v>74834</v>
      </c>
      <c r="G1294">
        <v>88847</v>
      </c>
      <c r="H1294" t="s">
        <v>1577</v>
      </c>
      <c r="I1294">
        <v>323</v>
      </c>
      <c r="J1294">
        <v>8</v>
      </c>
      <c r="K1294">
        <v>30000</v>
      </c>
      <c r="L1294">
        <v>81000</v>
      </c>
      <c r="M1294">
        <v>32687</v>
      </c>
      <c r="N1294">
        <v>34321</v>
      </c>
      <c r="O1294">
        <v>36037</v>
      </c>
      <c r="P1294">
        <v>39387</v>
      </c>
      <c r="Q1294">
        <v>42737</v>
      </c>
      <c r="R1294">
        <v>240000</v>
      </c>
      <c r="S1294">
        <v>251997</v>
      </c>
      <c r="T1294">
        <v>264597</v>
      </c>
      <c r="U1294">
        <v>289194</v>
      </c>
      <c r="V1294">
        <v>313791</v>
      </c>
      <c r="W1294" t="s">
        <v>2263</v>
      </c>
      <c r="X1294">
        <v>1</v>
      </c>
      <c r="Y1294">
        <v>1</v>
      </c>
      <c r="Z1294" t="s">
        <v>1532</v>
      </c>
    </row>
    <row r="1295" spans="1:26">
      <c r="A1295">
        <v>285</v>
      </c>
      <c r="B1295">
        <v>16226</v>
      </c>
      <c r="C1295" t="s">
        <v>1574</v>
      </c>
      <c r="D1295" t="s">
        <v>1529</v>
      </c>
      <c r="E1295" t="s">
        <v>1444</v>
      </c>
      <c r="F1295">
        <v>57203</v>
      </c>
      <c r="G1295">
        <v>67818</v>
      </c>
      <c r="H1295" t="s">
        <v>1577</v>
      </c>
      <c r="I1295">
        <v>323</v>
      </c>
      <c r="J1295">
        <v>8</v>
      </c>
      <c r="K1295">
        <v>50000</v>
      </c>
      <c r="L1295">
        <v>81000</v>
      </c>
      <c r="M1295">
        <v>32687</v>
      </c>
      <c r="N1295">
        <v>34321</v>
      </c>
      <c r="O1295">
        <v>36037</v>
      </c>
      <c r="P1295">
        <v>39387</v>
      </c>
      <c r="Q1295">
        <v>42737</v>
      </c>
      <c r="R1295">
        <v>400000</v>
      </c>
      <c r="S1295">
        <v>419996</v>
      </c>
      <c r="T1295">
        <v>440995</v>
      </c>
      <c r="U1295">
        <v>481990</v>
      </c>
      <c r="V1295">
        <v>522985</v>
      </c>
      <c r="W1295" t="s">
        <v>2264</v>
      </c>
      <c r="X1295">
        <v>1</v>
      </c>
      <c r="Y1295">
        <v>1</v>
      </c>
      <c r="Z1295" t="s">
        <v>1532</v>
      </c>
    </row>
    <row r="1296" spans="1:26">
      <c r="A1296">
        <v>285</v>
      </c>
      <c r="B1296">
        <v>16226</v>
      </c>
      <c r="C1296" t="s">
        <v>1574</v>
      </c>
      <c r="D1296" t="s">
        <v>1529</v>
      </c>
      <c r="E1296" t="s">
        <v>1444</v>
      </c>
      <c r="F1296">
        <v>35260</v>
      </c>
      <c r="G1296">
        <v>38646</v>
      </c>
      <c r="H1296" t="s">
        <v>1577</v>
      </c>
      <c r="I1296">
        <v>323</v>
      </c>
      <c r="J1296">
        <v>8</v>
      </c>
      <c r="K1296">
        <v>75000</v>
      </c>
      <c r="L1296">
        <v>81000</v>
      </c>
      <c r="M1296">
        <v>32687</v>
      </c>
      <c r="N1296">
        <v>34321</v>
      </c>
      <c r="O1296">
        <v>36037</v>
      </c>
      <c r="P1296">
        <v>39387</v>
      </c>
      <c r="Q1296">
        <v>42737</v>
      </c>
      <c r="R1296">
        <v>600000</v>
      </c>
      <c r="S1296">
        <v>629994</v>
      </c>
      <c r="T1296">
        <v>661492</v>
      </c>
      <c r="U1296">
        <v>722985</v>
      </c>
      <c r="V1296">
        <v>784477</v>
      </c>
      <c r="W1296" t="s">
        <v>2265</v>
      </c>
      <c r="X1296">
        <v>1</v>
      </c>
      <c r="Y1296">
        <v>1</v>
      </c>
      <c r="Z1296" t="s">
        <v>1532</v>
      </c>
    </row>
    <row r="1297" spans="1:26">
      <c r="A1297">
        <v>285</v>
      </c>
      <c r="B1297">
        <v>16226</v>
      </c>
      <c r="C1297" t="s">
        <v>1574</v>
      </c>
      <c r="D1297" t="s">
        <v>1529</v>
      </c>
      <c r="E1297" t="s">
        <v>1443</v>
      </c>
      <c r="F1297">
        <v>45342</v>
      </c>
      <c r="G1297">
        <v>52398</v>
      </c>
      <c r="H1297" t="s">
        <v>1584</v>
      </c>
      <c r="I1297">
        <v>182</v>
      </c>
      <c r="J1297">
        <v>7</v>
      </c>
      <c r="K1297">
        <v>180000</v>
      </c>
      <c r="L1297">
        <v>81000</v>
      </c>
      <c r="M1297">
        <v>14512</v>
      </c>
      <c r="N1297">
        <v>15238</v>
      </c>
      <c r="O1297">
        <v>15999</v>
      </c>
      <c r="P1297">
        <v>17486</v>
      </c>
      <c r="Q1297">
        <v>18973</v>
      </c>
      <c r="R1297">
        <v>1260000</v>
      </c>
      <c r="S1297">
        <v>1323035</v>
      </c>
      <c r="T1297">
        <v>1389108</v>
      </c>
      <c r="U1297">
        <v>1518217</v>
      </c>
      <c r="V1297">
        <v>1647325</v>
      </c>
      <c r="W1297" t="s">
        <v>1957</v>
      </c>
      <c r="X1297">
        <v>1</v>
      </c>
      <c r="Y1297">
        <v>1</v>
      </c>
      <c r="Z1297" t="s">
        <v>1532</v>
      </c>
    </row>
    <row r="1298" spans="1:26">
      <c r="A1298">
        <v>285</v>
      </c>
      <c r="B1298">
        <v>16226</v>
      </c>
      <c r="C1298" t="s">
        <v>1574</v>
      </c>
      <c r="D1298" t="s">
        <v>1529</v>
      </c>
      <c r="E1298" t="s">
        <v>1444</v>
      </c>
      <c r="F1298">
        <v>41987</v>
      </c>
      <c r="G1298">
        <v>47358</v>
      </c>
      <c r="H1298" t="s">
        <v>1530</v>
      </c>
      <c r="I1298">
        <v>266</v>
      </c>
      <c r="J1298">
        <v>60</v>
      </c>
      <c r="K1298">
        <v>2000</v>
      </c>
      <c r="L1298">
        <v>81000</v>
      </c>
      <c r="M1298">
        <v>32687</v>
      </c>
      <c r="N1298">
        <v>34321</v>
      </c>
      <c r="O1298">
        <v>36037</v>
      </c>
      <c r="P1298">
        <v>39387</v>
      </c>
      <c r="Q1298">
        <v>42737</v>
      </c>
      <c r="R1298">
        <v>120000</v>
      </c>
      <c r="S1298">
        <v>125999</v>
      </c>
      <c r="T1298">
        <v>132298</v>
      </c>
      <c r="U1298">
        <v>144597</v>
      </c>
      <c r="V1298">
        <v>156895</v>
      </c>
      <c r="W1298" t="s">
        <v>2266</v>
      </c>
      <c r="X1298">
        <v>1</v>
      </c>
      <c r="Y1298">
        <v>1</v>
      </c>
      <c r="Z1298" t="s">
        <v>1532</v>
      </c>
    </row>
    <row r="1299" spans="1:26">
      <c r="A1299">
        <v>285</v>
      </c>
      <c r="B1299">
        <v>16226</v>
      </c>
      <c r="C1299" t="s">
        <v>1574</v>
      </c>
      <c r="D1299" t="s">
        <v>1529</v>
      </c>
      <c r="E1299" t="s">
        <v>1444</v>
      </c>
      <c r="F1299">
        <v>41991</v>
      </c>
      <c r="G1299">
        <v>47361</v>
      </c>
      <c r="H1299" t="s">
        <v>1530</v>
      </c>
      <c r="I1299">
        <v>266</v>
      </c>
      <c r="J1299">
        <v>60</v>
      </c>
      <c r="K1299">
        <v>2000</v>
      </c>
      <c r="L1299">
        <v>81000</v>
      </c>
      <c r="M1299">
        <v>32687</v>
      </c>
      <c r="N1299">
        <v>34321</v>
      </c>
      <c r="O1299">
        <v>36037</v>
      </c>
      <c r="P1299">
        <v>39387</v>
      </c>
      <c r="Q1299">
        <v>42737</v>
      </c>
      <c r="R1299">
        <v>120000</v>
      </c>
      <c r="S1299">
        <v>125999</v>
      </c>
      <c r="T1299">
        <v>132298</v>
      </c>
      <c r="U1299">
        <v>144597</v>
      </c>
      <c r="V1299">
        <v>156895</v>
      </c>
      <c r="W1299" t="s">
        <v>2266</v>
      </c>
      <c r="X1299">
        <v>1</v>
      </c>
      <c r="Y1299">
        <v>1</v>
      </c>
      <c r="Z1299" t="s">
        <v>1532</v>
      </c>
    </row>
    <row r="1300" spans="1:26">
      <c r="A1300">
        <v>285</v>
      </c>
      <c r="B1300">
        <v>16226</v>
      </c>
      <c r="C1300" t="s">
        <v>1574</v>
      </c>
      <c r="D1300" t="s">
        <v>1529</v>
      </c>
      <c r="E1300" t="s">
        <v>1442</v>
      </c>
      <c r="F1300">
        <v>45342</v>
      </c>
      <c r="G1300">
        <v>52398</v>
      </c>
      <c r="H1300" t="s">
        <v>1584</v>
      </c>
      <c r="I1300">
        <v>182</v>
      </c>
      <c r="J1300">
        <v>1</v>
      </c>
      <c r="K1300">
        <v>180000</v>
      </c>
      <c r="L1300">
        <v>81000</v>
      </c>
      <c r="M1300">
        <v>59968</v>
      </c>
      <c r="N1300">
        <v>62966</v>
      </c>
      <c r="O1300">
        <v>66115</v>
      </c>
      <c r="P1300">
        <v>72262</v>
      </c>
      <c r="Q1300">
        <v>78409</v>
      </c>
      <c r="R1300">
        <v>180000</v>
      </c>
      <c r="S1300">
        <v>188999</v>
      </c>
      <c r="T1300">
        <v>198451</v>
      </c>
      <c r="U1300">
        <v>216902</v>
      </c>
      <c r="V1300">
        <v>235353</v>
      </c>
      <c r="W1300" t="s">
        <v>1957</v>
      </c>
      <c r="X1300">
        <v>1</v>
      </c>
      <c r="Y1300">
        <v>1</v>
      </c>
      <c r="Z1300" t="s">
        <v>1532</v>
      </c>
    </row>
    <row r="1301" spans="1:26">
      <c r="A1301">
        <v>285</v>
      </c>
      <c r="B1301">
        <v>16226</v>
      </c>
      <c r="C1301" t="s">
        <v>1574</v>
      </c>
      <c r="D1301" t="s">
        <v>1529</v>
      </c>
      <c r="E1301" t="s">
        <v>1444</v>
      </c>
      <c r="F1301">
        <v>41972</v>
      </c>
      <c r="G1301">
        <v>47344</v>
      </c>
      <c r="H1301" t="s">
        <v>1530</v>
      </c>
      <c r="I1301">
        <v>266</v>
      </c>
      <c r="J1301">
        <v>60</v>
      </c>
      <c r="K1301">
        <v>1500</v>
      </c>
      <c r="L1301">
        <v>81000</v>
      </c>
      <c r="M1301">
        <v>32687</v>
      </c>
      <c r="N1301">
        <v>34321</v>
      </c>
      <c r="O1301">
        <v>36037</v>
      </c>
      <c r="P1301">
        <v>39387</v>
      </c>
      <c r="Q1301">
        <v>42737</v>
      </c>
      <c r="R1301">
        <v>90000</v>
      </c>
      <c r="S1301">
        <v>94499</v>
      </c>
      <c r="T1301">
        <v>99224</v>
      </c>
      <c r="U1301">
        <v>108448</v>
      </c>
      <c r="V1301">
        <v>117672</v>
      </c>
      <c r="W1301" t="s">
        <v>2266</v>
      </c>
      <c r="X1301">
        <v>1</v>
      </c>
      <c r="Y1301">
        <v>1</v>
      </c>
      <c r="Z1301" t="s">
        <v>1532</v>
      </c>
    </row>
    <row r="1302" spans="1:26">
      <c r="A1302">
        <v>285</v>
      </c>
      <c r="B1302">
        <v>16226</v>
      </c>
      <c r="C1302" t="s">
        <v>1574</v>
      </c>
      <c r="D1302" t="s">
        <v>1529</v>
      </c>
      <c r="E1302" t="s">
        <v>1444</v>
      </c>
      <c r="F1302">
        <v>41983</v>
      </c>
      <c r="G1302">
        <v>47355</v>
      </c>
      <c r="H1302" t="s">
        <v>1530</v>
      </c>
      <c r="I1302">
        <v>266</v>
      </c>
      <c r="J1302">
        <v>60</v>
      </c>
      <c r="K1302">
        <v>1500</v>
      </c>
      <c r="L1302">
        <v>81000</v>
      </c>
      <c r="M1302">
        <v>32687</v>
      </c>
      <c r="N1302">
        <v>34321</v>
      </c>
      <c r="O1302">
        <v>36037</v>
      </c>
      <c r="P1302">
        <v>39387</v>
      </c>
      <c r="Q1302">
        <v>42737</v>
      </c>
      <c r="R1302">
        <v>90000</v>
      </c>
      <c r="S1302">
        <v>94499</v>
      </c>
      <c r="T1302">
        <v>99224</v>
      </c>
      <c r="U1302">
        <v>108448</v>
      </c>
      <c r="V1302">
        <v>117672</v>
      </c>
      <c r="W1302" t="s">
        <v>2266</v>
      </c>
      <c r="X1302">
        <v>1</v>
      </c>
      <c r="Y1302">
        <v>1</v>
      </c>
      <c r="Z1302" t="s">
        <v>1532</v>
      </c>
    </row>
    <row r="1303" spans="1:26">
      <c r="A1303">
        <v>285</v>
      </c>
      <c r="B1303">
        <v>16226</v>
      </c>
      <c r="C1303" t="s">
        <v>1574</v>
      </c>
      <c r="D1303" t="s">
        <v>1529</v>
      </c>
      <c r="E1303" t="s">
        <v>1444</v>
      </c>
      <c r="F1303">
        <v>41951</v>
      </c>
      <c r="G1303">
        <v>47320</v>
      </c>
      <c r="H1303" t="s">
        <v>1530</v>
      </c>
      <c r="I1303">
        <v>266</v>
      </c>
      <c r="J1303">
        <v>60</v>
      </c>
      <c r="K1303">
        <v>2500</v>
      </c>
      <c r="L1303">
        <v>81000</v>
      </c>
      <c r="M1303">
        <v>32687</v>
      </c>
      <c r="N1303">
        <v>34321</v>
      </c>
      <c r="O1303">
        <v>36037</v>
      </c>
      <c r="P1303">
        <v>39387</v>
      </c>
      <c r="Q1303">
        <v>42737</v>
      </c>
      <c r="R1303">
        <v>150000</v>
      </c>
      <c r="S1303">
        <v>157498</v>
      </c>
      <c r="T1303">
        <v>165373</v>
      </c>
      <c r="U1303">
        <v>180746</v>
      </c>
      <c r="V1303">
        <v>196119</v>
      </c>
      <c r="W1303" t="s">
        <v>2266</v>
      </c>
      <c r="X1303">
        <v>1</v>
      </c>
      <c r="Y1303">
        <v>1</v>
      </c>
      <c r="Z1303" t="s">
        <v>1532</v>
      </c>
    </row>
    <row r="1304" spans="1:26">
      <c r="A1304">
        <v>285</v>
      </c>
      <c r="B1304">
        <v>16226</v>
      </c>
      <c r="C1304" t="s">
        <v>1574</v>
      </c>
      <c r="D1304" t="s">
        <v>1529</v>
      </c>
      <c r="E1304" t="s">
        <v>1444</v>
      </c>
      <c r="F1304">
        <v>41925</v>
      </c>
      <c r="G1304">
        <v>47272</v>
      </c>
      <c r="H1304" t="s">
        <v>1530</v>
      </c>
      <c r="I1304">
        <v>266</v>
      </c>
      <c r="J1304">
        <v>60</v>
      </c>
      <c r="K1304">
        <v>3500</v>
      </c>
      <c r="L1304">
        <v>81000</v>
      </c>
      <c r="M1304">
        <v>32687</v>
      </c>
      <c r="N1304">
        <v>34321</v>
      </c>
      <c r="O1304">
        <v>36037</v>
      </c>
      <c r="P1304">
        <v>39387</v>
      </c>
      <c r="Q1304">
        <v>42737</v>
      </c>
      <c r="R1304">
        <v>210000</v>
      </c>
      <c r="S1304">
        <v>220498</v>
      </c>
      <c r="T1304">
        <v>231522</v>
      </c>
      <c r="U1304">
        <v>253045</v>
      </c>
      <c r="V1304">
        <v>274567</v>
      </c>
      <c r="W1304" t="s">
        <v>2266</v>
      </c>
      <c r="X1304">
        <v>1</v>
      </c>
      <c r="Y1304">
        <v>1</v>
      </c>
      <c r="Z1304" t="s">
        <v>1532</v>
      </c>
    </row>
    <row r="1305" spans="1:26">
      <c r="A1305">
        <v>285</v>
      </c>
      <c r="B1305">
        <v>16226</v>
      </c>
      <c r="C1305" t="s">
        <v>1574</v>
      </c>
      <c r="D1305" t="s">
        <v>1529</v>
      </c>
      <c r="E1305" t="s">
        <v>1444</v>
      </c>
      <c r="F1305">
        <v>41956</v>
      </c>
      <c r="G1305">
        <v>47326</v>
      </c>
      <c r="H1305" t="s">
        <v>1530</v>
      </c>
      <c r="I1305">
        <v>266</v>
      </c>
      <c r="J1305">
        <v>60</v>
      </c>
      <c r="K1305">
        <v>3500</v>
      </c>
      <c r="L1305">
        <v>81000</v>
      </c>
      <c r="M1305">
        <v>32687</v>
      </c>
      <c r="N1305">
        <v>34321</v>
      </c>
      <c r="O1305">
        <v>36037</v>
      </c>
      <c r="P1305">
        <v>39387</v>
      </c>
      <c r="Q1305">
        <v>42737</v>
      </c>
      <c r="R1305">
        <v>210000</v>
      </c>
      <c r="S1305">
        <v>220498</v>
      </c>
      <c r="T1305">
        <v>231522</v>
      </c>
      <c r="U1305">
        <v>253045</v>
      </c>
      <c r="V1305">
        <v>274567</v>
      </c>
      <c r="W1305" t="s">
        <v>2266</v>
      </c>
      <c r="X1305">
        <v>1</v>
      </c>
      <c r="Y1305">
        <v>1</v>
      </c>
      <c r="Z1305" t="s">
        <v>1532</v>
      </c>
    </row>
    <row r="1306" spans="1:26">
      <c r="A1306">
        <v>285</v>
      </c>
      <c r="B1306">
        <v>16226</v>
      </c>
      <c r="C1306" t="s">
        <v>1561</v>
      </c>
      <c r="D1306" t="s">
        <v>1529</v>
      </c>
      <c r="E1306" t="s">
        <v>1463</v>
      </c>
      <c r="F1306">
        <v>2932</v>
      </c>
      <c r="G1306">
        <v>3516</v>
      </c>
      <c r="H1306" t="s">
        <v>1584</v>
      </c>
      <c r="I1306">
        <v>182</v>
      </c>
      <c r="J1306">
        <v>5</v>
      </c>
      <c r="K1306">
        <v>180000</v>
      </c>
      <c r="L1306">
        <v>1980</v>
      </c>
      <c r="M1306">
        <v>786</v>
      </c>
      <c r="N1306">
        <v>825</v>
      </c>
      <c r="O1306">
        <v>867</v>
      </c>
      <c r="P1306">
        <v>948</v>
      </c>
      <c r="Q1306">
        <v>1029</v>
      </c>
      <c r="R1306">
        <v>900000</v>
      </c>
      <c r="S1306">
        <v>944656</v>
      </c>
      <c r="T1306">
        <v>992748</v>
      </c>
      <c r="U1306">
        <v>1085496</v>
      </c>
      <c r="V1306">
        <v>1178244</v>
      </c>
      <c r="W1306" t="s">
        <v>1956</v>
      </c>
      <c r="X1306">
        <v>1</v>
      </c>
      <c r="Y1306">
        <v>1</v>
      </c>
      <c r="Z1306" t="s">
        <v>1532</v>
      </c>
    </row>
    <row r="1307" spans="1:26">
      <c r="A1307">
        <v>285</v>
      </c>
      <c r="B1307">
        <v>16226</v>
      </c>
      <c r="C1307" t="s">
        <v>1574</v>
      </c>
      <c r="D1307" t="s">
        <v>1529</v>
      </c>
      <c r="E1307" t="s">
        <v>1444</v>
      </c>
      <c r="F1307">
        <v>41933</v>
      </c>
      <c r="G1307">
        <v>47286</v>
      </c>
      <c r="H1307" t="s">
        <v>1530</v>
      </c>
      <c r="I1307">
        <v>266</v>
      </c>
      <c r="J1307">
        <v>60</v>
      </c>
      <c r="K1307">
        <v>3800</v>
      </c>
      <c r="L1307">
        <v>81000</v>
      </c>
      <c r="M1307">
        <v>32687</v>
      </c>
      <c r="N1307">
        <v>34321</v>
      </c>
      <c r="O1307">
        <v>36037</v>
      </c>
      <c r="P1307">
        <v>39387</v>
      </c>
      <c r="Q1307">
        <v>42737</v>
      </c>
      <c r="R1307">
        <v>228000</v>
      </c>
      <c r="S1307">
        <v>239398</v>
      </c>
      <c r="T1307">
        <v>251367</v>
      </c>
      <c r="U1307">
        <v>274734</v>
      </c>
      <c r="V1307">
        <v>298101</v>
      </c>
      <c r="W1307" t="s">
        <v>2266</v>
      </c>
      <c r="X1307">
        <v>1</v>
      </c>
      <c r="Y1307">
        <v>1</v>
      </c>
      <c r="Z1307" t="s">
        <v>1532</v>
      </c>
    </row>
    <row r="1308" spans="1:26">
      <c r="A1308">
        <v>285</v>
      </c>
      <c r="B1308">
        <v>16226</v>
      </c>
      <c r="C1308" t="s">
        <v>1574</v>
      </c>
      <c r="D1308" t="s">
        <v>1529</v>
      </c>
      <c r="E1308" t="s">
        <v>1444</v>
      </c>
      <c r="F1308">
        <v>41944</v>
      </c>
      <c r="G1308">
        <v>47303</v>
      </c>
      <c r="H1308" t="s">
        <v>1530</v>
      </c>
      <c r="I1308">
        <v>266</v>
      </c>
      <c r="J1308">
        <v>60</v>
      </c>
      <c r="K1308">
        <v>2000</v>
      </c>
      <c r="L1308">
        <v>81000</v>
      </c>
      <c r="M1308">
        <v>32687</v>
      </c>
      <c r="N1308">
        <v>34321</v>
      </c>
      <c r="O1308">
        <v>36037</v>
      </c>
      <c r="P1308">
        <v>39387</v>
      </c>
      <c r="Q1308">
        <v>42737</v>
      </c>
      <c r="R1308">
        <v>120000</v>
      </c>
      <c r="S1308">
        <v>125999</v>
      </c>
      <c r="T1308">
        <v>132298</v>
      </c>
      <c r="U1308">
        <v>144597</v>
      </c>
      <c r="V1308">
        <v>156895</v>
      </c>
      <c r="W1308" t="s">
        <v>2266</v>
      </c>
      <c r="X1308">
        <v>1</v>
      </c>
      <c r="Y1308">
        <v>1</v>
      </c>
      <c r="Z1308" t="s">
        <v>1532</v>
      </c>
    </row>
    <row r="1309" spans="1:26">
      <c r="A1309">
        <v>285</v>
      </c>
      <c r="B1309">
        <v>16226</v>
      </c>
      <c r="C1309" t="s">
        <v>1561</v>
      </c>
      <c r="D1309" t="s">
        <v>1529</v>
      </c>
      <c r="E1309" t="s">
        <v>1462</v>
      </c>
      <c r="F1309">
        <v>2932</v>
      </c>
      <c r="G1309">
        <v>3516</v>
      </c>
      <c r="H1309" t="s">
        <v>1584</v>
      </c>
      <c r="I1309">
        <v>182</v>
      </c>
      <c r="J1309">
        <v>10</v>
      </c>
      <c r="K1309">
        <v>180000</v>
      </c>
      <c r="L1309">
        <v>1980</v>
      </c>
      <c r="M1309">
        <v>786</v>
      </c>
      <c r="N1309">
        <v>825</v>
      </c>
      <c r="O1309">
        <v>867</v>
      </c>
      <c r="P1309">
        <v>948</v>
      </c>
      <c r="Q1309">
        <v>1029</v>
      </c>
      <c r="R1309">
        <v>1800000</v>
      </c>
      <c r="S1309">
        <v>1889313</v>
      </c>
      <c r="T1309">
        <v>1985496</v>
      </c>
      <c r="U1309">
        <v>2170992</v>
      </c>
      <c r="V1309">
        <v>2356489</v>
      </c>
      <c r="W1309" t="s">
        <v>1956</v>
      </c>
      <c r="X1309">
        <v>1</v>
      </c>
      <c r="Y1309">
        <v>1</v>
      </c>
      <c r="Z1309" t="s">
        <v>1532</v>
      </c>
    </row>
    <row r="1310" spans="1:26">
      <c r="A1310">
        <v>285</v>
      </c>
      <c r="B1310">
        <v>16226</v>
      </c>
      <c r="C1310" t="s">
        <v>1574</v>
      </c>
      <c r="D1310" t="s">
        <v>1529</v>
      </c>
      <c r="E1310" t="s">
        <v>1444</v>
      </c>
      <c r="F1310">
        <v>41922</v>
      </c>
      <c r="G1310">
        <v>47271</v>
      </c>
      <c r="H1310" t="s">
        <v>1530</v>
      </c>
      <c r="I1310">
        <v>266</v>
      </c>
      <c r="J1310">
        <v>60</v>
      </c>
      <c r="K1310">
        <v>40</v>
      </c>
      <c r="L1310">
        <v>81000</v>
      </c>
      <c r="M1310">
        <v>32687</v>
      </c>
      <c r="N1310">
        <v>34321</v>
      </c>
      <c r="O1310">
        <v>36037</v>
      </c>
      <c r="P1310">
        <v>39387</v>
      </c>
      <c r="Q1310">
        <v>42737</v>
      </c>
      <c r="R1310">
        <v>2400</v>
      </c>
      <c r="S1310">
        <v>2520</v>
      </c>
      <c r="T1310">
        <v>2646</v>
      </c>
      <c r="U1310">
        <v>2892</v>
      </c>
      <c r="V1310">
        <v>3138</v>
      </c>
      <c r="W1310" t="s">
        <v>2266</v>
      </c>
      <c r="X1310">
        <v>1</v>
      </c>
      <c r="Y1310">
        <v>1</v>
      </c>
      <c r="Z1310" t="s">
        <v>1532</v>
      </c>
    </row>
    <row r="1311" spans="1:26">
      <c r="A1311">
        <v>285</v>
      </c>
      <c r="B1311">
        <v>16226</v>
      </c>
      <c r="C1311" t="s">
        <v>1574</v>
      </c>
      <c r="D1311" t="s">
        <v>1529</v>
      </c>
      <c r="E1311" t="s">
        <v>1444</v>
      </c>
      <c r="F1311">
        <v>41985</v>
      </c>
      <c r="G1311">
        <v>47356</v>
      </c>
      <c r="H1311" t="s">
        <v>1530</v>
      </c>
      <c r="I1311">
        <v>266</v>
      </c>
      <c r="J1311">
        <v>60</v>
      </c>
      <c r="K1311">
        <v>40</v>
      </c>
      <c r="L1311">
        <v>81000</v>
      </c>
      <c r="M1311">
        <v>32687</v>
      </c>
      <c r="N1311">
        <v>34321</v>
      </c>
      <c r="O1311">
        <v>36037</v>
      </c>
      <c r="P1311">
        <v>39387</v>
      </c>
      <c r="Q1311">
        <v>42737</v>
      </c>
      <c r="R1311">
        <v>2400</v>
      </c>
      <c r="S1311">
        <v>2520</v>
      </c>
      <c r="T1311">
        <v>2646</v>
      </c>
      <c r="U1311">
        <v>2892</v>
      </c>
      <c r="V1311">
        <v>3138</v>
      </c>
      <c r="W1311" t="s">
        <v>2266</v>
      </c>
      <c r="X1311">
        <v>1</v>
      </c>
      <c r="Y1311">
        <v>1</v>
      </c>
      <c r="Z1311" t="s">
        <v>1532</v>
      </c>
    </row>
    <row r="1312" spans="1:26">
      <c r="A1312">
        <v>285</v>
      </c>
      <c r="B1312">
        <v>16226</v>
      </c>
      <c r="C1312" t="s">
        <v>1561</v>
      </c>
      <c r="D1312" t="s">
        <v>1529</v>
      </c>
      <c r="E1312" t="s">
        <v>1405</v>
      </c>
      <c r="F1312">
        <v>2932</v>
      </c>
      <c r="G1312">
        <v>3516</v>
      </c>
      <c r="H1312" t="s">
        <v>1584</v>
      </c>
      <c r="I1312">
        <v>182</v>
      </c>
      <c r="J1312">
        <v>5</v>
      </c>
      <c r="K1312">
        <v>180000</v>
      </c>
      <c r="L1312">
        <v>1980</v>
      </c>
      <c r="M1312">
        <v>786</v>
      </c>
      <c r="N1312">
        <v>825</v>
      </c>
      <c r="O1312">
        <v>867</v>
      </c>
      <c r="P1312">
        <v>948</v>
      </c>
      <c r="Q1312">
        <v>1029</v>
      </c>
      <c r="R1312">
        <v>900000</v>
      </c>
      <c r="S1312">
        <v>944656</v>
      </c>
      <c r="T1312">
        <v>992748</v>
      </c>
      <c r="U1312">
        <v>1085496</v>
      </c>
      <c r="V1312">
        <v>1178244</v>
      </c>
      <c r="W1312" t="s">
        <v>1956</v>
      </c>
      <c r="X1312">
        <v>1</v>
      </c>
      <c r="Y1312">
        <v>1</v>
      </c>
      <c r="Z1312" t="s">
        <v>1532</v>
      </c>
    </row>
    <row r="1313" spans="1:26">
      <c r="A1313">
        <v>285</v>
      </c>
      <c r="B1313">
        <v>16226</v>
      </c>
      <c r="C1313" t="s">
        <v>1574</v>
      </c>
      <c r="D1313" t="s">
        <v>1529</v>
      </c>
      <c r="E1313" t="s">
        <v>1444</v>
      </c>
      <c r="F1313">
        <v>41989</v>
      </c>
      <c r="G1313">
        <v>47360</v>
      </c>
      <c r="H1313" t="s">
        <v>1530</v>
      </c>
      <c r="I1313">
        <v>266</v>
      </c>
      <c r="J1313">
        <v>60</v>
      </c>
      <c r="K1313">
        <v>40</v>
      </c>
      <c r="L1313">
        <v>81000</v>
      </c>
      <c r="M1313">
        <v>32687</v>
      </c>
      <c r="N1313">
        <v>34321</v>
      </c>
      <c r="O1313">
        <v>36037</v>
      </c>
      <c r="P1313">
        <v>39387</v>
      </c>
      <c r="Q1313">
        <v>42737</v>
      </c>
      <c r="R1313">
        <v>2400</v>
      </c>
      <c r="S1313">
        <v>2520</v>
      </c>
      <c r="T1313">
        <v>2646</v>
      </c>
      <c r="U1313">
        <v>2892</v>
      </c>
      <c r="V1313">
        <v>3138</v>
      </c>
      <c r="W1313" t="s">
        <v>2266</v>
      </c>
      <c r="X1313">
        <v>1</v>
      </c>
      <c r="Y1313">
        <v>1</v>
      </c>
      <c r="Z1313" t="s">
        <v>1532</v>
      </c>
    </row>
    <row r="1314" spans="1:26">
      <c r="A1314">
        <v>285</v>
      </c>
      <c r="B1314">
        <v>16226</v>
      </c>
      <c r="C1314" t="s">
        <v>1574</v>
      </c>
      <c r="D1314" t="s">
        <v>1529</v>
      </c>
      <c r="E1314" t="s">
        <v>1444</v>
      </c>
      <c r="F1314">
        <v>41965</v>
      </c>
      <c r="G1314">
        <v>47336</v>
      </c>
      <c r="H1314" t="s">
        <v>1530</v>
      </c>
      <c r="I1314">
        <v>266</v>
      </c>
      <c r="J1314">
        <v>60</v>
      </c>
      <c r="K1314">
        <v>40</v>
      </c>
      <c r="L1314">
        <v>81000</v>
      </c>
      <c r="M1314">
        <v>32687</v>
      </c>
      <c r="N1314">
        <v>34321</v>
      </c>
      <c r="O1314">
        <v>36037</v>
      </c>
      <c r="P1314">
        <v>39387</v>
      </c>
      <c r="Q1314">
        <v>42737</v>
      </c>
      <c r="R1314">
        <v>2400</v>
      </c>
      <c r="S1314">
        <v>2520</v>
      </c>
      <c r="T1314">
        <v>2646</v>
      </c>
      <c r="U1314">
        <v>2892</v>
      </c>
      <c r="V1314">
        <v>3138</v>
      </c>
      <c r="W1314" t="s">
        <v>2266</v>
      </c>
      <c r="X1314">
        <v>1</v>
      </c>
      <c r="Y1314">
        <v>1</v>
      </c>
      <c r="Z1314" t="s">
        <v>1532</v>
      </c>
    </row>
    <row r="1315" spans="1:26">
      <c r="A1315">
        <v>285</v>
      </c>
      <c r="B1315">
        <v>16226</v>
      </c>
      <c r="C1315" t="s">
        <v>1561</v>
      </c>
      <c r="D1315" t="s">
        <v>1529</v>
      </c>
      <c r="E1315" t="s">
        <v>1461</v>
      </c>
      <c r="F1315">
        <v>2932</v>
      </c>
      <c r="G1315">
        <v>3516</v>
      </c>
      <c r="H1315" t="s">
        <v>1584</v>
      </c>
      <c r="I1315">
        <v>182</v>
      </c>
      <c r="J1315">
        <v>8</v>
      </c>
      <c r="K1315">
        <v>180000</v>
      </c>
      <c r="L1315">
        <v>1049</v>
      </c>
      <c r="M1315">
        <v>786</v>
      </c>
      <c r="N1315">
        <v>825</v>
      </c>
      <c r="O1315">
        <v>867</v>
      </c>
      <c r="P1315">
        <v>948</v>
      </c>
      <c r="Q1315">
        <v>1029</v>
      </c>
      <c r="R1315">
        <v>1440000</v>
      </c>
      <c r="S1315">
        <v>1511450</v>
      </c>
      <c r="T1315">
        <v>1588397</v>
      </c>
      <c r="U1315">
        <v>1736794</v>
      </c>
      <c r="V1315">
        <v>1885191</v>
      </c>
      <c r="W1315" t="s">
        <v>1956</v>
      </c>
      <c r="X1315">
        <v>1</v>
      </c>
      <c r="Y1315">
        <v>1</v>
      </c>
      <c r="Z1315" t="s">
        <v>1532</v>
      </c>
    </row>
    <row r="1316" spans="1:26">
      <c r="A1316">
        <v>285</v>
      </c>
      <c r="B1316">
        <v>16226</v>
      </c>
      <c r="C1316" t="s">
        <v>1574</v>
      </c>
      <c r="D1316" t="s">
        <v>1529</v>
      </c>
      <c r="E1316" t="s">
        <v>1444</v>
      </c>
      <c r="F1316">
        <v>41978</v>
      </c>
      <c r="G1316">
        <v>47349</v>
      </c>
      <c r="H1316" t="s">
        <v>1530</v>
      </c>
      <c r="I1316">
        <v>266</v>
      </c>
      <c r="J1316">
        <v>60</v>
      </c>
      <c r="K1316">
        <v>40</v>
      </c>
      <c r="L1316">
        <v>81000</v>
      </c>
      <c r="M1316">
        <v>32687</v>
      </c>
      <c r="N1316">
        <v>34321</v>
      </c>
      <c r="O1316">
        <v>36037</v>
      </c>
      <c r="P1316">
        <v>39387</v>
      </c>
      <c r="Q1316">
        <v>42737</v>
      </c>
      <c r="R1316">
        <v>2400</v>
      </c>
      <c r="S1316">
        <v>2520</v>
      </c>
      <c r="T1316">
        <v>2646</v>
      </c>
      <c r="U1316">
        <v>2892</v>
      </c>
      <c r="V1316">
        <v>3138</v>
      </c>
      <c r="W1316" t="s">
        <v>2266</v>
      </c>
      <c r="X1316">
        <v>1</v>
      </c>
      <c r="Y1316">
        <v>1</v>
      </c>
      <c r="Z1316" t="s">
        <v>1532</v>
      </c>
    </row>
    <row r="1317" spans="1:26">
      <c r="A1317">
        <v>285</v>
      </c>
      <c r="B1317">
        <v>16226</v>
      </c>
      <c r="C1317" t="s">
        <v>1574</v>
      </c>
      <c r="D1317" t="s">
        <v>1529</v>
      </c>
      <c r="E1317" t="s">
        <v>1444</v>
      </c>
      <c r="F1317">
        <v>41953</v>
      </c>
      <c r="G1317">
        <v>47322</v>
      </c>
      <c r="H1317" t="s">
        <v>1530</v>
      </c>
      <c r="I1317">
        <v>266</v>
      </c>
      <c r="J1317">
        <v>60</v>
      </c>
      <c r="K1317">
        <v>40</v>
      </c>
      <c r="L1317">
        <v>81000</v>
      </c>
      <c r="M1317">
        <v>32687</v>
      </c>
      <c r="N1317">
        <v>34321</v>
      </c>
      <c r="O1317">
        <v>36037</v>
      </c>
      <c r="P1317">
        <v>39387</v>
      </c>
      <c r="Q1317">
        <v>42737</v>
      </c>
      <c r="R1317">
        <v>2400</v>
      </c>
      <c r="S1317">
        <v>2520</v>
      </c>
      <c r="T1317">
        <v>2646</v>
      </c>
      <c r="U1317">
        <v>2892</v>
      </c>
      <c r="V1317">
        <v>3138</v>
      </c>
      <c r="W1317" t="s">
        <v>2266</v>
      </c>
      <c r="X1317">
        <v>1</v>
      </c>
      <c r="Y1317">
        <v>1</v>
      </c>
      <c r="Z1317" t="s">
        <v>1532</v>
      </c>
    </row>
    <row r="1318" spans="1:26">
      <c r="A1318">
        <v>285</v>
      </c>
      <c r="B1318">
        <v>16226</v>
      </c>
      <c r="C1318" t="s">
        <v>1528</v>
      </c>
      <c r="D1318" t="s">
        <v>1529</v>
      </c>
      <c r="E1318" t="s">
        <v>1476</v>
      </c>
      <c r="F1318">
        <v>80362</v>
      </c>
      <c r="G1318">
        <v>94966</v>
      </c>
      <c r="H1318" t="s">
        <v>1584</v>
      </c>
      <c r="I1318">
        <v>182</v>
      </c>
      <c r="J1318">
        <v>2</v>
      </c>
      <c r="K1318">
        <v>180000</v>
      </c>
      <c r="L1318">
        <v>243942</v>
      </c>
      <c r="M1318">
        <v>50</v>
      </c>
      <c r="N1318">
        <v>53</v>
      </c>
      <c r="O1318">
        <v>55</v>
      </c>
      <c r="P1318">
        <v>60</v>
      </c>
      <c r="Q1318">
        <v>65</v>
      </c>
      <c r="R1318">
        <v>360000</v>
      </c>
      <c r="S1318">
        <v>381600</v>
      </c>
      <c r="T1318">
        <v>396000</v>
      </c>
      <c r="U1318">
        <v>432000</v>
      </c>
      <c r="V1318">
        <v>468000</v>
      </c>
      <c r="W1318" t="s">
        <v>2002</v>
      </c>
      <c r="X1318">
        <v>1</v>
      </c>
      <c r="Y1318">
        <v>1</v>
      </c>
      <c r="Z1318" t="s">
        <v>1532</v>
      </c>
    </row>
    <row r="1319" spans="1:26">
      <c r="A1319">
        <v>285</v>
      </c>
      <c r="B1319">
        <v>16226</v>
      </c>
      <c r="C1319" t="s">
        <v>1574</v>
      </c>
      <c r="D1319" t="s">
        <v>1529</v>
      </c>
      <c r="E1319" t="s">
        <v>1444</v>
      </c>
      <c r="F1319">
        <v>41928</v>
      </c>
      <c r="G1319">
        <v>47278</v>
      </c>
      <c r="H1319" t="s">
        <v>1530</v>
      </c>
      <c r="I1319">
        <v>266</v>
      </c>
      <c r="J1319">
        <v>60</v>
      </c>
      <c r="K1319">
        <v>40</v>
      </c>
      <c r="L1319">
        <v>81000</v>
      </c>
      <c r="M1319">
        <v>32687</v>
      </c>
      <c r="N1319">
        <v>34321</v>
      </c>
      <c r="O1319">
        <v>36037</v>
      </c>
      <c r="P1319">
        <v>39387</v>
      </c>
      <c r="Q1319">
        <v>42737</v>
      </c>
      <c r="R1319">
        <v>2400</v>
      </c>
      <c r="S1319">
        <v>2520</v>
      </c>
      <c r="T1319">
        <v>2646</v>
      </c>
      <c r="U1319">
        <v>2892</v>
      </c>
      <c r="V1319">
        <v>3138</v>
      </c>
      <c r="W1319" t="s">
        <v>2266</v>
      </c>
      <c r="X1319">
        <v>1</v>
      </c>
      <c r="Y1319">
        <v>1</v>
      </c>
      <c r="Z1319" t="s">
        <v>1532</v>
      </c>
    </row>
    <row r="1320" spans="1:26">
      <c r="A1320">
        <v>285</v>
      </c>
      <c r="B1320">
        <v>16226</v>
      </c>
      <c r="C1320" t="s">
        <v>1574</v>
      </c>
      <c r="D1320" t="s">
        <v>1529</v>
      </c>
      <c r="E1320" t="s">
        <v>1449</v>
      </c>
      <c r="F1320">
        <v>30153</v>
      </c>
      <c r="G1320">
        <v>32815</v>
      </c>
      <c r="H1320" t="s">
        <v>1530</v>
      </c>
      <c r="I1320">
        <v>295</v>
      </c>
      <c r="J1320">
        <v>79</v>
      </c>
      <c r="K1320">
        <v>25</v>
      </c>
      <c r="L1320">
        <v>81314</v>
      </c>
      <c r="M1320">
        <v>1010</v>
      </c>
      <c r="N1320">
        <v>1061</v>
      </c>
      <c r="O1320">
        <v>1114</v>
      </c>
      <c r="P1320">
        <v>1218</v>
      </c>
      <c r="Q1320">
        <v>1322</v>
      </c>
      <c r="R1320">
        <v>1975</v>
      </c>
      <c r="S1320">
        <v>2075</v>
      </c>
      <c r="T1320">
        <v>2178</v>
      </c>
      <c r="U1320">
        <v>2382</v>
      </c>
      <c r="V1320">
        <v>2585</v>
      </c>
      <c r="W1320" t="s">
        <v>2267</v>
      </c>
      <c r="X1320">
        <v>1</v>
      </c>
      <c r="Y1320">
        <v>1</v>
      </c>
      <c r="Z1320" t="s">
        <v>1532</v>
      </c>
    </row>
    <row r="1321" spans="1:26">
      <c r="A1321">
        <v>285</v>
      </c>
      <c r="B1321">
        <v>16226</v>
      </c>
      <c r="C1321" t="s">
        <v>1574</v>
      </c>
      <c r="D1321" t="s">
        <v>1529</v>
      </c>
      <c r="E1321" t="s">
        <v>1444</v>
      </c>
      <c r="F1321">
        <v>41960</v>
      </c>
      <c r="G1321">
        <v>47330</v>
      </c>
      <c r="H1321" t="s">
        <v>1530</v>
      </c>
      <c r="I1321">
        <v>266</v>
      </c>
      <c r="J1321">
        <v>60</v>
      </c>
      <c r="K1321">
        <v>40</v>
      </c>
      <c r="L1321">
        <v>81000</v>
      </c>
      <c r="M1321">
        <v>32687</v>
      </c>
      <c r="N1321">
        <v>34321</v>
      </c>
      <c r="O1321">
        <v>36037</v>
      </c>
      <c r="P1321">
        <v>39387</v>
      </c>
      <c r="Q1321">
        <v>42737</v>
      </c>
      <c r="R1321">
        <v>2400</v>
      </c>
      <c r="S1321">
        <v>2520</v>
      </c>
      <c r="T1321">
        <v>2646</v>
      </c>
      <c r="U1321">
        <v>2892</v>
      </c>
      <c r="V1321">
        <v>3138</v>
      </c>
      <c r="W1321" t="s">
        <v>2266</v>
      </c>
      <c r="X1321">
        <v>1</v>
      </c>
      <c r="Y1321">
        <v>1</v>
      </c>
      <c r="Z1321" t="s">
        <v>1532</v>
      </c>
    </row>
    <row r="1322" spans="1:26">
      <c r="A1322">
        <v>285</v>
      </c>
      <c r="B1322">
        <v>16226</v>
      </c>
      <c r="C1322" t="s">
        <v>1574</v>
      </c>
      <c r="D1322" t="s">
        <v>1529</v>
      </c>
      <c r="E1322" t="s">
        <v>1444</v>
      </c>
      <c r="F1322">
        <v>41936</v>
      </c>
      <c r="G1322">
        <v>47287</v>
      </c>
      <c r="H1322" t="s">
        <v>1530</v>
      </c>
      <c r="I1322">
        <v>266</v>
      </c>
      <c r="J1322">
        <v>60</v>
      </c>
      <c r="K1322">
        <v>40</v>
      </c>
      <c r="L1322">
        <v>81000</v>
      </c>
      <c r="M1322">
        <v>32687</v>
      </c>
      <c r="N1322">
        <v>34321</v>
      </c>
      <c r="O1322">
        <v>36037</v>
      </c>
      <c r="P1322">
        <v>39387</v>
      </c>
      <c r="Q1322">
        <v>42737</v>
      </c>
      <c r="R1322">
        <v>2400</v>
      </c>
      <c r="S1322">
        <v>2520</v>
      </c>
      <c r="T1322">
        <v>2646</v>
      </c>
      <c r="U1322">
        <v>2892</v>
      </c>
      <c r="V1322">
        <v>3138</v>
      </c>
      <c r="W1322" t="s">
        <v>2266</v>
      </c>
      <c r="X1322">
        <v>1</v>
      </c>
      <c r="Y1322">
        <v>1</v>
      </c>
      <c r="Z1322" t="s">
        <v>1532</v>
      </c>
    </row>
    <row r="1323" spans="1:26">
      <c r="A1323">
        <v>285</v>
      </c>
      <c r="B1323">
        <v>16226</v>
      </c>
      <c r="C1323" t="s">
        <v>1574</v>
      </c>
      <c r="D1323" t="s">
        <v>1529</v>
      </c>
      <c r="E1323" t="s">
        <v>1444</v>
      </c>
      <c r="F1323">
        <v>41940</v>
      </c>
      <c r="G1323">
        <v>47294</v>
      </c>
      <c r="H1323" t="s">
        <v>1530</v>
      </c>
      <c r="I1323">
        <v>266</v>
      </c>
      <c r="J1323">
        <v>60</v>
      </c>
      <c r="K1323">
        <v>40</v>
      </c>
      <c r="L1323">
        <v>81000</v>
      </c>
      <c r="M1323">
        <v>32687</v>
      </c>
      <c r="N1323">
        <v>34321</v>
      </c>
      <c r="O1323">
        <v>36037</v>
      </c>
      <c r="P1323">
        <v>39387</v>
      </c>
      <c r="Q1323">
        <v>42737</v>
      </c>
      <c r="R1323">
        <v>2400</v>
      </c>
      <c r="S1323">
        <v>2520</v>
      </c>
      <c r="T1323">
        <v>2646</v>
      </c>
      <c r="U1323">
        <v>2892</v>
      </c>
      <c r="V1323">
        <v>3138</v>
      </c>
      <c r="W1323" t="s">
        <v>2266</v>
      </c>
      <c r="X1323">
        <v>1</v>
      </c>
      <c r="Y1323">
        <v>1</v>
      </c>
      <c r="Z1323" t="s">
        <v>1532</v>
      </c>
    </row>
    <row r="1324" spans="1:26">
      <c r="A1324">
        <v>285</v>
      </c>
      <c r="B1324">
        <v>16226</v>
      </c>
      <c r="C1324" t="s">
        <v>1561</v>
      </c>
      <c r="D1324" t="s">
        <v>1529</v>
      </c>
      <c r="E1324" t="s">
        <v>1412</v>
      </c>
      <c r="F1324">
        <v>80362</v>
      </c>
      <c r="G1324">
        <v>94966</v>
      </c>
      <c r="H1324" t="s">
        <v>1584</v>
      </c>
      <c r="I1324">
        <v>182</v>
      </c>
      <c r="J1324">
        <v>5</v>
      </c>
      <c r="K1324">
        <v>180000</v>
      </c>
      <c r="L1324">
        <v>1980</v>
      </c>
      <c r="M1324">
        <v>786</v>
      </c>
      <c r="N1324">
        <v>825</v>
      </c>
      <c r="O1324">
        <v>867</v>
      </c>
      <c r="P1324">
        <v>948</v>
      </c>
      <c r="Q1324">
        <v>1029</v>
      </c>
      <c r="R1324">
        <v>900000</v>
      </c>
      <c r="S1324">
        <v>944656</v>
      </c>
      <c r="T1324">
        <v>992748</v>
      </c>
      <c r="U1324">
        <v>1085496</v>
      </c>
      <c r="V1324">
        <v>1178244</v>
      </c>
      <c r="W1324" t="s">
        <v>2002</v>
      </c>
      <c r="X1324">
        <v>1</v>
      </c>
      <c r="Y1324">
        <v>1</v>
      </c>
      <c r="Z1324" t="s">
        <v>1532</v>
      </c>
    </row>
    <row r="1325" spans="1:26">
      <c r="A1325">
        <v>285</v>
      </c>
      <c r="B1325">
        <v>16226</v>
      </c>
      <c r="C1325" t="s">
        <v>1574</v>
      </c>
      <c r="D1325" t="s">
        <v>1529</v>
      </c>
      <c r="E1325" t="s">
        <v>1444</v>
      </c>
      <c r="F1325">
        <v>42227</v>
      </c>
      <c r="G1325">
        <v>47779</v>
      </c>
      <c r="H1325" t="s">
        <v>1530</v>
      </c>
      <c r="I1325">
        <v>266</v>
      </c>
      <c r="J1325">
        <v>60</v>
      </c>
      <c r="K1325">
        <v>40</v>
      </c>
      <c r="L1325">
        <v>81000</v>
      </c>
      <c r="M1325">
        <v>32687</v>
      </c>
      <c r="N1325">
        <v>34321</v>
      </c>
      <c r="O1325">
        <v>36037</v>
      </c>
      <c r="P1325">
        <v>39387</v>
      </c>
      <c r="Q1325">
        <v>42737</v>
      </c>
      <c r="R1325">
        <v>2400</v>
      </c>
      <c r="S1325">
        <v>2520</v>
      </c>
      <c r="T1325">
        <v>2646</v>
      </c>
      <c r="U1325">
        <v>2892</v>
      </c>
      <c r="V1325">
        <v>3138</v>
      </c>
      <c r="W1325" t="s">
        <v>2266</v>
      </c>
      <c r="X1325">
        <v>1</v>
      </c>
      <c r="Y1325">
        <v>1</v>
      </c>
      <c r="Z1325" t="s">
        <v>1532</v>
      </c>
    </row>
    <row r="1326" spans="1:26">
      <c r="A1326">
        <v>285</v>
      </c>
      <c r="B1326">
        <v>16226</v>
      </c>
      <c r="C1326" t="s">
        <v>1574</v>
      </c>
      <c r="D1326" t="s">
        <v>1529</v>
      </c>
      <c r="E1326" t="s">
        <v>1444</v>
      </c>
      <c r="F1326">
        <v>25920</v>
      </c>
      <c r="G1326">
        <v>28116</v>
      </c>
      <c r="H1326" t="s">
        <v>1530</v>
      </c>
      <c r="I1326">
        <v>295</v>
      </c>
      <c r="J1326">
        <v>12</v>
      </c>
      <c r="K1326">
        <v>20</v>
      </c>
      <c r="L1326">
        <v>81000</v>
      </c>
      <c r="M1326">
        <v>32687</v>
      </c>
      <c r="N1326">
        <v>34321</v>
      </c>
      <c r="O1326">
        <v>36037</v>
      </c>
      <c r="P1326">
        <v>39387</v>
      </c>
      <c r="Q1326">
        <v>42737</v>
      </c>
      <c r="R1326">
        <v>240</v>
      </c>
      <c r="S1326">
        <v>252</v>
      </c>
      <c r="T1326">
        <v>265</v>
      </c>
      <c r="U1326">
        <v>289</v>
      </c>
      <c r="V1326">
        <v>314</v>
      </c>
      <c r="W1326" t="s">
        <v>2268</v>
      </c>
      <c r="X1326">
        <v>1</v>
      </c>
      <c r="Y1326">
        <v>1</v>
      </c>
      <c r="Z1326" t="s">
        <v>1532</v>
      </c>
    </row>
    <row r="1327" spans="1:26">
      <c r="A1327">
        <v>285</v>
      </c>
      <c r="B1327">
        <v>16226</v>
      </c>
      <c r="C1327" t="s">
        <v>1574</v>
      </c>
      <c r="D1327" t="s">
        <v>1529</v>
      </c>
      <c r="E1327" t="s">
        <v>1449</v>
      </c>
      <c r="F1327">
        <v>8432</v>
      </c>
      <c r="G1327">
        <v>8812</v>
      </c>
      <c r="H1327" t="s">
        <v>1530</v>
      </c>
      <c r="I1327">
        <v>295</v>
      </c>
      <c r="J1327">
        <v>20</v>
      </c>
      <c r="K1327">
        <v>150</v>
      </c>
      <c r="L1327">
        <v>81314</v>
      </c>
      <c r="M1327">
        <v>1010</v>
      </c>
      <c r="N1327">
        <v>1061</v>
      </c>
      <c r="O1327">
        <v>1114</v>
      </c>
      <c r="P1327">
        <v>1218</v>
      </c>
      <c r="Q1327">
        <v>1322</v>
      </c>
      <c r="R1327">
        <v>3000</v>
      </c>
      <c r="S1327">
        <v>3151</v>
      </c>
      <c r="T1327">
        <v>3309</v>
      </c>
      <c r="U1327">
        <v>3618</v>
      </c>
      <c r="V1327">
        <v>3927</v>
      </c>
      <c r="W1327" t="s">
        <v>2269</v>
      </c>
      <c r="X1327">
        <v>1</v>
      </c>
      <c r="Y1327">
        <v>1</v>
      </c>
      <c r="Z1327" t="s">
        <v>1532</v>
      </c>
    </row>
    <row r="1328" spans="1:26">
      <c r="A1328">
        <v>285</v>
      </c>
      <c r="B1328">
        <v>16226</v>
      </c>
      <c r="C1328" t="s">
        <v>1574</v>
      </c>
      <c r="D1328" t="s">
        <v>1529</v>
      </c>
      <c r="E1328" t="s">
        <v>1445</v>
      </c>
      <c r="F1328">
        <v>68387</v>
      </c>
      <c r="G1328">
        <v>81894</v>
      </c>
      <c r="H1328" t="s">
        <v>1584</v>
      </c>
      <c r="I1328">
        <v>182</v>
      </c>
      <c r="J1328">
        <v>7</v>
      </c>
      <c r="K1328">
        <v>180000</v>
      </c>
      <c r="L1328">
        <v>81000</v>
      </c>
      <c r="M1328">
        <v>4982</v>
      </c>
      <c r="N1328">
        <v>5231</v>
      </c>
      <c r="O1328">
        <v>5493</v>
      </c>
      <c r="P1328">
        <v>6004</v>
      </c>
      <c r="Q1328">
        <v>6515</v>
      </c>
      <c r="R1328">
        <v>1260000</v>
      </c>
      <c r="S1328">
        <v>1322975</v>
      </c>
      <c r="T1328">
        <v>1389237</v>
      </c>
      <c r="U1328">
        <v>1518475</v>
      </c>
      <c r="V1328">
        <v>1647712</v>
      </c>
      <c r="W1328" t="s">
        <v>2270</v>
      </c>
      <c r="X1328">
        <v>1</v>
      </c>
      <c r="Y1328">
        <v>1</v>
      </c>
      <c r="Z1328" t="s">
        <v>1532</v>
      </c>
    </row>
    <row r="1329" spans="1:26">
      <c r="A1329">
        <v>285</v>
      </c>
      <c r="B1329">
        <v>16226</v>
      </c>
      <c r="C1329" t="s">
        <v>1574</v>
      </c>
      <c r="D1329" t="s">
        <v>1529</v>
      </c>
      <c r="E1329" t="s">
        <v>1449</v>
      </c>
      <c r="F1329">
        <v>8438</v>
      </c>
      <c r="G1329">
        <v>8818</v>
      </c>
      <c r="H1329" t="s">
        <v>1530</v>
      </c>
      <c r="I1329">
        <v>295</v>
      </c>
      <c r="J1329">
        <v>100</v>
      </c>
      <c r="K1329">
        <v>300</v>
      </c>
      <c r="L1329">
        <v>81314</v>
      </c>
      <c r="M1329">
        <v>1010</v>
      </c>
      <c r="N1329">
        <v>1061</v>
      </c>
      <c r="O1329">
        <v>1114</v>
      </c>
      <c r="P1329">
        <v>1218</v>
      </c>
      <c r="Q1329">
        <v>1322</v>
      </c>
      <c r="R1329">
        <v>30000</v>
      </c>
      <c r="S1329">
        <v>31515</v>
      </c>
      <c r="T1329">
        <v>33089</v>
      </c>
      <c r="U1329">
        <v>36178</v>
      </c>
      <c r="V1329">
        <v>39267</v>
      </c>
      <c r="W1329" t="s">
        <v>2031</v>
      </c>
      <c r="X1329">
        <v>1</v>
      </c>
      <c r="Y1329">
        <v>1</v>
      </c>
      <c r="Z1329" t="s">
        <v>1532</v>
      </c>
    </row>
    <row r="1330" spans="1:26">
      <c r="A1330">
        <v>285</v>
      </c>
      <c r="B1330">
        <v>16226</v>
      </c>
      <c r="C1330" t="s">
        <v>1574</v>
      </c>
      <c r="D1330" t="s">
        <v>1529</v>
      </c>
      <c r="E1330" t="s">
        <v>1449</v>
      </c>
      <c r="F1330">
        <v>8479</v>
      </c>
      <c r="G1330">
        <v>8860</v>
      </c>
      <c r="H1330" t="s">
        <v>1530</v>
      </c>
      <c r="I1330">
        <v>295</v>
      </c>
      <c r="J1330">
        <v>20</v>
      </c>
      <c r="K1330">
        <v>400</v>
      </c>
      <c r="L1330">
        <v>81314</v>
      </c>
      <c r="M1330">
        <v>1010</v>
      </c>
      <c r="N1330">
        <v>1061</v>
      </c>
      <c r="O1330">
        <v>1114</v>
      </c>
      <c r="P1330">
        <v>1218</v>
      </c>
      <c r="Q1330">
        <v>1322</v>
      </c>
      <c r="R1330">
        <v>8000</v>
      </c>
      <c r="S1330">
        <v>8404</v>
      </c>
      <c r="T1330">
        <v>8824</v>
      </c>
      <c r="U1330">
        <v>9648</v>
      </c>
      <c r="V1330">
        <v>10471</v>
      </c>
      <c r="W1330" t="s">
        <v>2271</v>
      </c>
      <c r="X1330">
        <v>1</v>
      </c>
      <c r="Y1330">
        <v>1</v>
      </c>
      <c r="Z1330" t="s">
        <v>1532</v>
      </c>
    </row>
    <row r="1331" spans="1:26">
      <c r="A1331">
        <v>285</v>
      </c>
      <c r="B1331">
        <v>16226</v>
      </c>
      <c r="C1331" t="s">
        <v>1561</v>
      </c>
      <c r="D1331" t="s">
        <v>1529</v>
      </c>
      <c r="E1331" t="s">
        <v>1466</v>
      </c>
      <c r="F1331">
        <v>80362</v>
      </c>
      <c r="G1331">
        <v>94966</v>
      </c>
      <c r="H1331" t="s">
        <v>1584</v>
      </c>
      <c r="I1331">
        <v>182</v>
      </c>
      <c r="J1331">
        <v>1</v>
      </c>
      <c r="K1331">
        <v>180000</v>
      </c>
      <c r="L1331">
        <v>1980</v>
      </c>
      <c r="M1331">
        <v>118</v>
      </c>
      <c r="N1331">
        <v>124</v>
      </c>
      <c r="O1331">
        <v>130</v>
      </c>
      <c r="P1331">
        <v>142</v>
      </c>
      <c r="Q1331">
        <v>154</v>
      </c>
      <c r="R1331">
        <v>180000</v>
      </c>
      <c r="S1331">
        <v>189153</v>
      </c>
      <c r="T1331">
        <v>198305</v>
      </c>
      <c r="U1331">
        <v>216610</v>
      </c>
      <c r="V1331">
        <v>234915</v>
      </c>
      <c r="W1331" t="s">
        <v>2002</v>
      </c>
      <c r="X1331">
        <v>1</v>
      </c>
      <c r="Y1331">
        <v>1</v>
      </c>
      <c r="Z1331" t="s">
        <v>1532</v>
      </c>
    </row>
    <row r="1332" spans="1:26">
      <c r="A1332">
        <v>285</v>
      </c>
      <c r="B1332">
        <v>16226</v>
      </c>
      <c r="C1332" t="s">
        <v>1574</v>
      </c>
      <c r="D1332" t="s">
        <v>1529</v>
      </c>
      <c r="E1332" t="s">
        <v>1449</v>
      </c>
      <c r="F1332">
        <v>28183</v>
      </c>
      <c r="G1332">
        <v>30735</v>
      </c>
      <c r="H1332" t="s">
        <v>1530</v>
      </c>
      <c r="I1332">
        <v>295</v>
      </c>
      <c r="J1332">
        <v>78</v>
      </c>
      <c r="K1332">
        <v>300</v>
      </c>
      <c r="L1332">
        <v>81314</v>
      </c>
      <c r="M1332">
        <v>1010</v>
      </c>
      <c r="N1332">
        <v>1061</v>
      </c>
      <c r="O1332">
        <v>1114</v>
      </c>
      <c r="P1332">
        <v>1218</v>
      </c>
      <c r="Q1332">
        <v>1322</v>
      </c>
      <c r="R1332">
        <v>23400</v>
      </c>
      <c r="S1332">
        <v>24582</v>
      </c>
      <c r="T1332">
        <v>25810</v>
      </c>
      <c r="U1332">
        <v>28219</v>
      </c>
      <c r="V1332">
        <v>30629</v>
      </c>
      <c r="W1332" t="s">
        <v>1733</v>
      </c>
      <c r="X1332">
        <v>1</v>
      </c>
      <c r="Y1332">
        <v>1</v>
      </c>
      <c r="Z1332" t="s">
        <v>1532</v>
      </c>
    </row>
    <row r="1333" spans="1:26">
      <c r="A1333">
        <v>285</v>
      </c>
      <c r="B1333">
        <v>16226</v>
      </c>
      <c r="C1333" t="s">
        <v>1574</v>
      </c>
      <c r="D1333" t="s">
        <v>1529</v>
      </c>
      <c r="E1333" t="s">
        <v>1449</v>
      </c>
      <c r="F1333">
        <v>20392</v>
      </c>
      <c r="G1333">
        <v>21367</v>
      </c>
      <c r="H1333" t="s">
        <v>1530</v>
      </c>
      <c r="I1333">
        <v>295</v>
      </c>
      <c r="J1333">
        <v>2</v>
      </c>
      <c r="K1333">
        <v>300</v>
      </c>
      <c r="L1333">
        <v>81314</v>
      </c>
      <c r="M1333">
        <v>1010</v>
      </c>
      <c r="N1333">
        <v>1061</v>
      </c>
      <c r="O1333">
        <v>1114</v>
      </c>
      <c r="P1333">
        <v>1218</v>
      </c>
      <c r="Q1333">
        <v>1322</v>
      </c>
      <c r="R1333">
        <v>600</v>
      </c>
      <c r="S1333">
        <v>630</v>
      </c>
      <c r="T1333">
        <v>662</v>
      </c>
      <c r="U1333">
        <v>724</v>
      </c>
      <c r="V1333">
        <v>785</v>
      </c>
      <c r="W1333" t="s">
        <v>1733</v>
      </c>
      <c r="X1333">
        <v>1</v>
      </c>
      <c r="Y1333">
        <v>1</v>
      </c>
      <c r="Z1333" t="s">
        <v>1532</v>
      </c>
    </row>
    <row r="1334" spans="1:26">
      <c r="A1334">
        <v>285</v>
      </c>
      <c r="B1334">
        <v>16226</v>
      </c>
      <c r="C1334" t="s">
        <v>1574</v>
      </c>
      <c r="D1334" t="s">
        <v>1529</v>
      </c>
      <c r="E1334" t="s">
        <v>1449</v>
      </c>
      <c r="F1334">
        <v>20394</v>
      </c>
      <c r="G1334">
        <v>21369</v>
      </c>
      <c r="H1334" t="s">
        <v>1530</v>
      </c>
      <c r="I1334">
        <v>295</v>
      </c>
      <c r="J1334">
        <v>2</v>
      </c>
      <c r="K1334">
        <v>300</v>
      </c>
      <c r="L1334">
        <v>81314</v>
      </c>
      <c r="M1334">
        <v>1010</v>
      </c>
      <c r="N1334">
        <v>1061</v>
      </c>
      <c r="O1334">
        <v>1114</v>
      </c>
      <c r="P1334">
        <v>1218</v>
      </c>
      <c r="Q1334">
        <v>1322</v>
      </c>
      <c r="R1334">
        <v>600</v>
      </c>
      <c r="S1334">
        <v>630</v>
      </c>
      <c r="T1334">
        <v>662</v>
      </c>
      <c r="U1334">
        <v>724</v>
      </c>
      <c r="V1334">
        <v>785</v>
      </c>
      <c r="W1334" t="s">
        <v>1733</v>
      </c>
      <c r="X1334">
        <v>1</v>
      </c>
      <c r="Y1334">
        <v>1</v>
      </c>
      <c r="Z1334" t="s">
        <v>1532</v>
      </c>
    </row>
    <row r="1335" spans="1:26">
      <c r="A1335">
        <v>285</v>
      </c>
      <c r="B1335">
        <v>16226</v>
      </c>
      <c r="C1335" t="s">
        <v>1574</v>
      </c>
      <c r="D1335" t="s">
        <v>1529</v>
      </c>
      <c r="E1335" t="s">
        <v>1449</v>
      </c>
      <c r="F1335">
        <v>28126</v>
      </c>
      <c r="G1335">
        <v>30651</v>
      </c>
      <c r="H1335" t="s">
        <v>1530</v>
      </c>
      <c r="I1335">
        <v>295</v>
      </c>
      <c r="J1335">
        <v>12</v>
      </c>
      <c r="K1335">
        <v>100</v>
      </c>
      <c r="L1335">
        <v>81314</v>
      </c>
      <c r="M1335">
        <v>1010</v>
      </c>
      <c r="N1335">
        <v>1061</v>
      </c>
      <c r="O1335">
        <v>1114</v>
      </c>
      <c r="P1335">
        <v>1218</v>
      </c>
      <c r="Q1335">
        <v>1322</v>
      </c>
      <c r="R1335">
        <v>1200</v>
      </c>
      <c r="S1335">
        <v>1261</v>
      </c>
      <c r="T1335">
        <v>1324</v>
      </c>
      <c r="U1335">
        <v>1447</v>
      </c>
      <c r="V1335">
        <v>1571</v>
      </c>
      <c r="W1335" t="s">
        <v>1733</v>
      </c>
      <c r="X1335">
        <v>1</v>
      </c>
      <c r="Y1335">
        <v>1</v>
      </c>
      <c r="Z1335" t="s">
        <v>1532</v>
      </c>
    </row>
    <row r="1336" spans="1:26">
      <c r="A1336">
        <v>285</v>
      </c>
      <c r="B1336">
        <v>16226</v>
      </c>
      <c r="C1336" t="s">
        <v>1574</v>
      </c>
      <c r="D1336" t="s">
        <v>1529</v>
      </c>
      <c r="E1336" t="s">
        <v>1449</v>
      </c>
      <c r="F1336">
        <v>28143</v>
      </c>
      <c r="G1336">
        <v>30680</v>
      </c>
      <c r="H1336" t="s">
        <v>1530</v>
      </c>
      <c r="I1336">
        <v>295</v>
      </c>
      <c r="J1336">
        <v>78</v>
      </c>
      <c r="K1336">
        <v>300</v>
      </c>
      <c r="L1336">
        <v>81314</v>
      </c>
      <c r="M1336">
        <v>1010</v>
      </c>
      <c r="N1336">
        <v>1061</v>
      </c>
      <c r="O1336">
        <v>1114</v>
      </c>
      <c r="P1336">
        <v>1218</v>
      </c>
      <c r="Q1336">
        <v>1322</v>
      </c>
      <c r="R1336">
        <v>23400</v>
      </c>
      <c r="S1336">
        <v>24582</v>
      </c>
      <c r="T1336">
        <v>25810</v>
      </c>
      <c r="U1336">
        <v>28219</v>
      </c>
      <c r="V1336">
        <v>30629</v>
      </c>
      <c r="W1336" t="s">
        <v>1733</v>
      </c>
      <c r="X1336">
        <v>1</v>
      </c>
      <c r="Y1336">
        <v>1</v>
      </c>
      <c r="Z1336" t="s">
        <v>1532</v>
      </c>
    </row>
    <row r="1337" spans="1:26">
      <c r="A1337">
        <v>285</v>
      </c>
      <c r="B1337">
        <v>16226</v>
      </c>
      <c r="C1337" t="s">
        <v>1574</v>
      </c>
      <c r="D1337" t="s">
        <v>1529</v>
      </c>
      <c r="E1337" t="s">
        <v>1449</v>
      </c>
      <c r="F1337">
        <v>27651</v>
      </c>
      <c r="G1337">
        <v>30127</v>
      </c>
      <c r="H1337" t="s">
        <v>1530</v>
      </c>
      <c r="I1337">
        <v>295</v>
      </c>
      <c r="J1337">
        <v>22</v>
      </c>
      <c r="K1337">
        <v>300</v>
      </c>
      <c r="L1337">
        <v>81314</v>
      </c>
      <c r="M1337">
        <v>1010</v>
      </c>
      <c r="N1337">
        <v>1061</v>
      </c>
      <c r="O1337">
        <v>1114</v>
      </c>
      <c r="P1337">
        <v>1218</v>
      </c>
      <c r="Q1337">
        <v>1322</v>
      </c>
      <c r="R1337">
        <v>6600</v>
      </c>
      <c r="S1337">
        <v>6933</v>
      </c>
      <c r="T1337">
        <v>7280</v>
      </c>
      <c r="U1337">
        <v>7959</v>
      </c>
      <c r="V1337">
        <v>8639</v>
      </c>
      <c r="W1337" t="s">
        <v>1733</v>
      </c>
      <c r="X1337">
        <v>1</v>
      </c>
      <c r="Y1337">
        <v>1</v>
      </c>
      <c r="Z1337" t="s">
        <v>1532</v>
      </c>
    </row>
    <row r="1338" spans="1:26">
      <c r="A1338">
        <v>285</v>
      </c>
      <c r="B1338">
        <v>16226</v>
      </c>
      <c r="C1338" t="s">
        <v>1574</v>
      </c>
      <c r="D1338" t="s">
        <v>1529</v>
      </c>
      <c r="E1338" t="s">
        <v>1449</v>
      </c>
      <c r="F1338">
        <v>28159</v>
      </c>
      <c r="G1338">
        <v>30696</v>
      </c>
      <c r="H1338" t="s">
        <v>1530</v>
      </c>
      <c r="I1338">
        <v>295</v>
      </c>
      <c r="J1338">
        <v>26</v>
      </c>
      <c r="K1338">
        <v>300</v>
      </c>
      <c r="L1338">
        <v>81314</v>
      </c>
      <c r="M1338">
        <v>1010</v>
      </c>
      <c r="N1338">
        <v>1061</v>
      </c>
      <c r="O1338">
        <v>1114</v>
      </c>
      <c r="P1338">
        <v>1218</v>
      </c>
      <c r="Q1338">
        <v>1322</v>
      </c>
      <c r="R1338">
        <v>7800</v>
      </c>
      <c r="S1338">
        <v>8194</v>
      </c>
      <c r="T1338">
        <v>8603</v>
      </c>
      <c r="U1338">
        <v>9406</v>
      </c>
      <c r="V1338">
        <v>10210</v>
      </c>
      <c r="W1338" t="s">
        <v>1733</v>
      </c>
      <c r="X1338">
        <v>1</v>
      </c>
      <c r="Y1338">
        <v>1</v>
      </c>
      <c r="Z1338" t="s">
        <v>1532</v>
      </c>
    </row>
    <row r="1339" spans="1:26">
      <c r="A1339">
        <v>285</v>
      </c>
      <c r="B1339">
        <v>16226</v>
      </c>
      <c r="C1339" t="s">
        <v>1574</v>
      </c>
      <c r="D1339" t="s">
        <v>1529</v>
      </c>
      <c r="E1339" t="s">
        <v>1449</v>
      </c>
      <c r="F1339">
        <v>28191</v>
      </c>
      <c r="G1339">
        <v>33047</v>
      </c>
      <c r="H1339" t="s">
        <v>1530</v>
      </c>
      <c r="I1339">
        <v>295</v>
      </c>
      <c r="J1339">
        <v>510</v>
      </c>
      <c r="K1339">
        <v>200</v>
      </c>
      <c r="L1339">
        <v>81314</v>
      </c>
      <c r="M1339">
        <v>1010</v>
      </c>
      <c r="N1339">
        <v>1061</v>
      </c>
      <c r="O1339">
        <v>1114</v>
      </c>
      <c r="P1339">
        <v>1218</v>
      </c>
      <c r="Q1339">
        <v>1322</v>
      </c>
      <c r="R1339">
        <v>102000</v>
      </c>
      <c r="S1339">
        <v>107150</v>
      </c>
      <c r="T1339">
        <v>112503</v>
      </c>
      <c r="U1339">
        <v>123006</v>
      </c>
      <c r="V1339">
        <v>133509</v>
      </c>
      <c r="W1339" t="s">
        <v>1733</v>
      </c>
      <c r="X1339">
        <v>1</v>
      </c>
      <c r="Y1339">
        <v>1</v>
      </c>
      <c r="Z1339" t="s">
        <v>1532</v>
      </c>
    </row>
    <row r="1340" spans="1:26">
      <c r="A1340">
        <v>285</v>
      </c>
      <c r="B1340">
        <v>16226</v>
      </c>
      <c r="C1340" t="s">
        <v>1574</v>
      </c>
      <c r="D1340" t="s">
        <v>1529</v>
      </c>
      <c r="E1340" t="s">
        <v>1449</v>
      </c>
      <c r="F1340">
        <v>28153</v>
      </c>
      <c r="G1340">
        <v>30691</v>
      </c>
      <c r="H1340" t="s">
        <v>1530</v>
      </c>
      <c r="I1340">
        <v>295</v>
      </c>
      <c r="J1340">
        <v>22</v>
      </c>
      <c r="K1340">
        <v>300</v>
      </c>
      <c r="L1340">
        <v>81314</v>
      </c>
      <c r="M1340">
        <v>1010</v>
      </c>
      <c r="N1340">
        <v>1061</v>
      </c>
      <c r="O1340">
        <v>1114</v>
      </c>
      <c r="P1340">
        <v>1218</v>
      </c>
      <c r="Q1340">
        <v>1322</v>
      </c>
      <c r="R1340">
        <v>6600</v>
      </c>
      <c r="S1340">
        <v>6933</v>
      </c>
      <c r="T1340">
        <v>7280</v>
      </c>
      <c r="U1340">
        <v>7959</v>
      </c>
      <c r="V1340">
        <v>8639</v>
      </c>
      <c r="W1340" t="s">
        <v>1733</v>
      </c>
      <c r="X1340">
        <v>1</v>
      </c>
      <c r="Y1340">
        <v>1</v>
      </c>
      <c r="Z1340" t="s">
        <v>1532</v>
      </c>
    </row>
    <row r="1341" spans="1:26">
      <c r="A1341">
        <v>285</v>
      </c>
      <c r="B1341">
        <v>16226</v>
      </c>
      <c r="C1341" t="s">
        <v>1574</v>
      </c>
      <c r="D1341" t="s">
        <v>1529</v>
      </c>
      <c r="E1341" t="s">
        <v>1449</v>
      </c>
      <c r="F1341">
        <v>28179</v>
      </c>
      <c r="G1341">
        <v>30720</v>
      </c>
      <c r="H1341" t="s">
        <v>1530</v>
      </c>
      <c r="I1341">
        <v>295</v>
      </c>
      <c r="J1341">
        <v>83</v>
      </c>
      <c r="K1341">
        <v>300</v>
      </c>
      <c r="L1341">
        <v>81314</v>
      </c>
      <c r="M1341">
        <v>1010</v>
      </c>
      <c r="N1341">
        <v>1061</v>
      </c>
      <c r="O1341">
        <v>1114</v>
      </c>
      <c r="P1341">
        <v>1218</v>
      </c>
      <c r="Q1341">
        <v>1322</v>
      </c>
      <c r="R1341">
        <v>24900</v>
      </c>
      <c r="S1341">
        <v>26157</v>
      </c>
      <c r="T1341">
        <v>27464</v>
      </c>
      <c r="U1341">
        <v>30028</v>
      </c>
      <c r="V1341">
        <v>32592</v>
      </c>
      <c r="W1341" t="s">
        <v>1733</v>
      </c>
      <c r="X1341">
        <v>1</v>
      </c>
      <c r="Y1341">
        <v>1</v>
      </c>
      <c r="Z1341" t="s">
        <v>1532</v>
      </c>
    </row>
    <row r="1342" spans="1:26">
      <c r="A1342">
        <v>285</v>
      </c>
      <c r="B1342">
        <v>16226</v>
      </c>
      <c r="C1342" t="s">
        <v>1574</v>
      </c>
      <c r="D1342" t="s">
        <v>1529</v>
      </c>
      <c r="E1342" t="s">
        <v>1447</v>
      </c>
      <c r="F1342">
        <v>68387</v>
      </c>
      <c r="G1342">
        <v>81894</v>
      </c>
      <c r="H1342" t="s">
        <v>1584</v>
      </c>
      <c r="I1342">
        <v>182</v>
      </c>
      <c r="J1342">
        <v>1</v>
      </c>
      <c r="K1342">
        <v>180000</v>
      </c>
      <c r="L1342">
        <v>81314</v>
      </c>
      <c r="M1342">
        <v>3884</v>
      </c>
      <c r="N1342">
        <v>4078</v>
      </c>
      <c r="O1342">
        <v>4282</v>
      </c>
      <c r="P1342">
        <v>4680</v>
      </c>
      <c r="Q1342">
        <v>5078</v>
      </c>
      <c r="R1342">
        <v>180000</v>
      </c>
      <c r="S1342">
        <v>188991</v>
      </c>
      <c r="T1342">
        <v>198445</v>
      </c>
      <c r="U1342">
        <v>216890</v>
      </c>
      <c r="V1342">
        <v>235335</v>
      </c>
      <c r="W1342" t="s">
        <v>2270</v>
      </c>
      <c r="X1342">
        <v>1</v>
      </c>
      <c r="Y1342">
        <v>1</v>
      </c>
      <c r="Z1342" t="s">
        <v>1532</v>
      </c>
    </row>
    <row r="1343" spans="1:26">
      <c r="A1343">
        <v>285</v>
      </c>
      <c r="B1343">
        <v>16226</v>
      </c>
      <c r="C1343" t="s">
        <v>1551</v>
      </c>
      <c r="D1343" t="s">
        <v>1529</v>
      </c>
      <c r="E1343" t="s">
        <v>1459</v>
      </c>
      <c r="F1343">
        <v>80362</v>
      </c>
      <c r="G1343">
        <v>94966</v>
      </c>
      <c r="H1343" t="s">
        <v>1584</v>
      </c>
      <c r="I1343">
        <v>182</v>
      </c>
      <c r="J1343">
        <v>1</v>
      </c>
      <c r="K1343">
        <v>180000</v>
      </c>
      <c r="L1343">
        <v>22249</v>
      </c>
      <c r="M1343">
        <v>105</v>
      </c>
      <c r="N1343">
        <v>110</v>
      </c>
      <c r="O1343">
        <v>116</v>
      </c>
      <c r="P1343">
        <v>127</v>
      </c>
      <c r="Q1343">
        <v>138</v>
      </c>
      <c r="R1343">
        <v>180000</v>
      </c>
      <c r="S1343">
        <v>188571</v>
      </c>
      <c r="T1343">
        <v>198857</v>
      </c>
      <c r="U1343">
        <v>217714</v>
      </c>
      <c r="V1343">
        <v>236571</v>
      </c>
      <c r="W1343" t="s">
        <v>2002</v>
      </c>
      <c r="X1343">
        <v>1</v>
      </c>
      <c r="Y1343">
        <v>1</v>
      </c>
      <c r="Z1343" t="s">
        <v>1532</v>
      </c>
    </row>
    <row r="1344" spans="1:26">
      <c r="A1344">
        <v>285</v>
      </c>
      <c r="B1344">
        <v>16226</v>
      </c>
      <c r="C1344" t="s">
        <v>1551</v>
      </c>
      <c r="D1344" t="s">
        <v>1529</v>
      </c>
      <c r="E1344" t="s">
        <v>1450</v>
      </c>
      <c r="F1344">
        <v>80362</v>
      </c>
      <c r="G1344">
        <v>94966</v>
      </c>
      <c r="H1344" t="s">
        <v>1584</v>
      </c>
      <c r="I1344">
        <v>182</v>
      </c>
      <c r="J1344">
        <v>1</v>
      </c>
      <c r="K1344">
        <v>180000</v>
      </c>
      <c r="L1344">
        <v>4297</v>
      </c>
      <c r="M1344">
        <v>786</v>
      </c>
      <c r="N1344">
        <v>825</v>
      </c>
      <c r="O1344">
        <v>867</v>
      </c>
      <c r="P1344">
        <v>948</v>
      </c>
      <c r="Q1344">
        <v>1029</v>
      </c>
      <c r="R1344">
        <v>180000</v>
      </c>
      <c r="S1344">
        <v>188931</v>
      </c>
      <c r="T1344">
        <v>198550</v>
      </c>
      <c r="U1344">
        <v>217099</v>
      </c>
      <c r="V1344">
        <v>235649</v>
      </c>
      <c r="W1344" t="s">
        <v>2002</v>
      </c>
      <c r="X1344">
        <v>1</v>
      </c>
      <c r="Y1344">
        <v>1</v>
      </c>
      <c r="Z1344" t="s">
        <v>1532</v>
      </c>
    </row>
    <row r="1345" spans="1:26">
      <c r="A1345">
        <v>285</v>
      </c>
      <c r="B1345">
        <v>16226</v>
      </c>
      <c r="C1345" t="s">
        <v>1574</v>
      </c>
      <c r="D1345" t="s">
        <v>1529</v>
      </c>
      <c r="E1345" t="s">
        <v>1449</v>
      </c>
      <c r="F1345">
        <v>2605</v>
      </c>
      <c r="G1345">
        <v>3165</v>
      </c>
      <c r="H1345" t="s">
        <v>1530</v>
      </c>
      <c r="I1345">
        <v>295</v>
      </c>
      <c r="J1345">
        <v>6000</v>
      </c>
      <c r="K1345">
        <v>0.3</v>
      </c>
      <c r="L1345">
        <v>81314</v>
      </c>
      <c r="M1345">
        <v>1010</v>
      </c>
      <c r="N1345">
        <v>1061</v>
      </c>
      <c r="O1345">
        <v>1114</v>
      </c>
      <c r="P1345">
        <v>1218</v>
      </c>
      <c r="Q1345">
        <v>1322</v>
      </c>
      <c r="R1345">
        <v>1800</v>
      </c>
      <c r="S1345">
        <v>1891</v>
      </c>
      <c r="T1345">
        <v>1985</v>
      </c>
      <c r="U1345">
        <v>2171</v>
      </c>
      <c r="V1345">
        <v>2356</v>
      </c>
      <c r="W1345" t="s">
        <v>2272</v>
      </c>
      <c r="X1345">
        <v>1</v>
      </c>
      <c r="Y1345">
        <v>1</v>
      </c>
      <c r="Z1345" t="s">
        <v>1532</v>
      </c>
    </row>
    <row r="1346" spans="1:26">
      <c r="A1346">
        <v>285</v>
      </c>
      <c r="B1346">
        <v>16226</v>
      </c>
      <c r="C1346" t="s">
        <v>1574</v>
      </c>
      <c r="D1346" t="s">
        <v>1529</v>
      </c>
      <c r="E1346" t="s">
        <v>1449</v>
      </c>
      <c r="F1346">
        <v>2607</v>
      </c>
      <c r="G1346">
        <v>3167</v>
      </c>
      <c r="H1346" t="s">
        <v>1530</v>
      </c>
      <c r="I1346">
        <v>295</v>
      </c>
      <c r="J1346">
        <v>22232</v>
      </c>
      <c r="K1346">
        <v>2</v>
      </c>
      <c r="L1346">
        <v>81314</v>
      </c>
      <c r="M1346">
        <v>1010</v>
      </c>
      <c r="N1346">
        <v>1061</v>
      </c>
      <c r="O1346">
        <v>1114</v>
      </c>
      <c r="P1346">
        <v>1218</v>
      </c>
      <c r="Q1346">
        <v>1322</v>
      </c>
      <c r="R1346">
        <v>44464</v>
      </c>
      <c r="S1346">
        <v>46709</v>
      </c>
      <c r="T1346">
        <v>49042</v>
      </c>
      <c r="U1346">
        <v>53621</v>
      </c>
      <c r="V1346">
        <v>58199</v>
      </c>
      <c r="W1346" t="s">
        <v>2272</v>
      </c>
      <c r="X1346">
        <v>1</v>
      </c>
      <c r="Y1346">
        <v>1</v>
      </c>
      <c r="Z1346" t="s">
        <v>1532</v>
      </c>
    </row>
    <row r="1347" spans="1:26">
      <c r="A1347">
        <v>285</v>
      </c>
      <c r="B1347">
        <v>16226</v>
      </c>
      <c r="C1347" t="s">
        <v>1574</v>
      </c>
      <c r="D1347" t="s">
        <v>1529</v>
      </c>
      <c r="E1347" t="s">
        <v>1443</v>
      </c>
      <c r="F1347">
        <v>68387</v>
      </c>
      <c r="G1347">
        <v>81894</v>
      </c>
      <c r="H1347" t="s">
        <v>1584</v>
      </c>
      <c r="I1347">
        <v>182</v>
      </c>
      <c r="J1347">
        <v>4</v>
      </c>
      <c r="K1347">
        <v>180000</v>
      </c>
      <c r="L1347">
        <v>81000</v>
      </c>
      <c r="M1347">
        <v>14512</v>
      </c>
      <c r="N1347">
        <v>15238</v>
      </c>
      <c r="O1347">
        <v>15999</v>
      </c>
      <c r="P1347">
        <v>17486</v>
      </c>
      <c r="Q1347">
        <v>18973</v>
      </c>
      <c r="R1347">
        <v>720000</v>
      </c>
      <c r="S1347">
        <v>756020</v>
      </c>
      <c r="T1347">
        <v>793776</v>
      </c>
      <c r="U1347">
        <v>867552</v>
      </c>
      <c r="V1347">
        <v>941329</v>
      </c>
      <c r="W1347" t="s">
        <v>2270</v>
      </c>
      <c r="X1347">
        <v>1</v>
      </c>
      <c r="Y1347">
        <v>1</v>
      </c>
      <c r="Z1347" t="s">
        <v>1532</v>
      </c>
    </row>
    <row r="1348" spans="1:26">
      <c r="A1348">
        <v>285</v>
      </c>
      <c r="B1348">
        <v>16226</v>
      </c>
      <c r="C1348" t="s">
        <v>1574</v>
      </c>
      <c r="D1348" t="s">
        <v>1529</v>
      </c>
      <c r="E1348" t="s">
        <v>1449</v>
      </c>
      <c r="F1348">
        <v>2606</v>
      </c>
      <c r="G1348">
        <v>3166</v>
      </c>
      <c r="H1348" t="s">
        <v>1530</v>
      </c>
      <c r="I1348">
        <v>295</v>
      </c>
      <c r="J1348">
        <v>20232</v>
      </c>
      <c r="K1348">
        <v>0.28000000000000003</v>
      </c>
      <c r="L1348">
        <v>81314</v>
      </c>
      <c r="M1348">
        <v>1010</v>
      </c>
      <c r="N1348">
        <v>1061</v>
      </c>
      <c r="O1348">
        <v>1114</v>
      </c>
      <c r="P1348">
        <v>1218</v>
      </c>
      <c r="Q1348">
        <v>1322</v>
      </c>
      <c r="R1348">
        <v>5665</v>
      </c>
      <c r="S1348">
        <v>5951</v>
      </c>
      <c r="T1348">
        <v>6248</v>
      </c>
      <c r="U1348">
        <v>6832</v>
      </c>
      <c r="V1348">
        <v>7415</v>
      </c>
      <c r="W1348" t="s">
        <v>2272</v>
      </c>
      <c r="X1348">
        <v>1</v>
      </c>
      <c r="Y1348">
        <v>1</v>
      </c>
      <c r="Z1348" t="s">
        <v>1532</v>
      </c>
    </row>
    <row r="1349" spans="1:26">
      <c r="A1349">
        <v>285</v>
      </c>
      <c r="B1349">
        <v>16226</v>
      </c>
      <c r="C1349" t="s">
        <v>1574</v>
      </c>
      <c r="D1349" t="s">
        <v>1529</v>
      </c>
      <c r="E1349" t="s">
        <v>1449</v>
      </c>
      <c r="F1349">
        <v>2602</v>
      </c>
      <c r="G1349">
        <v>3162</v>
      </c>
      <c r="H1349" t="s">
        <v>1530</v>
      </c>
      <c r="I1349">
        <v>295</v>
      </c>
      <c r="J1349">
        <v>10600</v>
      </c>
      <c r="K1349">
        <v>0.3</v>
      </c>
      <c r="L1349">
        <v>81314</v>
      </c>
      <c r="M1349">
        <v>1010</v>
      </c>
      <c r="N1349">
        <v>1061</v>
      </c>
      <c r="O1349">
        <v>1114</v>
      </c>
      <c r="P1349">
        <v>1218</v>
      </c>
      <c r="Q1349">
        <v>1322</v>
      </c>
      <c r="R1349">
        <v>3180</v>
      </c>
      <c r="S1349">
        <v>3341</v>
      </c>
      <c r="T1349">
        <v>3507</v>
      </c>
      <c r="U1349">
        <v>3835</v>
      </c>
      <c r="V1349">
        <v>4162</v>
      </c>
      <c r="W1349" t="s">
        <v>2272</v>
      </c>
      <c r="X1349">
        <v>1</v>
      </c>
      <c r="Y1349">
        <v>1</v>
      </c>
      <c r="Z1349" t="s">
        <v>1532</v>
      </c>
    </row>
    <row r="1350" spans="1:26">
      <c r="A1350">
        <v>285</v>
      </c>
      <c r="B1350">
        <v>16226</v>
      </c>
      <c r="C1350" t="s">
        <v>1574</v>
      </c>
      <c r="D1350" t="s">
        <v>1529</v>
      </c>
      <c r="E1350" t="s">
        <v>1442</v>
      </c>
      <c r="F1350">
        <v>68387</v>
      </c>
      <c r="G1350">
        <v>81894</v>
      </c>
      <c r="H1350" t="s">
        <v>1584</v>
      </c>
      <c r="I1350">
        <v>182</v>
      </c>
      <c r="J1350">
        <v>2</v>
      </c>
      <c r="K1350">
        <v>180000</v>
      </c>
      <c r="L1350">
        <v>81000</v>
      </c>
      <c r="M1350">
        <v>59968</v>
      </c>
      <c r="N1350">
        <v>62966</v>
      </c>
      <c r="O1350">
        <v>66115</v>
      </c>
      <c r="P1350">
        <v>72262</v>
      </c>
      <c r="Q1350">
        <v>78409</v>
      </c>
      <c r="R1350">
        <v>360000</v>
      </c>
      <c r="S1350">
        <v>377998</v>
      </c>
      <c r="T1350">
        <v>396902</v>
      </c>
      <c r="U1350">
        <v>433803</v>
      </c>
      <c r="V1350">
        <v>470705</v>
      </c>
      <c r="W1350" t="s">
        <v>2270</v>
      </c>
      <c r="X1350">
        <v>1</v>
      </c>
      <c r="Y1350">
        <v>1</v>
      </c>
      <c r="Z1350" t="s">
        <v>1532</v>
      </c>
    </row>
    <row r="1351" spans="1:26">
      <c r="A1351">
        <v>285</v>
      </c>
      <c r="B1351">
        <v>16226</v>
      </c>
      <c r="C1351" t="s">
        <v>1574</v>
      </c>
      <c r="D1351" t="s">
        <v>1529</v>
      </c>
      <c r="E1351" t="s">
        <v>1449</v>
      </c>
      <c r="F1351">
        <v>5224</v>
      </c>
      <c r="G1351">
        <v>5444</v>
      </c>
      <c r="H1351" t="s">
        <v>1530</v>
      </c>
      <c r="I1351">
        <v>295</v>
      </c>
      <c r="J1351">
        <v>3500</v>
      </c>
      <c r="K1351">
        <v>1</v>
      </c>
      <c r="L1351">
        <v>81314</v>
      </c>
      <c r="M1351">
        <v>1010</v>
      </c>
      <c r="N1351">
        <v>1061</v>
      </c>
      <c r="O1351">
        <v>1114</v>
      </c>
      <c r="P1351">
        <v>1218</v>
      </c>
      <c r="Q1351">
        <v>1322</v>
      </c>
      <c r="R1351">
        <v>3500</v>
      </c>
      <c r="S1351">
        <v>3677</v>
      </c>
      <c r="T1351">
        <v>3860</v>
      </c>
      <c r="U1351">
        <v>4221</v>
      </c>
      <c r="V1351">
        <v>4581</v>
      </c>
      <c r="W1351" t="s">
        <v>2273</v>
      </c>
      <c r="X1351">
        <v>1</v>
      </c>
      <c r="Y1351">
        <v>1</v>
      </c>
      <c r="Z1351" t="s">
        <v>1532</v>
      </c>
    </row>
    <row r="1352" spans="1:26">
      <c r="A1352">
        <v>285</v>
      </c>
      <c r="B1352">
        <v>16226</v>
      </c>
      <c r="C1352" t="s">
        <v>1574</v>
      </c>
      <c r="D1352" t="s">
        <v>1529</v>
      </c>
      <c r="E1352" t="s">
        <v>1441</v>
      </c>
      <c r="F1352">
        <v>68387</v>
      </c>
      <c r="G1352">
        <v>81894</v>
      </c>
      <c r="H1352" t="s">
        <v>1584</v>
      </c>
      <c r="I1352">
        <v>182</v>
      </c>
      <c r="J1352">
        <v>6</v>
      </c>
      <c r="K1352">
        <v>180000</v>
      </c>
      <c r="L1352">
        <v>81000</v>
      </c>
      <c r="M1352">
        <v>741</v>
      </c>
      <c r="N1352">
        <v>778</v>
      </c>
      <c r="O1352">
        <v>817</v>
      </c>
      <c r="P1352">
        <v>893</v>
      </c>
      <c r="Q1352">
        <v>969</v>
      </c>
      <c r="R1352">
        <v>1080000</v>
      </c>
      <c r="S1352">
        <v>1133927</v>
      </c>
      <c r="T1352">
        <v>1190769</v>
      </c>
      <c r="U1352">
        <v>1301538</v>
      </c>
      <c r="V1352">
        <v>1412308</v>
      </c>
      <c r="W1352" t="s">
        <v>2270</v>
      </c>
      <c r="X1352">
        <v>1</v>
      </c>
      <c r="Y1352">
        <v>1</v>
      </c>
      <c r="Z1352" t="s">
        <v>1532</v>
      </c>
    </row>
    <row r="1353" spans="1:26">
      <c r="A1353">
        <v>285</v>
      </c>
      <c r="B1353">
        <v>16226</v>
      </c>
      <c r="C1353" t="s">
        <v>1574</v>
      </c>
      <c r="D1353" t="s">
        <v>1529</v>
      </c>
      <c r="E1353" t="s">
        <v>1439</v>
      </c>
      <c r="F1353">
        <v>68387</v>
      </c>
      <c r="G1353">
        <v>81894</v>
      </c>
      <c r="H1353" t="s">
        <v>1584</v>
      </c>
      <c r="I1353">
        <v>182</v>
      </c>
      <c r="J1353">
        <v>4</v>
      </c>
      <c r="K1353">
        <v>180000</v>
      </c>
      <c r="L1353">
        <v>81000</v>
      </c>
      <c r="M1353">
        <v>2044</v>
      </c>
      <c r="N1353">
        <v>2146</v>
      </c>
      <c r="O1353">
        <v>2254</v>
      </c>
      <c r="P1353">
        <v>2464</v>
      </c>
      <c r="Q1353">
        <v>2674</v>
      </c>
      <c r="R1353">
        <v>720000</v>
      </c>
      <c r="S1353">
        <v>755930</v>
      </c>
      <c r="T1353">
        <v>793973</v>
      </c>
      <c r="U1353">
        <v>867945</v>
      </c>
      <c r="V1353">
        <v>941918</v>
      </c>
      <c r="W1353" t="s">
        <v>2270</v>
      </c>
      <c r="X1353">
        <v>1</v>
      </c>
      <c r="Y1353">
        <v>1</v>
      </c>
      <c r="Z1353" t="s">
        <v>1532</v>
      </c>
    </row>
    <row r="1354" spans="1:26">
      <c r="A1354">
        <v>285</v>
      </c>
      <c r="B1354">
        <v>16226</v>
      </c>
      <c r="C1354" t="s">
        <v>1574</v>
      </c>
      <c r="D1354" t="s">
        <v>1529</v>
      </c>
      <c r="E1354" t="s">
        <v>1449</v>
      </c>
      <c r="F1354">
        <v>7516</v>
      </c>
      <c r="G1354">
        <v>7877</v>
      </c>
      <c r="H1354" t="s">
        <v>1530</v>
      </c>
      <c r="I1354">
        <v>295</v>
      </c>
      <c r="J1354">
        <v>6000</v>
      </c>
      <c r="K1354">
        <v>1</v>
      </c>
      <c r="L1354">
        <v>81314</v>
      </c>
      <c r="M1354">
        <v>1010</v>
      </c>
      <c r="N1354">
        <v>1061</v>
      </c>
      <c r="O1354">
        <v>1114</v>
      </c>
      <c r="P1354">
        <v>1218</v>
      </c>
      <c r="Q1354">
        <v>1322</v>
      </c>
      <c r="R1354">
        <v>6000</v>
      </c>
      <c r="S1354">
        <v>6303</v>
      </c>
      <c r="T1354">
        <v>6618</v>
      </c>
      <c r="U1354">
        <v>7236</v>
      </c>
      <c r="V1354">
        <v>7853</v>
      </c>
      <c r="W1354" t="s">
        <v>2273</v>
      </c>
      <c r="X1354">
        <v>1</v>
      </c>
      <c r="Y1354">
        <v>1</v>
      </c>
      <c r="Z1354" t="s">
        <v>1532</v>
      </c>
    </row>
    <row r="1355" spans="1:26">
      <c r="A1355">
        <v>285</v>
      </c>
      <c r="B1355">
        <v>16226</v>
      </c>
      <c r="C1355" t="s">
        <v>1574</v>
      </c>
      <c r="D1355" t="s">
        <v>1529</v>
      </c>
      <c r="E1355" t="s">
        <v>1449</v>
      </c>
      <c r="F1355">
        <v>7519</v>
      </c>
      <c r="G1355">
        <v>7880</v>
      </c>
      <c r="H1355" t="s">
        <v>1530</v>
      </c>
      <c r="I1355">
        <v>295</v>
      </c>
      <c r="J1355">
        <v>1404</v>
      </c>
      <c r="K1355">
        <v>10</v>
      </c>
      <c r="L1355">
        <v>81314</v>
      </c>
      <c r="M1355">
        <v>1010</v>
      </c>
      <c r="N1355">
        <v>1061</v>
      </c>
      <c r="O1355">
        <v>1114</v>
      </c>
      <c r="P1355">
        <v>1218</v>
      </c>
      <c r="Q1355">
        <v>1322</v>
      </c>
      <c r="R1355">
        <v>14040</v>
      </c>
      <c r="S1355">
        <v>14749</v>
      </c>
      <c r="T1355">
        <v>15486</v>
      </c>
      <c r="U1355">
        <v>16931</v>
      </c>
      <c r="V1355">
        <v>18377</v>
      </c>
      <c r="W1355" t="s">
        <v>2273</v>
      </c>
      <c r="X1355">
        <v>1</v>
      </c>
      <c r="Y1355">
        <v>1</v>
      </c>
      <c r="Z1355" t="s">
        <v>1532</v>
      </c>
    </row>
    <row r="1356" spans="1:26">
      <c r="A1356">
        <v>285</v>
      </c>
      <c r="B1356">
        <v>16226</v>
      </c>
      <c r="C1356" t="s">
        <v>1574</v>
      </c>
      <c r="D1356" t="s">
        <v>1529</v>
      </c>
      <c r="E1356" t="s">
        <v>1438</v>
      </c>
      <c r="F1356">
        <v>68387</v>
      </c>
      <c r="G1356">
        <v>81894</v>
      </c>
      <c r="H1356" t="s">
        <v>1584</v>
      </c>
      <c r="I1356">
        <v>182</v>
      </c>
      <c r="J1356">
        <v>3</v>
      </c>
      <c r="K1356">
        <v>180000</v>
      </c>
      <c r="L1356">
        <v>81000</v>
      </c>
      <c r="M1356">
        <v>30492</v>
      </c>
      <c r="N1356">
        <v>32017</v>
      </c>
      <c r="O1356">
        <v>33617</v>
      </c>
      <c r="P1356">
        <v>36742</v>
      </c>
      <c r="Q1356">
        <v>39867</v>
      </c>
      <c r="R1356">
        <v>540000</v>
      </c>
      <c r="S1356">
        <v>567007</v>
      </c>
      <c r="T1356">
        <v>595342</v>
      </c>
      <c r="U1356">
        <v>650685</v>
      </c>
      <c r="V1356">
        <v>706027</v>
      </c>
      <c r="W1356" t="s">
        <v>2270</v>
      </c>
      <c r="X1356">
        <v>1</v>
      </c>
      <c r="Y1356">
        <v>1</v>
      </c>
      <c r="Z1356" t="s">
        <v>1532</v>
      </c>
    </row>
    <row r="1357" spans="1:26">
      <c r="A1357">
        <v>285</v>
      </c>
      <c r="B1357">
        <v>16226</v>
      </c>
      <c r="C1357" t="s">
        <v>1574</v>
      </c>
      <c r="D1357" t="s">
        <v>1529</v>
      </c>
      <c r="E1357" t="s">
        <v>1449</v>
      </c>
      <c r="F1357">
        <v>2452</v>
      </c>
      <c r="G1357">
        <v>2892</v>
      </c>
      <c r="H1357" t="s">
        <v>1530</v>
      </c>
      <c r="I1357">
        <v>295</v>
      </c>
      <c r="J1357">
        <v>6225</v>
      </c>
      <c r="K1357">
        <v>15</v>
      </c>
      <c r="L1357">
        <v>81314</v>
      </c>
      <c r="M1357">
        <v>1010</v>
      </c>
      <c r="N1357">
        <v>1061</v>
      </c>
      <c r="O1357">
        <v>1114</v>
      </c>
      <c r="P1357">
        <v>1218</v>
      </c>
      <c r="Q1357">
        <v>1322</v>
      </c>
      <c r="R1357">
        <v>93375</v>
      </c>
      <c r="S1357">
        <v>98090</v>
      </c>
      <c r="T1357">
        <v>102990</v>
      </c>
      <c r="U1357">
        <v>112605</v>
      </c>
      <c r="V1357">
        <v>122220</v>
      </c>
      <c r="W1357" t="s">
        <v>2274</v>
      </c>
      <c r="X1357">
        <v>1</v>
      </c>
      <c r="Y1357">
        <v>1</v>
      </c>
      <c r="Z1357" t="s">
        <v>1532</v>
      </c>
    </row>
    <row r="1358" spans="1:26">
      <c r="A1358">
        <v>285</v>
      </c>
      <c r="B1358">
        <v>16226</v>
      </c>
      <c r="C1358" t="s">
        <v>1574</v>
      </c>
      <c r="D1358" t="s">
        <v>1529</v>
      </c>
      <c r="E1358" t="s">
        <v>1449</v>
      </c>
      <c r="F1358">
        <v>2449</v>
      </c>
      <c r="G1358">
        <v>2889</v>
      </c>
      <c r="H1358" t="s">
        <v>1530</v>
      </c>
      <c r="I1358">
        <v>295</v>
      </c>
      <c r="J1358">
        <v>2000</v>
      </c>
      <c r="K1358">
        <v>7.22</v>
      </c>
      <c r="L1358">
        <v>81314</v>
      </c>
      <c r="M1358">
        <v>1010</v>
      </c>
      <c r="N1358">
        <v>1061</v>
      </c>
      <c r="O1358">
        <v>1114</v>
      </c>
      <c r="P1358">
        <v>1218</v>
      </c>
      <c r="Q1358">
        <v>1322</v>
      </c>
      <c r="R1358">
        <v>14440</v>
      </c>
      <c r="S1358">
        <v>15169</v>
      </c>
      <c r="T1358">
        <v>15927</v>
      </c>
      <c r="U1358">
        <v>17414</v>
      </c>
      <c r="V1358">
        <v>18901</v>
      </c>
      <c r="W1358" t="s">
        <v>2274</v>
      </c>
      <c r="X1358">
        <v>1</v>
      </c>
      <c r="Y1358">
        <v>1</v>
      </c>
      <c r="Z1358" t="s">
        <v>1532</v>
      </c>
    </row>
    <row r="1359" spans="1:26">
      <c r="A1359">
        <v>285</v>
      </c>
      <c r="B1359">
        <v>16226</v>
      </c>
      <c r="C1359" t="s">
        <v>1574</v>
      </c>
      <c r="D1359" t="s">
        <v>1529</v>
      </c>
      <c r="E1359" t="s">
        <v>1442</v>
      </c>
      <c r="F1359">
        <v>70093</v>
      </c>
      <c r="G1359">
        <v>83638</v>
      </c>
      <c r="H1359" t="s">
        <v>1584</v>
      </c>
      <c r="I1359">
        <v>182</v>
      </c>
      <c r="J1359">
        <v>1</v>
      </c>
      <c r="K1359">
        <v>180000</v>
      </c>
      <c r="L1359">
        <v>81000</v>
      </c>
      <c r="M1359">
        <v>59968</v>
      </c>
      <c r="N1359">
        <v>62966</v>
      </c>
      <c r="O1359">
        <v>66115</v>
      </c>
      <c r="P1359">
        <v>72262</v>
      </c>
      <c r="Q1359">
        <v>78409</v>
      </c>
      <c r="R1359">
        <v>180000</v>
      </c>
      <c r="S1359">
        <v>188999</v>
      </c>
      <c r="T1359">
        <v>198451</v>
      </c>
      <c r="U1359">
        <v>216902</v>
      </c>
      <c r="V1359">
        <v>235353</v>
      </c>
      <c r="W1359" t="s">
        <v>2275</v>
      </c>
      <c r="X1359">
        <v>1</v>
      </c>
      <c r="Y1359">
        <v>1</v>
      </c>
      <c r="Z1359" t="s">
        <v>1532</v>
      </c>
    </row>
    <row r="1360" spans="1:26">
      <c r="A1360">
        <v>285</v>
      </c>
      <c r="B1360">
        <v>16226</v>
      </c>
      <c r="C1360" t="s">
        <v>1574</v>
      </c>
      <c r="D1360" t="s">
        <v>1529</v>
      </c>
      <c r="E1360" t="s">
        <v>1449</v>
      </c>
      <c r="F1360">
        <v>8161</v>
      </c>
      <c r="G1360">
        <v>8523</v>
      </c>
      <c r="H1360" t="s">
        <v>1530</v>
      </c>
      <c r="I1360">
        <v>295</v>
      </c>
      <c r="J1360">
        <v>2000</v>
      </c>
      <c r="K1360">
        <v>7.21</v>
      </c>
      <c r="L1360">
        <v>81314</v>
      </c>
      <c r="M1360">
        <v>1010</v>
      </c>
      <c r="N1360">
        <v>1061</v>
      </c>
      <c r="O1360">
        <v>1114</v>
      </c>
      <c r="P1360">
        <v>1218</v>
      </c>
      <c r="Q1360">
        <v>1322</v>
      </c>
      <c r="R1360">
        <v>14420</v>
      </c>
      <c r="S1360">
        <v>15148</v>
      </c>
      <c r="T1360">
        <v>15905</v>
      </c>
      <c r="U1360">
        <v>17390</v>
      </c>
      <c r="V1360">
        <v>18874</v>
      </c>
      <c r="W1360" t="s">
        <v>2274</v>
      </c>
      <c r="X1360">
        <v>1</v>
      </c>
      <c r="Y1360">
        <v>1</v>
      </c>
      <c r="Z1360" t="s">
        <v>1532</v>
      </c>
    </row>
    <row r="1361" spans="1:26">
      <c r="A1361">
        <v>285</v>
      </c>
      <c r="B1361">
        <v>16226</v>
      </c>
      <c r="C1361" t="s">
        <v>1574</v>
      </c>
      <c r="D1361" t="s">
        <v>1529</v>
      </c>
      <c r="E1361" t="s">
        <v>1449</v>
      </c>
      <c r="F1361">
        <v>8162</v>
      </c>
      <c r="G1361">
        <v>8524</v>
      </c>
      <c r="H1361" t="s">
        <v>1530</v>
      </c>
      <c r="I1361">
        <v>295</v>
      </c>
      <c r="J1361">
        <v>2000</v>
      </c>
      <c r="K1361">
        <v>7.22</v>
      </c>
      <c r="L1361">
        <v>81314</v>
      </c>
      <c r="M1361">
        <v>1010</v>
      </c>
      <c r="N1361">
        <v>1061</v>
      </c>
      <c r="O1361">
        <v>1114</v>
      </c>
      <c r="P1361">
        <v>1218</v>
      </c>
      <c r="Q1361">
        <v>1322</v>
      </c>
      <c r="R1361">
        <v>14440</v>
      </c>
      <c r="S1361">
        <v>15169</v>
      </c>
      <c r="T1361">
        <v>15927</v>
      </c>
      <c r="U1361">
        <v>17414</v>
      </c>
      <c r="V1361">
        <v>18901</v>
      </c>
      <c r="W1361" t="s">
        <v>2274</v>
      </c>
      <c r="X1361">
        <v>1</v>
      </c>
      <c r="Y1361">
        <v>1</v>
      </c>
      <c r="Z1361" t="s">
        <v>1532</v>
      </c>
    </row>
    <row r="1362" spans="1:26">
      <c r="A1362">
        <v>285</v>
      </c>
      <c r="B1362">
        <v>16226</v>
      </c>
      <c r="C1362" t="s">
        <v>1574</v>
      </c>
      <c r="D1362" t="s">
        <v>1529</v>
      </c>
      <c r="E1362" t="s">
        <v>1449</v>
      </c>
      <c r="F1362">
        <v>80958</v>
      </c>
      <c r="G1362">
        <v>95657</v>
      </c>
      <c r="H1362" t="s">
        <v>1584</v>
      </c>
      <c r="I1362">
        <v>182</v>
      </c>
      <c r="J1362">
        <v>3</v>
      </c>
      <c r="K1362">
        <v>180000</v>
      </c>
      <c r="L1362">
        <v>81314</v>
      </c>
      <c r="M1362">
        <v>1010</v>
      </c>
      <c r="N1362">
        <v>1061</v>
      </c>
      <c r="O1362">
        <v>1114</v>
      </c>
      <c r="P1362">
        <v>1218</v>
      </c>
      <c r="Q1362">
        <v>1322</v>
      </c>
      <c r="R1362">
        <v>540000</v>
      </c>
      <c r="S1362">
        <v>567267</v>
      </c>
      <c r="T1362">
        <v>595604</v>
      </c>
      <c r="U1362">
        <v>651208</v>
      </c>
      <c r="V1362">
        <v>706812</v>
      </c>
      <c r="W1362" t="s">
        <v>2276</v>
      </c>
      <c r="X1362">
        <v>1</v>
      </c>
      <c r="Y1362">
        <v>1</v>
      </c>
      <c r="Z1362" t="s">
        <v>1532</v>
      </c>
    </row>
    <row r="1363" spans="1:26">
      <c r="A1363">
        <v>285</v>
      </c>
      <c r="B1363">
        <v>16226</v>
      </c>
      <c r="C1363" t="s">
        <v>1574</v>
      </c>
      <c r="D1363" t="s">
        <v>1529</v>
      </c>
      <c r="E1363" t="s">
        <v>1449</v>
      </c>
      <c r="F1363">
        <v>8163</v>
      </c>
      <c r="G1363">
        <v>8525</v>
      </c>
      <c r="H1363" t="s">
        <v>1530</v>
      </c>
      <c r="I1363">
        <v>295</v>
      </c>
      <c r="J1363">
        <v>3000</v>
      </c>
      <c r="K1363">
        <v>6.9</v>
      </c>
      <c r="L1363">
        <v>81314</v>
      </c>
      <c r="M1363">
        <v>1010</v>
      </c>
      <c r="N1363">
        <v>1061</v>
      </c>
      <c r="O1363">
        <v>1114</v>
      </c>
      <c r="P1363">
        <v>1218</v>
      </c>
      <c r="Q1363">
        <v>1322</v>
      </c>
      <c r="R1363">
        <v>20700</v>
      </c>
      <c r="S1363">
        <v>21745</v>
      </c>
      <c r="T1363">
        <v>22831</v>
      </c>
      <c r="U1363">
        <v>24963</v>
      </c>
      <c r="V1363">
        <v>27094</v>
      </c>
      <c r="W1363" t="s">
        <v>2274</v>
      </c>
      <c r="X1363">
        <v>1</v>
      </c>
      <c r="Y1363">
        <v>1</v>
      </c>
      <c r="Z1363" t="s">
        <v>1532</v>
      </c>
    </row>
    <row r="1364" spans="1:26">
      <c r="A1364">
        <v>285</v>
      </c>
      <c r="B1364">
        <v>16226</v>
      </c>
      <c r="C1364" t="s">
        <v>1574</v>
      </c>
      <c r="D1364" t="s">
        <v>1529</v>
      </c>
      <c r="E1364" t="s">
        <v>1445</v>
      </c>
      <c r="F1364">
        <v>80958</v>
      </c>
      <c r="G1364">
        <v>95657</v>
      </c>
      <c r="H1364" t="s">
        <v>1584</v>
      </c>
      <c r="I1364">
        <v>182</v>
      </c>
      <c r="J1364">
        <v>3</v>
      </c>
      <c r="K1364">
        <v>180000</v>
      </c>
      <c r="L1364">
        <v>81000</v>
      </c>
      <c r="M1364">
        <v>4982</v>
      </c>
      <c r="N1364">
        <v>5231</v>
      </c>
      <c r="O1364">
        <v>5493</v>
      </c>
      <c r="P1364">
        <v>6004</v>
      </c>
      <c r="Q1364">
        <v>6515</v>
      </c>
      <c r="R1364">
        <v>540000</v>
      </c>
      <c r="S1364">
        <v>566989</v>
      </c>
      <c r="T1364">
        <v>595387</v>
      </c>
      <c r="U1364">
        <v>650775</v>
      </c>
      <c r="V1364">
        <v>706162</v>
      </c>
      <c r="W1364" t="s">
        <v>2276</v>
      </c>
      <c r="X1364">
        <v>1</v>
      </c>
      <c r="Y1364">
        <v>1</v>
      </c>
      <c r="Z1364" t="s">
        <v>1532</v>
      </c>
    </row>
    <row r="1365" spans="1:26">
      <c r="A1365">
        <v>285</v>
      </c>
      <c r="B1365">
        <v>16226</v>
      </c>
      <c r="C1365" t="s">
        <v>1574</v>
      </c>
      <c r="D1365" t="s">
        <v>1529</v>
      </c>
      <c r="E1365" t="s">
        <v>1449</v>
      </c>
      <c r="F1365">
        <v>8164</v>
      </c>
      <c r="G1365">
        <v>8526</v>
      </c>
      <c r="H1365" t="s">
        <v>1530</v>
      </c>
      <c r="I1365">
        <v>295</v>
      </c>
      <c r="J1365">
        <v>3000</v>
      </c>
      <c r="K1365">
        <v>9.9499999999999993</v>
      </c>
      <c r="L1365">
        <v>81314</v>
      </c>
      <c r="M1365">
        <v>1010</v>
      </c>
      <c r="N1365">
        <v>1061</v>
      </c>
      <c r="O1365">
        <v>1114</v>
      </c>
      <c r="P1365">
        <v>1218</v>
      </c>
      <c r="Q1365">
        <v>1322</v>
      </c>
      <c r="R1365">
        <v>29850</v>
      </c>
      <c r="S1365">
        <v>31357</v>
      </c>
      <c r="T1365">
        <v>32924</v>
      </c>
      <c r="U1365">
        <v>35997</v>
      </c>
      <c r="V1365">
        <v>39071</v>
      </c>
      <c r="W1365" t="s">
        <v>2274</v>
      </c>
      <c r="X1365">
        <v>1</v>
      </c>
      <c r="Y1365">
        <v>1</v>
      </c>
      <c r="Z1365" t="s">
        <v>1532</v>
      </c>
    </row>
    <row r="1366" spans="1:26">
      <c r="A1366">
        <v>285</v>
      </c>
      <c r="B1366">
        <v>16226</v>
      </c>
      <c r="C1366" t="s">
        <v>1574</v>
      </c>
      <c r="D1366" t="s">
        <v>1529</v>
      </c>
      <c r="E1366" t="s">
        <v>1449</v>
      </c>
      <c r="F1366">
        <v>8166</v>
      </c>
      <c r="G1366">
        <v>8528</v>
      </c>
      <c r="H1366" t="s">
        <v>1530</v>
      </c>
      <c r="I1366">
        <v>295</v>
      </c>
      <c r="J1366">
        <v>3000</v>
      </c>
      <c r="K1366">
        <v>10</v>
      </c>
      <c r="L1366">
        <v>81314</v>
      </c>
      <c r="M1366">
        <v>1010</v>
      </c>
      <c r="N1366">
        <v>1061</v>
      </c>
      <c r="O1366">
        <v>1114</v>
      </c>
      <c r="P1366">
        <v>1218</v>
      </c>
      <c r="Q1366">
        <v>1322</v>
      </c>
      <c r="R1366">
        <v>30000</v>
      </c>
      <c r="S1366">
        <v>31515</v>
      </c>
      <c r="T1366">
        <v>33089</v>
      </c>
      <c r="U1366">
        <v>36178</v>
      </c>
      <c r="V1366">
        <v>39267</v>
      </c>
      <c r="W1366" t="s">
        <v>2274</v>
      </c>
      <c r="X1366">
        <v>1</v>
      </c>
      <c r="Y1366">
        <v>1</v>
      </c>
      <c r="Z1366" t="s">
        <v>1532</v>
      </c>
    </row>
    <row r="1367" spans="1:26">
      <c r="A1367">
        <v>285</v>
      </c>
      <c r="B1367">
        <v>16226</v>
      </c>
      <c r="C1367" t="s">
        <v>1574</v>
      </c>
      <c r="D1367" t="s">
        <v>1529</v>
      </c>
      <c r="E1367" t="s">
        <v>1449</v>
      </c>
      <c r="F1367">
        <v>68421</v>
      </c>
      <c r="G1367">
        <v>81930</v>
      </c>
      <c r="H1367" t="s">
        <v>1584</v>
      </c>
      <c r="I1367">
        <v>182</v>
      </c>
      <c r="J1367">
        <v>6</v>
      </c>
      <c r="K1367">
        <v>180000</v>
      </c>
      <c r="L1367">
        <v>81314</v>
      </c>
      <c r="M1367">
        <v>1010</v>
      </c>
      <c r="N1367">
        <v>1061</v>
      </c>
      <c r="O1367">
        <v>1114</v>
      </c>
      <c r="P1367">
        <v>1218</v>
      </c>
      <c r="Q1367">
        <v>1322</v>
      </c>
      <c r="R1367">
        <v>1080000</v>
      </c>
      <c r="S1367">
        <v>1134535</v>
      </c>
      <c r="T1367">
        <v>1191208</v>
      </c>
      <c r="U1367">
        <v>1302416</v>
      </c>
      <c r="V1367">
        <v>1413624</v>
      </c>
      <c r="W1367" t="s">
        <v>2277</v>
      </c>
      <c r="X1367">
        <v>1</v>
      </c>
      <c r="Y1367">
        <v>1</v>
      </c>
      <c r="Z1367" t="s">
        <v>1532</v>
      </c>
    </row>
    <row r="1368" spans="1:26">
      <c r="A1368">
        <v>285</v>
      </c>
      <c r="B1368">
        <v>16226</v>
      </c>
      <c r="C1368" t="s">
        <v>1574</v>
      </c>
      <c r="D1368" t="s">
        <v>1529</v>
      </c>
      <c r="E1368" t="s">
        <v>1449</v>
      </c>
      <c r="F1368">
        <v>8167</v>
      </c>
      <c r="G1368">
        <v>8529</v>
      </c>
      <c r="H1368" t="s">
        <v>1530</v>
      </c>
      <c r="I1368">
        <v>295</v>
      </c>
      <c r="J1368">
        <v>2000</v>
      </c>
      <c r="K1368">
        <v>4.1399999999999997</v>
      </c>
      <c r="L1368">
        <v>81314</v>
      </c>
      <c r="M1368">
        <v>1010</v>
      </c>
      <c r="N1368">
        <v>1061</v>
      </c>
      <c r="O1368">
        <v>1114</v>
      </c>
      <c r="P1368">
        <v>1218</v>
      </c>
      <c r="Q1368">
        <v>1322</v>
      </c>
      <c r="R1368">
        <v>8280</v>
      </c>
      <c r="S1368">
        <v>8698</v>
      </c>
      <c r="T1368">
        <v>9133</v>
      </c>
      <c r="U1368">
        <v>9985</v>
      </c>
      <c r="V1368">
        <v>10838</v>
      </c>
      <c r="W1368" t="s">
        <v>2278</v>
      </c>
      <c r="X1368">
        <v>1</v>
      </c>
      <c r="Y1368">
        <v>1</v>
      </c>
      <c r="Z1368" t="s">
        <v>1532</v>
      </c>
    </row>
    <row r="1369" spans="1:26">
      <c r="A1369">
        <v>285</v>
      </c>
      <c r="B1369">
        <v>16226</v>
      </c>
      <c r="C1369" t="s">
        <v>1574</v>
      </c>
      <c r="D1369" t="s">
        <v>1529</v>
      </c>
      <c r="E1369" t="s">
        <v>1449</v>
      </c>
      <c r="F1369">
        <v>8168</v>
      </c>
      <c r="G1369">
        <v>8530</v>
      </c>
      <c r="H1369" t="s">
        <v>1530</v>
      </c>
      <c r="I1369">
        <v>295</v>
      </c>
      <c r="J1369">
        <v>2000</v>
      </c>
      <c r="K1369">
        <v>4</v>
      </c>
      <c r="L1369">
        <v>81314</v>
      </c>
      <c r="M1369">
        <v>1010</v>
      </c>
      <c r="N1369">
        <v>1061</v>
      </c>
      <c r="O1369">
        <v>1114</v>
      </c>
      <c r="P1369">
        <v>1218</v>
      </c>
      <c r="Q1369">
        <v>1322</v>
      </c>
      <c r="R1369">
        <v>8000</v>
      </c>
      <c r="S1369">
        <v>8404</v>
      </c>
      <c r="T1369">
        <v>8824</v>
      </c>
      <c r="U1369">
        <v>9648</v>
      </c>
      <c r="V1369">
        <v>10471</v>
      </c>
      <c r="W1369" t="s">
        <v>2278</v>
      </c>
      <c r="X1369">
        <v>1</v>
      </c>
      <c r="Y1369">
        <v>1</v>
      </c>
      <c r="Z1369" t="s">
        <v>1532</v>
      </c>
    </row>
    <row r="1370" spans="1:26">
      <c r="A1370">
        <v>285</v>
      </c>
      <c r="B1370">
        <v>16226</v>
      </c>
      <c r="C1370" t="s">
        <v>1574</v>
      </c>
      <c r="D1370" t="s">
        <v>1529</v>
      </c>
      <c r="E1370" t="s">
        <v>1449</v>
      </c>
      <c r="F1370">
        <v>8169</v>
      </c>
      <c r="G1370">
        <v>8531</v>
      </c>
      <c r="H1370" t="s">
        <v>1530</v>
      </c>
      <c r="I1370">
        <v>295</v>
      </c>
      <c r="J1370">
        <v>2000</v>
      </c>
      <c r="K1370">
        <v>3.51</v>
      </c>
      <c r="L1370">
        <v>81314</v>
      </c>
      <c r="M1370">
        <v>1010</v>
      </c>
      <c r="N1370">
        <v>1061</v>
      </c>
      <c r="O1370">
        <v>1114</v>
      </c>
      <c r="P1370">
        <v>1218</v>
      </c>
      <c r="Q1370">
        <v>1322</v>
      </c>
      <c r="R1370">
        <v>7020</v>
      </c>
      <c r="S1370">
        <v>7374</v>
      </c>
      <c r="T1370">
        <v>7743</v>
      </c>
      <c r="U1370">
        <v>8466</v>
      </c>
      <c r="V1370">
        <v>9189</v>
      </c>
      <c r="W1370" t="s">
        <v>2278</v>
      </c>
      <c r="X1370">
        <v>1</v>
      </c>
      <c r="Y1370">
        <v>1</v>
      </c>
      <c r="Z1370" t="s">
        <v>1532</v>
      </c>
    </row>
    <row r="1371" spans="1:26">
      <c r="A1371">
        <v>285</v>
      </c>
      <c r="B1371">
        <v>16226</v>
      </c>
      <c r="C1371" t="s">
        <v>1574</v>
      </c>
      <c r="D1371" t="s">
        <v>1529</v>
      </c>
      <c r="E1371" t="s">
        <v>1449</v>
      </c>
      <c r="F1371">
        <v>8171</v>
      </c>
      <c r="G1371">
        <v>8533</v>
      </c>
      <c r="H1371" t="s">
        <v>1530</v>
      </c>
      <c r="I1371">
        <v>295</v>
      </c>
      <c r="J1371">
        <v>2000</v>
      </c>
      <c r="K1371">
        <v>11.56</v>
      </c>
      <c r="L1371">
        <v>81314</v>
      </c>
      <c r="M1371">
        <v>1010</v>
      </c>
      <c r="N1371">
        <v>1061</v>
      </c>
      <c r="O1371">
        <v>1114</v>
      </c>
      <c r="P1371">
        <v>1218</v>
      </c>
      <c r="Q1371">
        <v>1322</v>
      </c>
      <c r="R1371">
        <v>23120</v>
      </c>
      <c r="S1371">
        <v>24287</v>
      </c>
      <c r="T1371">
        <v>25501</v>
      </c>
      <c r="U1371">
        <v>27881</v>
      </c>
      <c r="V1371">
        <v>30262</v>
      </c>
      <c r="W1371" t="s">
        <v>2278</v>
      </c>
      <c r="X1371">
        <v>1</v>
      </c>
      <c r="Y1371">
        <v>1</v>
      </c>
      <c r="Z1371" t="s">
        <v>1532</v>
      </c>
    </row>
    <row r="1372" spans="1:26">
      <c r="A1372">
        <v>285</v>
      </c>
      <c r="B1372">
        <v>16226</v>
      </c>
      <c r="C1372" t="s">
        <v>1574</v>
      </c>
      <c r="D1372" t="s">
        <v>1529</v>
      </c>
      <c r="E1372" t="s">
        <v>1449</v>
      </c>
      <c r="F1372">
        <v>8172</v>
      </c>
      <c r="G1372">
        <v>8534</v>
      </c>
      <c r="H1372" t="s">
        <v>1530</v>
      </c>
      <c r="I1372">
        <v>295</v>
      </c>
      <c r="J1372">
        <v>2000</v>
      </c>
      <c r="K1372">
        <v>11.56</v>
      </c>
      <c r="L1372">
        <v>81314</v>
      </c>
      <c r="M1372">
        <v>1010</v>
      </c>
      <c r="N1372">
        <v>1061</v>
      </c>
      <c r="O1372">
        <v>1114</v>
      </c>
      <c r="P1372">
        <v>1218</v>
      </c>
      <c r="Q1372">
        <v>1322</v>
      </c>
      <c r="R1372">
        <v>23120</v>
      </c>
      <c r="S1372">
        <v>24287</v>
      </c>
      <c r="T1372">
        <v>25501</v>
      </c>
      <c r="U1372">
        <v>27881</v>
      </c>
      <c r="V1372">
        <v>30262</v>
      </c>
      <c r="W1372" t="s">
        <v>2278</v>
      </c>
      <c r="X1372">
        <v>1</v>
      </c>
      <c r="Y1372">
        <v>1</v>
      </c>
      <c r="Z1372" t="s">
        <v>1532</v>
      </c>
    </row>
    <row r="1373" spans="1:26">
      <c r="A1373">
        <v>285</v>
      </c>
      <c r="B1373">
        <v>16226</v>
      </c>
      <c r="C1373" t="s">
        <v>1574</v>
      </c>
      <c r="D1373" t="s">
        <v>1529</v>
      </c>
      <c r="E1373" t="s">
        <v>1449</v>
      </c>
      <c r="F1373">
        <v>8160</v>
      </c>
      <c r="G1373">
        <v>8522</v>
      </c>
      <c r="H1373" t="s">
        <v>1530</v>
      </c>
      <c r="I1373">
        <v>295</v>
      </c>
      <c r="J1373">
        <v>2226</v>
      </c>
      <c r="K1373">
        <v>18.5</v>
      </c>
      <c r="L1373">
        <v>81314</v>
      </c>
      <c r="M1373">
        <v>1010</v>
      </c>
      <c r="N1373">
        <v>1061</v>
      </c>
      <c r="O1373">
        <v>1114</v>
      </c>
      <c r="P1373">
        <v>1218</v>
      </c>
      <c r="Q1373">
        <v>1322</v>
      </c>
      <c r="R1373">
        <v>41181</v>
      </c>
      <c r="S1373">
        <v>43260</v>
      </c>
      <c r="T1373">
        <v>45421</v>
      </c>
      <c r="U1373">
        <v>49662</v>
      </c>
      <c r="V1373">
        <v>53902</v>
      </c>
      <c r="W1373" t="s">
        <v>2274</v>
      </c>
      <c r="X1373">
        <v>1</v>
      </c>
      <c r="Y1373">
        <v>1</v>
      </c>
      <c r="Z1373" t="s">
        <v>1532</v>
      </c>
    </row>
    <row r="1374" spans="1:26">
      <c r="A1374">
        <v>285</v>
      </c>
      <c r="B1374">
        <v>16226</v>
      </c>
      <c r="C1374" t="s">
        <v>1574</v>
      </c>
      <c r="D1374" t="s">
        <v>1529</v>
      </c>
      <c r="E1374" t="s">
        <v>1446</v>
      </c>
      <c r="F1374">
        <v>3357</v>
      </c>
      <c r="G1374">
        <v>3941</v>
      </c>
      <c r="H1374" t="s">
        <v>1584</v>
      </c>
      <c r="I1374">
        <v>189</v>
      </c>
      <c r="J1374">
        <v>1</v>
      </c>
      <c r="K1374">
        <v>84000</v>
      </c>
      <c r="L1374">
        <v>81314</v>
      </c>
      <c r="M1374">
        <v>11180</v>
      </c>
      <c r="N1374">
        <v>11739</v>
      </c>
      <c r="O1374">
        <v>12326</v>
      </c>
      <c r="P1374">
        <v>13472</v>
      </c>
      <c r="Q1374">
        <v>14618</v>
      </c>
      <c r="R1374">
        <v>84000</v>
      </c>
      <c r="S1374">
        <v>88200</v>
      </c>
      <c r="T1374">
        <v>92610</v>
      </c>
      <c r="U1374">
        <v>101221</v>
      </c>
      <c r="V1374">
        <v>109831</v>
      </c>
      <c r="W1374" t="s">
        <v>2036</v>
      </c>
      <c r="X1374">
        <v>1</v>
      </c>
      <c r="Y1374">
        <v>1</v>
      </c>
      <c r="Z1374" t="s">
        <v>1532</v>
      </c>
    </row>
    <row r="1375" spans="1:26">
      <c r="A1375">
        <v>285</v>
      </c>
      <c r="B1375">
        <v>16226</v>
      </c>
      <c r="C1375" t="s">
        <v>1574</v>
      </c>
      <c r="D1375" t="s">
        <v>1529</v>
      </c>
      <c r="E1375" t="s">
        <v>1449</v>
      </c>
      <c r="F1375">
        <v>2423</v>
      </c>
      <c r="G1375">
        <v>2863</v>
      </c>
      <c r="H1375" t="s">
        <v>1530</v>
      </c>
      <c r="I1375">
        <v>295</v>
      </c>
      <c r="J1375">
        <v>1000</v>
      </c>
      <c r="K1375">
        <v>50</v>
      </c>
      <c r="L1375">
        <v>81314</v>
      </c>
      <c r="M1375">
        <v>1010</v>
      </c>
      <c r="N1375">
        <v>1061</v>
      </c>
      <c r="O1375">
        <v>1114</v>
      </c>
      <c r="P1375">
        <v>1218</v>
      </c>
      <c r="Q1375">
        <v>1322</v>
      </c>
      <c r="R1375">
        <v>50000</v>
      </c>
      <c r="S1375">
        <v>52525</v>
      </c>
      <c r="T1375">
        <v>55149</v>
      </c>
      <c r="U1375">
        <v>60297</v>
      </c>
      <c r="V1375">
        <v>65446</v>
      </c>
      <c r="W1375" t="s">
        <v>2279</v>
      </c>
      <c r="X1375">
        <v>1</v>
      </c>
      <c r="Y1375">
        <v>1</v>
      </c>
      <c r="Z1375" t="s">
        <v>1532</v>
      </c>
    </row>
    <row r="1376" spans="1:26">
      <c r="A1376">
        <v>285</v>
      </c>
      <c r="B1376">
        <v>16226</v>
      </c>
      <c r="C1376" t="s">
        <v>1574</v>
      </c>
      <c r="D1376" t="s">
        <v>1529</v>
      </c>
      <c r="E1376" t="s">
        <v>1445</v>
      </c>
      <c r="F1376">
        <v>3357</v>
      </c>
      <c r="G1376">
        <v>3941</v>
      </c>
      <c r="H1376" t="s">
        <v>1584</v>
      </c>
      <c r="I1376">
        <v>189</v>
      </c>
      <c r="J1376">
        <v>1</v>
      </c>
      <c r="K1376">
        <v>84000</v>
      </c>
      <c r="L1376">
        <v>81000</v>
      </c>
      <c r="M1376">
        <v>4982</v>
      </c>
      <c r="N1376">
        <v>5231</v>
      </c>
      <c r="O1376">
        <v>5493</v>
      </c>
      <c r="P1376">
        <v>6004</v>
      </c>
      <c r="Q1376">
        <v>6515</v>
      </c>
      <c r="R1376">
        <v>84000</v>
      </c>
      <c r="S1376">
        <v>88198</v>
      </c>
      <c r="T1376">
        <v>92616</v>
      </c>
      <c r="U1376">
        <v>101232</v>
      </c>
      <c r="V1376">
        <v>109847</v>
      </c>
      <c r="W1376" t="s">
        <v>2036</v>
      </c>
      <c r="X1376">
        <v>1</v>
      </c>
      <c r="Y1376">
        <v>1</v>
      </c>
      <c r="Z1376" t="s">
        <v>1532</v>
      </c>
    </row>
    <row r="1377" spans="1:26">
      <c r="A1377">
        <v>285</v>
      </c>
      <c r="B1377">
        <v>16226</v>
      </c>
      <c r="C1377" t="s">
        <v>1574</v>
      </c>
      <c r="D1377" t="s">
        <v>1529</v>
      </c>
      <c r="E1377" t="s">
        <v>1449</v>
      </c>
      <c r="F1377">
        <v>2615</v>
      </c>
      <c r="G1377">
        <v>3175</v>
      </c>
      <c r="H1377" t="s">
        <v>1530</v>
      </c>
      <c r="I1377">
        <v>295</v>
      </c>
      <c r="J1377">
        <v>2000</v>
      </c>
      <c r="K1377">
        <v>22</v>
      </c>
      <c r="L1377">
        <v>81314</v>
      </c>
      <c r="M1377">
        <v>1010</v>
      </c>
      <c r="N1377">
        <v>1061</v>
      </c>
      <c r="O1377">
        <v>1114</v>
      </c>
      <c r="P1377">
        <v>1218</v>
      </c>
      <c r="Q1377">
        <v>1322</v>
      </c>
      <c r="R1377">
        <v>44000</v>
      </c>
      <c r="S1377">
        <v>46222</v>
      </c>
      <c r="T1377">
        <v>48531</v>
      </c>
      <c r="U1377">
        <v>53061</v>
      </c>
      <c r="V1377">
        <v>57592</v>
      </c>
      <c r="W1377" t="s">
        <v>2280</v>
      </c>
      <c r="X1377">
        <v>1</v>
      </c>
      <c r="Y1377">
        <v>1</v>
      </c>
      <c r="Z1377" t="s">
        <v>1532</v>
      </c>
    </row>
    <row r="1378" spans="1:26">
      <c r="A1378">
        <v>285</v>
      </c>
      <c r="B1378">
        <v>16226</v>
      </c>
      <c r="C1378" t="s">
        <v>1574</v>
      </c>
      <c r="D1378" t="s">
        <v>1529</v>
      </c>
      <c r="E1378" t="s">
        <v>1449</v>
      </c>
      <c r="F1378">
        <v>7670</v>
      </c>
      <c r="G1378">
        <v>8036</v>
      </c>
      <c r="H1378" t="s">
        <v>1530</v>
      </c>
      <c r="I1378">
        <v>295</v>
      </c>
      <c r="J1378">
        <v>35000</v>
      </c>
      <c r="K1378">
        <v>1.5</v>
      </c>
      <c r="L1378">
        <v>81314</v>
      </c>
      <c r="M1378">
        <v>1010</v>
      </c>
      <c r="N1378">
        <v>1061</v>
      </c>
      <c r="O1378">
        <v>1114</v>
      </c>
      <c r="P1378">
        <v>1218</v>
      </c>
      <c r="Q1378">
        <v>1322</v>
      </c>
      <c r="R1378">
        <v>52500</v>
      </c>
      <c r="S1378">
        <v>55151</v>
      </c>
      <c r="T1378">
        <v>57906</v>
      </c>
      <c r="U1378">
        <v>63312</v>
      </c>
      <c r="V1378">
        <v>68718</v>
      </c>
      <c r="W1378" t="s">
        <v>1537</v>
      </c>
      <c r="X1378">
        <v>1</v>
      </c>
      <c r="Y1378">
        <v>1</v>
      </c>
      <c r="Z1378" t="s">
        <v>1532</v>
      </c>
    </row>
    <row r="1379" spans="1:26">
      <c r="A1379">
        <v>285</v>
      </c>
      <c r="B1379">
        <v>16226</v>
      </c>
      <c r="C1379" t="s">
        <v>1574</v>
      </c>
      <c r="D1379" t="s">
        <v>1529</v>
      </c>
      <c r="E1379" t="s">
        <v>1441</v>
      </c>
      <c r="F1379">
        <v>3357</v>
      </c>
      <c r="G1379">
        <v>3941</v>
      </c>
      <c r="H1379" t="s">
        <v>1584</v>
      </c>
      <c r="I1379">
        <v>189</v>
      </c>
      <c r="J1379">
        <v>1</v>
      </c>
      <c r="K1379">
        <v>84000</v>
      </c>
      <c r="L1379">
        <v>81000</v>
      </c>
      <c r="M1379">
        <v>741</v>
      </c>
      <c r="N1379">
        <v>778</v>
      </c>
      <c r="O1379">
        <v>817</v>
      </c>
      <c r="P1379">
        <v>893</v>
      </c>
      <c r="Q1379">
        <v>969</v>
      </c>
      <c r="R1379">
        <v>84000</v>
      </c>
      <c r="S1379">
        <v>88194</v>
      </c>
      <c r="T1379">
        <v>92615</v>
      </c>
      <c r="U1379">
        <v>101231</v>
      </c>
      <c r="V1379">
        <v>109846</v>
      </c>
      <c r="W1379" t="s">
        <v>2036</v>
      </c>
      <c r="X1379">
        <v>1</v>
      </c>
      <c r="Y1379">
        <v>1</v>
      </c>
      <c r="Z1379" t="s">
        <v>1532</v>
      </c>
    </row>
    <row r="1380" spans="1:26">
      <c r="A1380">
        <v>285</v>
      </c>
      <c r="B1380">
        <v>16226</v>
      </c>
      <c r="C1380" t="s">
        <v>1574</v>
      </c>
      <c r="D1380" t="s">
        <v>1529</v>
      </c>
      <c r="E1380" t="s">
        <v>1447</v>
      </c>
      <c r="F1380">
        <v>68421</v>
      </c>
      <c r="G1380">
        <v>81930</v>
      </c>
      <c r="H1380" t="s">
        <v>1584</v>
      </c>
      <c r="I1380">
        <v>182</v>
      </c>
      <c r="J1380">
        <v>5</v>
      </c>
      <c r="K1380">
        <v>180000</v>
      </c>
      <c r="L1380">
        <v>81314</v>
      </c>
      <c r="M1380">
        <v>3884</v>
      </c>
      <c r="N1380">
        <v>4078</v>
      </c>
      <c r="O1380">
        <v>4282</v>
      </c>
      <c r="P1380">
        <v>4680</v>
      </c>
      <c r="Q1380">
        <v>5078</v>
      </c>
      <c r="R1380">
        <v>900000</v>
      </c>
      <c r="S1380">
        <v>944954</v>
      </c>
      <c r="T1380">
        <v>992225</v>
      </c>
      <c r="U1380">
        <v>1084449</v>
      </c>
      <c r="V1380">
        <v>1176674</v>
      </c>
      <c r="W1380" t="s">
        <v>2277</v>
      </c>
      <c r="X1380">
        <v>1</v>
      </c>
      <c r="Y1380">
        <v>1</v>
      </c>
      <c r="Z1380" t="s">
        <v>1532</v>
      </c>
    </row>
    <row r="1381" spans="1:26">
      <c r="A1381">
        <v>285</v>
      </c>
      <c r="B1381">
        <v>16226</v>
      </c>
      <c r="C1381" t="s">
        <v>1574</v>
      </c>
      <c r="D1381" t="s">
        <v>1529</v>
      </c>
      <c r="E1381" t="s">
        <v>1449</v>
      </c>
      <c r="F1381">
        <v>7507</v>
      </c>
      <c r="G1381">
        <v>7868</v>
      </c>
      <c r="H1381" t="s">
        <v>1530</v>
      </c>
      <c r="I1381">
        <v>295</v>
      </c>
      <c r="J1381">
        <v>1000</v>
      </c>
      <c r="K1381">
        <v>250</v>
      </c>
      <c r="L1381">
        <v>81314</v>
      </c>
      <c r="M1381">
        <v>1010</v>
      </c>
      <c r="N1381">
        <v>1061</v>
      </c>
      <c r="O1381">
        <v>1114</v>
      </c>
      <c r="P1381">
        <v>1218</v>
      </c>
      <c r="Q1381">
        <v>1322</v>
      </c>
      <c r="R1381">
        <v>250000</v>
      </c>
      <c r="S1381">
        <v>262624</v>
      </c>
      <c r="T1381">
        <v>275743</v>
      </c>
      <c r="U1381">
        <v>301485</v>
      </c>
      <c r="V1381">
        <v>327228</v>
      </c>
      <c r="W1381" t="s">
        <v>2281</v>
      </c>
      <c r="X1381">
        <v>1</v>
      </c>
      <c r="Y1381">
        <v>1</v>
      </c>
      <c r="Z1381" t="s">
        <v>1532</v>
      </c>
    </row>
    <row r="1382" spans="1:26">
      <c r="A1382">
        <v>285</v>
      </c>
      <c r="B1382">
        <v>16226</v>
      </c>
      <c r="C1382" t="s">
        <v>1574</v>
      </c>
      <c r="D1382" t="s">
        <v>1529</v>
      </c>
      <c r="E1382" t="s">
        <v>1449</v>
      </c>
      <c r="F1382">
        <v>7508</v>
      </c>
      <c r="G1382">
        <v>7869</v>
      </c>
      <c r="H1382" t="s">
        <v>1530</v>
      </c>
      <c r="I1382">
        <v>295</v>
      </c>
      <c r="J1382">
        <v>180</v>
      </c>
      <c r="K1382">
        <v>250</v>
      </c>
      <c r="L1382">
        <v>81314</v>
      </c>
      <c r="M1382">
        <v>1010</v>
      </c>
      <c r="N1382">
        <v>1061</v>
      </c>
      <c r="O1382">
        <v>1114</v>
      </c>
      <c r="P1382">
        <v>1218</v>
      </c>
      <c r="Q1382">
        <v>1322</v>
      </c>
      <c r="R1382">
        <v>45000</v>
      </c>
      <c r="S1382">
        <v>47272</v>
      </c>
      <c r="T1382">
        <v>49634</v>
      </c>
      <c r="U1382">
        <v>54267</v>
      </c>
      <c r="V1382">
        <v>58901</v>
      </c>
      <c r="W1382" t="s">
        <v>2281</v>
      </c>
      <c r="X1382">
        <v>1</v>
      </c>
      <c r="Y1382">
        <v>1</v>
      </c>
      <c r="Z1382" t="s">
        <v>1532</v>
      </c>
    </row>
    <row r="1383" spans="1:26">
      <c r="A1383">
        <v>285</v>
      </c>
      <c r="B1383">
        <v>16226</v>
      </c>
      <c r="C1383" t="s">
        <v>1574</v>
      </c>
      <c r="D1383" t="s">
        <v>1529</v>
      </c>
      <c r="E1383" t="s">
        <v>1449</v>
      </c>
      <c r="F1383">
        <v>7509</v>
      </c>
      <c r="G1383">
        <v>7870</v>
      </c>
      <c r="H1383" t="s">
        <v>1530</v>
      </c>
      <c r="I1383">
        <v>295</v>
      </c>
      <c r="J1383">
        <v>250</v>
      </c>
      <c r="K1383">
        <v>250</v>
      </c>
      <c r="L1383">
        <v>81314</v>
      </c>
      <c r="M1383">
        <v>1010</v>
      </c>
      <c r="N1383">
        <v>1061</v>
      </c>
      <c r="O1383">
        <v>1114</v>
      </c>
      <c r="P1383">
        <v>1218</v>
      </c>
      <c r="Q1383">
        <v>1322</v>
      </c>
      <c r="R1383">
        <v>62500</v>
      </c>
      <c r="S1383">
        <v>65656</v>
      </c>
      <c r="T1383">
        <v>68936</v>
      </c>
      <c r="U1383">
        <v>75371</v>
      </c>
      <c r="V1383">
        <v>81807</v>
      </c>
      <c r="W1383" t="s">
        <v>2281</v>
      </c>
      <c r="X1383">
        <v>1</v>
      </c>
      <c r="Y1383">
        <v>1</v>
      </c>
      <c r="Z1383" t="s">
        <v>1532</v>
      </c>
    </row>
    <row r="1384" spans="1:26">
      <c r="A1384">
        <v>285</v>
      </c>
      <c r="B1384">
        <v>16226</v>
      </c>
      <c r="C1384" t="s">
        <v>1574</v>
      </c>
      <c r="D1384" t="s">
        <v>1529</v>
      </c>
      <c r="E1384" t="s">
        <v>1446</v>
      </c>
      <c r="F1384">
        <v>68421</v>
      </c>
      <c r="G1384">
        <v>81930</v>
      </c>
      <c r="H1384" t="s">
        <v>1584</v>
      </c>
      <c r="I1384">
        <v>182</v>
      </c>
      <c r="J1384">
        <v>2</v>
      </c>
      <c r="K1384">
        <v>180000</v>
      </c>
      <c r="L1384">
        <v>81314</v>
      </c>
      <c r="M1384">
        <v>11180</v>
      </c>
      <c r="N1384">
        <v>11739</v>
      </c>
      <c r="O1384">
        <v>12326</v>
      </c>
      <c r="P1384">
        <v>13472</v>
      </c>
      <c r="Q1384">
        <v>14618</v>
      </c>
      <c r="R1384">
        <v>360000</v>
      </c>
      <c r="S1384">
        <v>378000</v>
      </c>
      <c r="T1384">
        <v>396902</v>
      </c>
      <c r="U1384">
        <v>433803</v>
      </c>
      <c r="V1384">
        <v>470705</v>
      </c>
      <c r="W1384" t="s">
        <v>2277</v>
      </c>
      <c r="X1384">
        <v>1</v>
      </c>
      <c r="Y1384">
        <v>1</v>
      </c>
      <c r="Z1384" t="s">
        <v>1532</v>
      </c>
    </row>
    <row r="1385" spans="1:26">
      <c r="A1385">
        <v>285</v>
      </c>
      <c r="B1385">
        <v>16226</v>
      </c>
      <c r="C1385" t="s">
        <v>1574</v>
      </c>
      <c r="D1385" t="s">
        <v>1529</v>
      </c>
      <c r="E1385" t="s">
        <v>1449</v>
      </c>
      <c r="F1385">
        <v>7506</v>
      </c>
      <c r="G1385">
        <v>7867</v>
      </c>
      <c r="H1385" t="s">
        <v>1530</v>
      </c>
      <c r="I1385">
        <v>295</v>
      </c>
      <c r="J1385">
        <v>3600</v>
      </c>
      <c r="K1385">
        <v>250</v>
      </c>
      <c r="L1385">
        <v>81314</v>
      </c>
      <c r="M1385">
        <v>1010</v>
      </c>
      <c r="N1385">
        <v>1061</v>
      </c>
      <c r="O1385">
        <v>1114</v>
      </c>
      <c r="P1385">
        <v>1218</v>
      </c>
      <c r="Q1385">
        <v>1322</v>
      </c>
      <c r="R1385">
        <v>900000</v>
      </c>
      <c r="S1385">
        <v>945446</v>
      </c>
      <c r="T1385">
        <v>992673</v>
      </c>
      <c r="U1385">
        <v>1085347</v>
      </c>
      <c r="V1385">
        <v>1178020</v>
      </c>
      <c r="W1385" t="s">
        <v>2281</v>
      </c>
      <c r="X1385">
        <v>1</v>
      </c>
      <c r="Y1385">
        <v>1</v>
      </c>
      <c r="Z1385" t="s">
        <v>1532</v>
      </c>
    </row>
    <row r="1386" spans="1:26">
      <c r="A1386">
        <v>285</v>
      </c>
      <c r="B1386">
        <v>16226</v>
      </c>
      <c r="C1386" t="s">
        <v>1574</v>
      </c>
      <c r="D1386" t="s">
        <v>1529</v>
      </c>
      <c r="E1386" t="s">
        <v>1445</v>
      </c>
      <c r="F1386">
        <v>68421</v>
      </c>
      <c r="G1386">
        <v>81930</v>
      </c>
      <c r="H1386" t="s">
        <v>1584</v>
      </c>
      <c r="I1386">
        <v>182</v>
      </c>
      <c r="J1386">
        <v>5</v>
      </c>
      <c r="K1386">
        <v>180000</v>
      </c>
      <c r="L1386">
        <v>81000</v>
      </c>
      <c r="M1386">
        <v>4982</v>
      </c>
      <c r="N1386">
        <v>5231</v>
      </c>
      <c r="O1386">
        <v>5493</v>
      </c>
      <c r="P1386">
        <v>6004</v>
      </c>
      <c r="Q1386">
        <v>6515</v>
      </c>
      <c r="R1386">
        <v>900000</v>
      </c>
      <c r="S1386">
        <v>944982</v>
      </c>
      <c r="T1386">
        <v>992312</v>
      </c>
      <c r="U1386">
        <v>1084625</v>
      </c>
      <c r="V1386">
        <v>1176937</v>
      </c>
      <c r="W1386" t="s">
        <v>2277</v>
      </c>
      <c r="X1386">
        <v>1</v>
      </c>
      <c r="Y1386">
        <v>1</v>
      </c>
      <c r="Z1386" t="s">
        <v>1532</v>
      </c>
    </row>
    <row r="1387" spans="1:26">
      <c r="A1387">
        <v>285</v>
      </c>
      <c r="B1387">
        <v>16226</v>
      </c>
      <c r="C1387" t="s">
        <v>1574</v>
      </c>
      <c r="D1387" t="s">
        <v>1529</v>
      </c>
      <c r="E1387" t="s">
        <v>1449</v>
      </c>
      <c r="F1387">
        <v>7476</v>
      </c>
      <c r="G1387">
        <v>7837</v>
      </c>
      <c r="H1387" t="s">
        <v>1530</v>
      </c>
      <c r="I1387">
        <v>295</v>
      </c>
      <c r="J1387">
        <v>3200</v>
      </c>
      <c r="K1387">
        <v>2.67</v>
      </c>
      <c r="L1387">
        <v>81314</v>
      </c>
      <c r="M1387">
        <v>1010</v>
      </c>
      <c r="N1387">
        <v>1061</v>
      </c>
      <c r="O1387">
        <v>1114</v>
      </c>
      <c r="P1387">
        <v>1218</v>
      </c>
      <c r="Q1387">
        <v>1322</v>
      </c>
      <c r="R1387">
        <v>8544</v>
      </c>
      <c r="S1387">
        <v>8975</v>
      </c>
      <c r="T1387">
        <v>9424</v>
      </c>
      <c r="U1387">
        <v>10304</v>
      </c>
      <c r="V1387">
        <v>11183</v>
      </c>
      <c r="W1387" t="s">
        <v>2282</v>
      </c>
      <c r="X1387">
        <v>1</v>
      </c>
      <c r="Y1387">
        <v>1</v>
      </c>
      <c r="Z1387" t="s">
        <v>1532</v>
      </c>
    </row>
    <row r="1388" spans="1:26">
      <c r="A1388">
        <v>285</v>
      </c>
      <c r="B1388">
        <v>16226</v>
      </c>
      <c r="C1388" t="s">
        <v>1574</v>
      </c>
      <c r="D1388" t="s">
        <v>1529</v>
      </c>
      <c r="E1388" t="s">
        <v>1442</v>
      </c>
      <c r="F1388">
        <v>38458</v>
      </c>
      <c r="G1388">
        <v>56820</v>
      </c>
      <c r="H1388" t="s">
        <v>1530</v>
      </c>
      <c r="I1388">
        <v>243</v>
      </c>
      <c r="J1388">
        <v>50</v>
      </c>
      <c r="K1388">
        <v>25</v>
      </c>
      <c r="L1388">
        <v>81000</v>
      </c>
      <c r="M1388">
        <v>59968</v>
      </c>
      <c r="N1388">
        <v>62966</v>
      </c>
      <c r="O1388">
        <v>66115</v>
      </c>
      <c r="P1388">
        <v>72262</v>
      </c>
      <c r="Q1388">
        <v>78409</v>
      </c>
      <c r="R1388">
        <v>1250</v>
      </c>
      <c r="S1388">
        <v>1312</v>
      </c>
      <c r="T1388">
        <v>1378</v>
      </c>
      <c r="U1388">
        <v>1506</v>
      </c>
      <c r="V1388">
        <v>1634</v>
      </c>
      <c r="W1388" t="s">
        <v>2283</v>
      </c>
      <c r="X1388">
        <v>1</v>
      </c>
      <c r="Y1388">
        <v>1</v>
      </c>
      <c r="Z1388" t="s">
        <v>1532</v>
      </c>
    </row>
    <row r="1389" spans="1:26">
      <c r="A1389">
        <v>285</v>
      </c>
      <c r="B1389">
        <v>16226</v>
      </c>
      <c r="C1389" t="s">
        <v>1574</v>
      </c>
      <c r="D1389" t="s">
        <v>1529</v>
      </c>
      <c r="E1389" t="s">
        <v>1442</v>
      </c>
      <c r="F1389">
        <v>42126</v>
      </c>
      <c r="G1389">
        <v>47596</v>
      </c>
      <c r="H1389" t="s">
        <v>1530</v>
      </c>
      <c r="I1389">
        <v>243</v>
      </c>
      <c r="J1389">
        <v>50</v>
      </c>
      <c r="K1389">
        <v>65</v>
      </c>
      <c r="L1389">
        <v>81000</v>
      </c>
      <c r="M1389">
        <v>59968</v>
      </c>
      <c r="N1389">
        <v>62966</v>
      </c>
      <c r="O1389">
        <v>66115</v>
      </c>
      <c r="P1389">
        <v>72262</v>
      </c>
      <c r="Q1389">
        <v>78409</v>
      </c>
      <c r="R1389">
        <v>3250</v>
      </c>
      <c r="S1389">
        <v>3412</v>
      </c>
      <c r="T1389">
        <v>3583</v>
      </c>
      <c r="U1389">
        <v>3916</v>
      </c>
      <c r="V1389">
        <v>4249</v>
      </c>
      <c r="W1389" t="s">
        <v>2283</v>
      </c>
      <c r="X1389">
        <v>1</v>
      </c>
      <c r="Y1389">
        <v>1</v>
      </c>
      <c r="Z1389" t="s">
        <v>1532</v>
      </c>
    </row>
    <row r="1390" spans="1:26">
      <c r="A1390">
        <v>285</v>
      </c>
      <c r="B1390">
        <v>16226</v>
      </c>
      <c r="C1390" t="s">
        <v>1574</v>
      </c>
      <c r="D1390" t="s">
        <v>1529</v>
      </c>
      <c r="E1390" t="s">
        <v>1442</v>
      </c>
      <c r="F1390">
        <v>42126</v>
      </c>
      <c r="G1390">
        <v>47595</v>
      </c>
      <c r="H1390" t="s">
        <v>1530</v>
      </c>
      <c r="I1390">
        <v>243</v>
      </c>
      <c r="J1390">
        <v>1500</v>
      </c>
      <c r="K1390">
        <v>40</v>
      </c>
      <c r="L1390">
        <v>81000</v>
      </c>
      <c r="M1390">
        <v>59968</v>
      </c>
      <c r="N1390">
        <v>62966</v>
      </c>
      <c r="O1390">
        <v>66115</v>
      </c>
      <c r="P1390">
        <v>72262</v>
      </c>
      <c r="Q1390">
        <v>78409</v>
      </c>
      <c r="R1390">
        <v>60000</v>
      </c>
      <c r="S1390">
        <v>63000</v>
      </c>
      <c r="T1390">
        <v>66150</v>
      </c>
      <c r="U1390">
        <v>72301</v>
      </c>
      <c r="V1390">
        <v>78451</v>
      </c>
      <c r="W1390" t="s">
        <v>2283</v>
      </c>
      <c r="X1390">
        <v>1</v>
      </c>
      <c r="Y1390">
        <v>1</v>
      </c>
      <c r="Z1390" t="s">
        <v>1532</v>
      </c>
    </row>
    <row r="1391" spans="1:26">
      <c r="A1391">
        <v>285</v>
      </c>
      <c r="B1391">
        <v>16226</v>
      </c>
      <c r="C1391" t="s">
        <v>1574</v>
      </c>
      <c r="D1391" t="s">
        <v>1529</v>
      </c>
      <c r="E1391" t="s">
        <v>1442</v>
      </c>
      <c r="F1391">
        <v>42126</v>
      </c>
      <c r="G1391">
        <v>47594</v>
      </c>
      <c r="H1391" t="s">
        <v>1530</v>
      </c>
      <c r="I1391">
        <v>243</v>
      </c>
      <c r="J1391">
        <v>100</v>
      </c>
      <c r="K1391">
        <v>50</v>
      </c>
      <c r="L1391">
        <v>81000</v>
      </c>
      <c r="M1391">
        <v>59968</v>
      </c>
      <c r="N1391">
        <v>62966</v>
      </c>
      <c r="O1391">
        <v>66115</v>
      </c>
      <c r="P1391">
        <v>72262</v>
      </c>
      <c r="Q1391">
        <v>78409</v>
      </c>
      <c r="R1391">
        <v>5000</v>
      </c>
      <c r="S1391">
        <v>5250</v>
      </c>
      <c r="T1391">
        <v>5513</v>
      </c>
      <c r="U1391">
        <v>6025</v>
      </c>
      <c r="V1391">
        <v>6538</v>
      </c>
      <c r="W1391" t="s">
        <v>2283</v>
      </c>
      <c r="X1391">
        <v>1</v>
      </c>
      <c r="Y1391">
        <v>1</v>
      </c>
      <c r="Z1391" t="s">
        <v>1532</v>
      </c>
    </row>
    <row r="1392" spans="1:26">
      <c r="A1392">
        <v>285</v>
      </c>
      <c r="B1392">
        <v>16226</v>
      </c>
      <c r="C1392" t="s">
        <v>1574</v>
      </c>
      <c r="D1392" t="s">
        <v>1529</v>
      </c>
      <c r="E1392" t="s">
        <v>1442</v>
      </c>
      <c r="F1392">
        <v>4811</v>
      </c>
      <c r="G1392">
        <v>47067</v>
      </c>
      <c r="H1392" t="s">
        <v>1530</v>
      </c>
      <c r="I1392">
        <v>243</v>
      </c>
      <c r="J1392">
        <v>100</v>
      </c>
      <c r="K1392">
        <v>10</v>
      </c>
      <c r="L1392">
        <v>81000</v>
      </c>
      <c r="M1392">
        <v>59968</v>
      </c>
      <c r="N1392">
        <v>62966</v>
      </c>
      <c r="O1392">
        <v>66115</v>
      </c>
      <c r="P1392">
        <v>72262</v>
      </c>
      <c r="Q1392">
        <v>78409</v>
      </c>
      <c r="R1392">
        <v>1000</v>
      </c>
      <c r="S1392">
        <v>1050</v>
      </c>
      <c r="T1392">
        <v>1103</v>
      </c>
      <c r="U1392">
        <v>1205</v>
      </c>
      <c r="V1392">
        <v>1308</v>
      </c>
      <c r="W1392" t="s">
        <v>2283</v>
      </c>
      <c r="X1392">
        <v>1</v>
      </c>
      <c r="Y1392">
        <v>1</v>
      </c>
      <c r="Z1392" t="s">
        <v>1532</v>
      </c>
    </row>
    <row r="1393" spans="1:26">
      <c r="A1393">
        <v>285</v>
      </c>
      <c r="B1393">
        <v>16226</v>
      </c>
      <c r="C1393" t="s">
        <v>1574</v>
      </c>
      <c r="D1393" t="s">
        <v>1529</v>
      </c>
      <c r="E1393" t="s">
        <v>1443</v>
      </c>
      <c r="F1393">
        <v>68421</v>
      </c>
      <c r="G1393">
        <v>81930</v>
      </c>
      <c r="H1393" t="s">
        <v>1584</v>
      </c>
      <c r="I1393">
        <v>182</v>
      </c>
      <c r="J1393">
        <v>5</v>
      </c>
      <c r="K1393">
        <v>180000</v>
      </c>
      <c r="L1393">
        <v>81000</v>
      </c>
      <c r="M1393">
        <v>14512</v>
      </c>
      <c r="N1393">
        <v>15238</v>
      </c>
      <c r="O1393">
        <v>15999</v>
      </c>
      <c r="P1393">
        <v>17486</v>
      </c>
      <c r="Q1393">
        <v>18973</v>
      </c>
      <c r="R1393">
        <v>900000</v>
      </c>
      <c r="S1393">
        <v>945025</v>
      </c>
      <c r="T1393">
        <v>992220</v>
      </c>
      <c r="U1393">
        <v>1084440</v>
      </c>
      <c r="V1393">
        <v>1176661</v>
      </c>
      <c r="W1393" t="s">
        <v>2277</v>
      </c>
      <c r="X1393">
        <v>1</v>
      </c>
      <c r="Y1393">
        <v>1</v>
      </c>
      <c r="Z1393" t="s">
        <v>1532</v>
      </c>
    </row>
    <row r="1394" spans="1:26">
      <c r="A1394">
        <v>285</v>
      </c>
      <c r="B1394">
        <v>16226</v>
      </c>
      <c r="C1394" t="s">
        <v>1574</v>
      </c>
      <c r="D1394" t="s">
        <v>1529</v>
      </c>
      <c r="E1394" t="s">
        <v>1442</v>
      </c>
      <c r="F1394">
        <v>38458</v>
      </c>
      <c r="G1394">
        <v>42554</v>
      </c>
      <c r="H1394" t="s">
        <v>1530</v>
      </c>
      <c r="I1394">
        <v>243</v>
      </c>
      <c r="J1394">
        <v>500</v>
      </c>
      <c r="K1394">
        <v>1.5</v>
      </c>
      <c r="L1394">
        <v>81000</v>
      </c>
      <c r="M1394">
        <v>59968</v>
      </c>
      <c r="N1394">
        <v>62966</v>
      </c>
      <c r="O1394">
        <v>66115</v>
      </c>
      <c r="P1394">
        <v>72262</v>
      </c>
      <c r="Q1394">
        <v>78409</v>
      </c>
      <c r="R1394">
        <v>750</v>
      </c>
      <c r="S1394">
        <v>787</v>
      </c>
      <c r="T1394">
        <v>827</v>
      </c>
      <c r="U1394">
        <v>904</v>
      </c>
      <c r="V1394">
        <v>981</v>
      </c>
      <c r="W1394" t="s">
        <v>2283</v>
      </c>
      <c r="X1394">
        <v>1</v>
      </c>
      <c r="Y1394">
        <v>1</v>
      </c>
      <c r="Z1394" t="s">
        <v>1532</v>
      </c>
    </row>
    <row r="1395" spans="1:26">
      <c r="A1395">
        <v>285</v>
      </c>
      <c r="B1395">
        <v>16226</v>
      </c>
      <c r="C1395" t="s">
        <v>1574</v>
      </c>
      <c r="D1395" t="s">
        <v>1529</v>
      </c>
      <c r="E1395" t="s">
        <v>1442</v>
      </c>
      <c r="F1395">
        <v>2187</v>
      </c>
      <c r="G1395">
        <v>36020</v>
      </c>
      <c r="H1395" t="s">
        <v>1530</v>
      </c>
      <c r="I1395">
        <v>243</v>
      </c>
      <c r="J1395">
        <v>2000</v>
      </c>
      <c r="K1395">
        <v>1</v>
      </c>
      <c r="L1395">
        <v>81000</v>
      </c>
      <c r="M1395">
        <v>59968</v>
      </c>
      <c r="N1395">
        <v>62966</v>
      </c>
      <c r="O1395">
        <v>66115</v>
      </c>
      <c r="P1395">
        <v>72262</v>
      </c>
      <c r="Q1395">
        <v>78409</v>
      </c>
      <c r="R1395">
        <v>2000</v>
      </c>
      <c r="S1395">
        <v>2100</v>
      </c>
      <c r="T1395">
        <v>2205</v>
      </c>
      <c r="U1395">
        <v>2410</v>
      </c>
      <c r="V1395">
        <v>2615</v>
      </c>
      <c r="W1395" t="s">
        <v>2283</v>
      </c>
      <c r="X1395">
        <v>1</v>
      </c>
      <c r="Y1395">
        <v>1</v>
      </c>
      <c r="Z1395" t="s">
        <v>1532</v>
      </c>
    </row>
    <row r="1396" spans="1:26">
      <c r="A1396">
        <v>285</v>
      </c>
      <c r="B1396">
        <v>16226</v>
      </c>
      <c r="C1396" t="s">
        <v>1574</v>
      </c>
      <c r="D1396" t="s">
        <v>1529</v>
      </c>
      <c r="E1396" t="s">
        <v>1442</v>
      </c>
      <c r="F1396">
        <v>28189</v>
      </c>
      <c r="G1396">
        <v>35682</v>
      </c>
      <c r="H1396" t="s">
        <v>1530</v>
      </c>
      <c r="I1396">
        <v>243</v>
      </c>
      <c r="J1396">
        <v>2000</v>
      </c>
      <c r="K1396">
        <v>80</v>
      </c>
      <c r="L1396">
        <v>81000</v>
      </c>
      <c r="M1396">
        <v>59968</v>
      </c>
      <c r="N1396">
        <v>62966</v>
      </c>
      <c r="O1396">
        <v>66115</v>
      </c>
      <c r="P1396">
        <v>72262</v>
      </c>
      <c r="Q1396">
        <v>78409</v>
      </c>
      <c r="R1396">
        <v>160000</v>
      </c>
      <c r="S1396">
        <v>167999</v>
      </c>
      <c r="T1396">
        <v>176401</v>
      </c>
      <c r="U1396">
        <v>192801</v>
      </c>
      <c r="V1396">
        <v>209202</v>
      </c>
      <c r="W1396" t="s">
        <v>2283</v>
      </c>
      <c r="X1396">
        <v>1</v>
      </c>
      <c r="Y1396">
        <v>1</v>
      </c>
      <c r="Z1396" t="s">
        <v>1532</v>
      </c>
    </row>
    <row r="1397" spans="1:26">
      <c r="A1397">
        <v>285</v>
      </c>
      <c r="B1397">
        <v>16226</v>
      </c>
      <c r="C1397" t="s">
        <v>1574</v>
      </c>
      <c r="D1397" t="s">
        <v>1529</v>
      </c>
      <c r="E1397" t="s">
        <v>1442</v>
      </c>
      <c r="F1397">
        <v>68421</v>
      </c>
      <c r="G1397">
        <v>81930</v>
      </c>
      <c r="H1397" t="s">
        <v>1584</v>
      </c>
      <c r="I1397">
        <v>182</v>
      </c>
      <c r="J1397">
        <v>2</v>
      </c>
      <c r="K1397">
        <v>180000</v>
      </c>
      <c r="L1397">
        <v>81000</v>
      </c>
      <c r="M1397">
        <v>59968</v>
      </c>
      <c r="N1397">
        <v>62966</v>
      </c>
      <c r="O1397">
        <v>66115</v>
      </c>
      <c r="P1397">
        <v>72262</v>
      </c>
      <c r="Q1397">
        <v>78409</v>
      </c>
      <c r="R1397">
        <v>360000</v>
      </c>
      <c r="S1397">
        <v>377998</v>
      </c>
      <c r="T1397">
        <v>396902</v>
      </c>
      <c r="U1397">
        <v>433803</v>
      </c>
      <c r="V1397">
        <v>470705</v>
      </c>
      <c r="W1397" t="s">
        <v>2277</v>
      </c>
      <c r="X1397">
        <v>1</v>
      </c>
      <c r="Y1397">
        <v>1</v>
      </c>
      <c r="Z1397" t="s">
        <v>1532</v>
      </c>
    </row>
    <row r="1398" spans="1:26">
      <c r="A1398">
        <v>285</v>
      </c>
      <c r="B1398">
        <v>16226</v>
      </c>
      <c r="C1398" t="s">
        <v>1574</v>
      </c>
      <c r="D1398" t="s">
        <v>1529</v>
      </c>
      <c r="E1398" t="s">
        <v>1442</v>
      </c>
      <c r="F1398">
        <v>32397</v>
      </c>
      <c r="G1398">
        <v>35312</v>
      </c>
      <c r="H1398" t="s">
        <v>1530</v>
      </c>
      <c r="I1398">
        <v>243</v>
      </c>
      <c r="J1398">
        <v>2000</v>
      </c>
      <c r="K1398">
        <v>50</v>
      </c>
      <c r="L1398">
        <v>81000</v>
      </c>
      <c r="M1398">
        <v>59968</v>
      </c>
      <c r="N1398">
        <v>62966</v>
      </c>
      <c r="O1398">
        <v>66115</v>
      </c>
      <c r="P1398">
        <v>72262</v>
      </c>
      <c r="Q1398">
        <v>78409</v>
      </c>
      <c r="R1398">
        <v>100000</v>
      </c>
      <c r="S1398">
        <v>104999</v>
      </c>
      <c r="T1398">
        <v>110250</v>
      </c>
      <c r="U1398">
        <v>120501</v>
      </c>
      <c r="V1398">
        <v>130751</v>
      </c>
      <c r="W1398" t="s">
        <v>2283</v>
      </c>
      <c r="X1398">
        <v>1</v>
      </c>
      <c r="Y1398">
        <v>1</v>
      </c>
      <c r="Z1398" t="s">
        <v>1532</v>
      </c>
    </row>
    <row r="1399" spans="1:26">
      <c r="A1399">
        <v>285</v>
      </c>
      <c r="B1399">
        <v>16226</v>
      </c>
      <c r="C1399" t="s">
        <v>1574</v>
      </c>
      <c r="D1399" t="s">
        <v>1529</v>
      </c>
      <c r="E1399" t="s">
        <v>1442</v>
      </c>
      <c r="F1399">
        <v>32395</v>
      </c>
      <c r="G1399">
        <v>35311</v>
      </c>
      <c r="H1399" t="s">
        <v>1530</v>
      </c>
      <c r="I1399">
        <v>243</v>
      </c>
      <c r="J1399">
        <v>2000</v>
      </c>
      <c r="K1399">
        <v>80</v>
      </c>
      <c r="L1399">
        <v>81000</v>
      </c>
      <c r="M1399">
        <v>59968</v>
      </c>
      <c r="N1399">
        <v>62966</v>
      </c>
      <c r="O1399">
        <v>66115</v>
      </c>
      <c r="P1399">
        <v>72262</v>
      </c>
      <c r="Q1399">
        <v>78409</v>
      </c>
      <c r="R1399">
        <v>160000</v>
      </c>
      <c r="S1399">
        <v>167999</v>
      </c>
      <c r="T1399">
        <v>176401</v>
      </c>
      <c r="U1399">
        <v>192801</v>
      </c>
      <c r="V1399">
        <v>209202</v>
      </c>
      <c r="W1399" t="s">
        <v>2283</v>
      </c>
      <c r="X1399">
        <v>1</v>
      </c>
      <c r="Y1399">
        <v>1</v>
      </c>
      <c r="Z1399" t="s">
        <v>1532</v>
      </c>
    </row>
    <row r="1400" spans="1:26">
      <c r="A1400">
        <v>285</v>
      </c>
      <c r="B1400">
        <v>16226</v>
      </c>
      <c r="C1400" t="s">
        <v>1574</v>
      </c>
      <c r="D1400" t="s">
        <v>1529</v>
      </c>
      <c r="E1400" t="s">
        <v>1442</v>
      </c>
      <c r="F1400">
        <v>28189</v>
      </c>
      <c r="G1400">
        <v>30733</v>
      </c>
      <c r="H1400" t="s">
        <v>1530</v>
      </c>
      <c r="I1400">
        <v>243</v>
      </c>
      <c r="J1400">
        <v>2000</v>
      </c>
      <c r="K1400">
        <v>1.5</v>
      </c>
      <c r="L1400">
        <v>81000</v>
      </c>
      <c r="M1400">
        <v>59968</v>
      </c>
      <c r="N1400">
        <v>62966</v>
      </c>
      <c r="O1400">
        <v>66115</v>
      </c>
      <c r="P1400">
        <v>72262</v>
      </c>
      <c r="Q1400">
        <v>78409</v>
      </c>
      <c r="R1400">
        <v>3000</v>
      </c>
      <c r="S1400">
        <v>3150</v>
      </c>
      <c r="T1400">
        <v>3308</v>
      </c>
      <c r="U1400">
        <v>3615</v>
      </c>
      <c r="V1400">
        <v>3923</v>
      </c>
      <c r="W1400" t="s">
        <v>2283</v>
      </c>
      <c r="X1400">
        <v>1</v>
      </c>
      <c r="Y1400">
        <v>1</v>
      </c>
      <c r="Z1400" t="s">
        <v>1532</v>
      </c>
    </row>
    <row r="1401" spans="1:26">
      <c r="A1401">
        <v>285</v>
      </c>
      <c r="B1401">
        <v>16226</v>
      </c>
      <c r="C1401" t="s">
        <v>1574</v>
      </c>
      <c r="D1401" t="s">
        <v>1529</v>
      </c>
      <c r="E1401" t="s">
        <v>1442</v>
      </c>
      <c r="F1401">
        <v>2188</v>
      </c>
      <c r="G1401">
        <v>30619</v>
      </c>
      <c r="H1401" t="s">
        <v>1530</v>
      </c>
      <c r="I1401">
        <v>243</v>
      </c>
      <c r="J1401">
        <v>2000</v>
      </c>
      <c r="K1401">
        <v>45</v>
      </c>
      <c r="L1401">
        <v>81000</v>
      </c>
      <c r="M1401">
        <v>59968</v>
      </c>
      <c r="N1401">
        <v>62966</v>
      </c>
      <c r="O1401">
        <v>66115</v>
      </c>
      <c r="P1401">
        <v>72262</v>
      </c>
      <c r="Q1401">
        <v>78409</v>
      </c>
      <c r="R1401">
        <v>90000</v>
      </c>
      <c r="S1401">
        <v>94499</v>
      </c>
      <c r="T1401">
        <v>99225</v>
      </c>
      <c r="U1401">
        <v>108451</v>
      </c>
      <c r="V1401">
        <v>117676</v>
      </c>
      <c r="W1401" t="s">
        <v>2283</v>
      </c>
      <c r="X1401">
        <v>1</v>
      </c>
      <c r="Y1401">
        <v>1</v>
      </c>
      <c r="Z1401" t="s">
        <v>1532</v>
      </c>
    </row>
    <row r="1402" spans="1:26">
      <c r="A1402">
        <v>285</v>
      </c>
      <c r="B1402">
        <v>16226</v>
      </c>
      <c r="C1402" t="s">
        <v>1574</v>
      </c>
      <c r="D1402" t="s">
        <v>1529</v>
      </c>
      <c r="E1402" t="s">
        <v>1442</v>
      </c>
      <c r="F1402">
        <v>75624</v>
      </c>
      <c r="G1402">
        <v>89694</v>
      </c>
      <c r="H1402" t="s">
        <v>1584</v>
      </c>
      <c r="I1402">
        <v>182</v>
      </c>
      <c r="J1402">
        <v>1</v>
      </c>
      <c r="K1402">
        <v>180000</v>
      </c>
      <c r="L1402">
        <v>81000</v>
      </c>
      <c r="M1402">
        <v>59968</v>
      </c>
      <c r="N1402">
        <v>62966</v>
      </c>
      <c r="O1402">
        <v>66115</v>
      </c>
      <c r="P1402">
        <v>72262</v>
      </c>
      <c r="Q1402">
        <v>78409</v>
      </c>
      <c r="R1402">
        <v>180000</v>
      </c>
      <c r="S1402">
        <v>188999</v>
      </c>
      <c r="T1402">
        <v>198451</v>
      </c>
      <c r="U1402">
        <v>216902</v>
      </c>
      <c r="V1402">
        <v>235353</v>
      </c>
      <c r="W1402" t="s">
        <v>2284</v>
      </c>
      <c r="X1402">
        <v>1</v>
      </c>
      <c r="Y1402">
        <v>1</v>
      </c>
      <c r="Z1402" t="s">
        <v>1532</v>
      </c>
    </row>
    <row r="1403" spans="1:26">
      <c r="A1403">
        <v>285</v>
      </c>
      <c r="B1403">
        <v>16226</v>
      </c>
      <c r="C1403" t="s">
        <v>1574</v>
      </c>
      <c r="D1403" t="s">
        <v>1529</v>
      </c>
      <c r="E1403" t="s">
        <v>1442</v>
      </c>
      <c r="F1403">
        <v>2204</v>
      </c>
      <c r="G1403">
        <v>29028</v>
      </c>
      <c r="H1403" t="s">
        <v>1530</v>
      </c>
      <c r="I1403">
        <v>243</v>
      </c>
      <c r="J1403">
        <v>1000</v>
      </c>
      <c r="K1403">
        <v>3</v>
      </c>
      <c r="L1403">
        <v>81000</v>
      </c>
      <c r="M1403">
        <v>59968</v>
      </c>
      <c r="N1403">
        <v>62966</v>
      </c>
      <c r="O1403">
        <v>66115</v>
      </c>
      <c r="P1403">
        <v>72262</v>
      </c>
      <c r="Q1403">
        <v>78409</v>
      </c>
      <c r="R1403">
        <v>3000</v>
      </c>
      <c r="S1403">
        <v>3150</v>
      </c>
      <c r="T1403">
        <v>3308</v>
      </c>
      <c r="U1403">
        <v>3615</v>
      </c>
      <c r="V1403">
        <v>3923</v>
      </c>
      <c r="W1403" t="s">
        <v>2283</v>
      </c>
      <c r="X1403">
        <v>1</v>
      </c>
      <c r="Y1403">
        <v>1</v>
      </c>
      <c r="Z1403" t="s">
        <v>1532</v>
      </c>
    </row>
    <row r="1404" spans="1:26">
      <c r="A1404">
        <v>285</v>
      </c>
      <c r="B1404">
        <v>16226</v>
      </c>
      <c r="C1404" t="s">
        <v>1574</v>
      </c>
      <c r="D1404" t="s">
        <v>1529</v>
      </c>
      <c r="E1404" t="s">
        <v>1442</v>
      </c>
      <c r="F1404">
        <v>2188</v>
      </c>
      <c r="G1404">
        <v>29027</v>
      </c>
      <c r="H1404" t="s">
        <v>1530</v>
      </c>
      <c r="I1404">
        <v>243</v>
      </c>
      <c r="J1404">
        <v>1000</v>
      </c>
      <c r="K1404">
        <v>1.5</v>
      </c>
      <c r="L1404">
        <v>81000</v>
      </c>
      <c r="M1404">
        <v>59968</v>
      </c>
      <c r="N1404">
        <v>62966</v>
      </c>
      <c r="O1404">
        <v>66115</v>
      </c>
      <c r="P1404">
        <v>72262</v>
      </c>
      <c r="Q1404">
        <v>78409</v>
      </c>
      <c r="R1404">
        <v>1500</v>
      </c>
      <c r="S1404">
        <v>1575</v>
      </c>
      <c r="T1404">
        <v>1654</v>
      </c>
      <c r="U1404">
        <v>1808</v>
      </c>
      <c r="V1404">
        <v>1961</v>
      </c>
      <c r="W1404" t="s">
        <v>2283</v>
      </c>
      <c r="X1404">
        <v>1</v>
      </c>
      <c r="Y1404">
        <v>1</v>
      </c>
      <c r="Z1404" t="s">
        <v>1532</v>
      </c>
    </row>
    <row r="1405" spans="1:26">
      <c r="A1405">
        <v>285</v>
      </c>
      <c r="B1405">
        <v>16226</v>
      </c>
      <c r="C1405" t="s">
        <v>1574</v>
      </c>
      <c r="D1405" t="s">
        <v>1529</v>
      </c>
      <c r="E1405" t="s">
        <v>1443</v>
      </c>
      <c r="F1405">
        <v>68414</v>
      </c>
      <c r="G1405">
        <v>81923</v>
      </c>
      <c r="H1405" t="s">
        <v>1584</v>
      </c>
      <c r="I1405">
        <v>182</v>
      </c>
      <c r="J1405">
        <v>1</v>
      </c>
      <c r="K1405">
        <v>180000</v>
      </c>
      <c r="L1405">
        <v>81000</v>
      </c>
      <c r="M1405">
        <v>14512</v>
      </c>
      <c r="N1405">
        <v>15238</v>
      </c>
      <c r="O1405">
        <v>15999</v>
      </c>
      <c r="P1405">
        <v>17486</v>
      </c>
      <c r="Q1405">
        <v>18973</v>
      </c>
      <c r="R1405">
        <v>180000</v>
      </c>
      <c r="S1405">
        <v>189005</v>
      </c>
      <c r="T1405">
        <v>198444</v>
      </c>
      <c r="U1405">
        <v>216888</v>
      </c>
      <c r="V1405">
        <v>235332</v>
      </c>
      <c r="W1405" t="s">
        <v>2285</v>
      </c>
      <c r="X1405">
        <v>1</v>
      </c>
      <c r="Y1405">
        <v>1</v>
      </c>
      <c r="Z1405" t="s">
        <v>1532</v>
      </c>
    </row>
    <row r="1406" spans="1:26">
      <c r="A1406">
        <v>285</v>
      </c>
      <c r="B1406">
        <v>16226</v>
      </c>
      <c r="C1406" t="s">
        <v>1574</v>
      </c>
      <c r="D1406" t="s">
        <v>1529</v>
      </c>
      <c r="E1406" t="s">
        <v>1441</v>
      </c>
      <c r="F1406">
        <v>75716</v>
      </c>
      <c r="G1406">
        <v>89794</v>
      </c>
      <c r="H1406" t="s">
        <v>1584</v>
      </c>
      <c r="I1406">
        <v>182</v>
      </c>
      <c r="J1406">
        <v>1</v>
      </c>
      <c r="K1406">
        <v>180000</v>
      </c>
      <c r="L1406">
        <v>81000</v>
      </c>
      <c r="M1406">
        <v>741</v>
      </c>
      <c r="N1406">
        <v>778</v>
      </c>
      <c r="O1406">
        <v>817</v>
      </c>
      <c r="P1406">
        <v>893</v>
      </c>
      <c r="Q1406">
        <v>969</v>
      </c>
      <c r="R1406">
        <v>180000</v>
      </c>
      <c r="S1406">
        <v>188988</v>
      </c>
      <c r="T1406">
        <v>198462</v>
      </c>
      <c r="U1406">
        <v>216923</v>
      </c>
      <c r="V1406">
        <v>235385</v>
      </c>
      <c r="W1406" t="s">
        <v>2286</v>
      </c>
      <c r="X1406">
        <v>1</v>
      </c>
      <c r="Y1406">
        <v>1</v>
      </c>
      <c r="Z1406" t="s">
        <v>1532</v>
      </c>
    </row>
    <row r="1407" spans="1:26">
      <c r="A1407">
        <v>285</v>
      </c>
      <c r="B1407">
        <v>16226</v>
      </c>
      <c r="C1407" t="s">
        <v>1574</v>
      </c>
      <c r="D1407" t="s">
        <v>1529</v>
      </c>
      <c r="E1407" t="s">
        <v>1449</v>
      </c>
      <c r="F1407">
        <v>68414</v>
      </c>
      <c r="G1407">
        <v>81923</v>
      </c>
      <c r="H1407" t="s">
        <v>1584</v>
      </c>
      <c r="I1407">
        <v>182</v>
      </c>
      <c r="J1407">
        <v>4</v>
      </c>
      <c r="K1407">
        <v>180000</v>
      </c>
      <c r="L1407">
        <v>81314</v>
      </c>
      <c r="M1407">
        <v>1010</v>
      </c>
      <c r="N1407">
        <v>1061</v>
      </c>
      <c r="O1407">
        <v>1114</v>
      </c>
      <c r="P1407">
        <v>1218</v>
      </c>
      <c r="Q1407">
        <v>1322</v>
      </c>
      <c r="R1407">
        <v>720000</v>
      </c>
      <c r="S1407">
        <v>756356</v>
      </c>
      <c r="T1407">
        <v>794139</v>
      </c>
      <c r="U1407">
        <v>868277</v>
      </c>
      <c r="V1407">
        <v>942416</v>
      </c>
      <c r="W1407" t="s">
        <v>2285</v>
      </c>
      <c r="X1407">
        <v>1</v>
      </c>
      <c r="Y1407">
        <v>1</v>
      </c>
      <c r="Z1407" t="s">
        <v>1532</v>
      </c>
    </row>
    <row r="1408" spans="1:26">
      <c r="A1408">
        <v>285</v>
      </c>
      <c r="B1408">
        <v>16226</v>
      </c>
      <c r="C1408" t="s">
        <v>1574</v>
      </c>
      <c r="D1408" t="s">
        <v>1529</v>
      </c>
      <c r="E1408" t="s">
        <v>1446</v>
      </c>
      <c r="F1408">
        <v>28047</v>
      </c>
      <c r="G1408">
        <v>30533</v>
      </c>
      <c r="H1408" t="s">
        <v>1584</v>
      </c>
      <c r="I1408">
        <v>183</v>
      </c>
      <c r="J1408">
        <v>2</v>
      </c>
      <c r="K1408">
        <v>84000</v>
      </c>
      <c r="L1408">
        <v>81314</v>
      </c>
      <c r="M1408">
        <v>11180</v>
      </c>
      <c r="N1408">
        <v>11739</v>
      </c>
      <c r="O1408">
        <v>12326</v>
      </c>
      <c r="P1408">
        <v>13472</v>
      </c>
      <c r="Q1408">
        <v>14618</v>
      </c>
      <c r="R1408">
        <v>168000</v>
      </c>
      <c r="S1408">
        <v>176400</v>
      </c>
      <c r="T1408">
        <v>185221</v>
      </c>
      <c r="U1408">
        <v>202442</v>
      </c>
      <c r="V1408">
        <v>219662</v>
      </c>
      <c r="W1408" t="s">
        <v>2287</v>
      </c>
      <c r="X1408">
        <v>1</v>
      </c>
      <c r="Y1408">
        <v>1</v>
      </c>
      <c r="Z1408" t="s">
        <v>1532</v>
      </c>
    </row>
    <row r="1409" spans="1:26">
      <c r="A1409">
        <v>285</v>
      </c>
      <c r="B1409">
        <v>16226</v>
      </c>
      <c r="C1409" t="s">
        <v>1574</v>
      </c>
      <c r="D1409" t="s">
        <v>1529</v>
      </c>
      <c r="E1409" t="s">
        <v>1447</v>
      </c>
      <c r="F1409">
        <v>68414</v>
      </c>
      <c r="G1409">
        <v>81923</v>
      </c>
      <c r="H1409" t="s">
        <v>1584</v>
      </c>
      <c r="I1409">
        <v>182</v>
      </c>
      <c r="J1409">
        <v>6</v>
      </c>
      <c r="K1409">
        <v>180000</v>
      </c>
      <c r="L1409">
        <v>81314</v>
      </c>
      <c r="M1409">
        <v>3884</v>
      </c>
      <c r="N1409">
        <v>4078</v>
      </c>
      <c r="O1409">
        <v>4282</v>
      </c>
      <c r="P1409">
        <v>4680</v>
      </c>
      <c r="Q1409">
        <v>5078</v>
      </c>
      <c r="R1409">
        <v>1080000</v>
      </c>
      <c r="S1409">
        <v>1133944</v>
      </c>
      <c r="T1409">
        <v>1190669</v>
      </c>
      <c r="U1409">
        <v>1301339</v>
      </c>
      <c r="V1409">
        <v>1412008</v>
      </c>
      <c r="W1409" t="s">
        <v>2285</v>
      </c>
      <c r="X1409">
        <v>1</v>
      </c>
      <c r="Y1409">
        <v>1</v>
      </c>
      <c r="Z1409" t="s">
        <v>1532</v>
      </c>
    </row>
    <row r="1410" spans="1:26">
      <c r="A1410">
        <v>285</v>
      </c>
      <c r="B1410">
        <v>16226</v>
      </c>
      <c r="C1410" t="s">
        <v>1574</v>
      </c>
      <c r="D1410" t="s">
        <v>1529</v>
      </c>
      <c r="E1410" t="s">
        <v>1446</v>
      </c>
      <c r="F1410">
        <v>68414</v>
      </c>
      <c r="G1410">
        <v>81923</v>
      </c>
      <c r="H1410" t="s">
        <v>1584</v>
      </c>
      <c r="I1410">
        <v>182</v>
      </c>
      <c r="J1410">
        <v>3</v>
      </c>
      <c r="K1410">
        <v>180000</v>
      </c>
      <c r="L1410">
        <v>81314</v>
      </c>
      <c r="M1410">
        <v>11180</v>
      </c>
      <c r="N1410">
        <v>11739</v>
      </c>
      <c r="O1410">
        <v>12326</v>
      </c>
      <c r="P1410">
        <v>13472</v>
      </c>
      <c r="Q1410">
        <v>14618</v>
      </c>
      <c r="R1410">
        <v>540000</v>
      </c>
      <c r="S1410">
        <v>567000</v>
      </c>
      <c r="T1410">
        <v>595352</v>
      </c>
      <c r="U1410">
        <v>650705</v>
      </c>
      <c r="V1410">
        <v>706057</v>
      </c>
      <c r="W1410" t="s">
        <v>2285</v>
      </c>
      <c r="X1410">
        <v>1</v>
      </c>
      <c r="Y1410">
        <v>1</v>
      </c>
      <c r="Z1410" t="s">
        <v>1532</v>
      </c>
    </row>
    <row r="1411" spans="1:26">
      <c r="A1411">
        <v>285</v>
      </c>
      <c r="B1411">
        <v>16226</v>
      </c>
      <c r="C1411" t="s">
        <v>1574</v>
      </c>
      <c r="D1411" t="s">
        <v>1529</v>
      </c>
      <c r="E1411" t="s">
        <v>1441</v>
      </c>
      <c r="F1411">
        <v>68414</v>
      </c>
      <c r="G1411">
        <v>81923</v>
      </c>
      <c r="H1411" t="s">
        <v>1584</v>
      </c>
      <c r="I1411">
        <v>182</v>
      </c>
      <c r="J1411">
        <v>4</v>
      </c>
      <c r="K1411">
        <v>180000</v>
      </c>
      <c r="L1411">
        <v>81000</v>
      </c>
      <c r="M1411">
        <v>741</v>
      </c>
      <c r="N1411">
        <v>778</v>
      </c>
      <c r="O1411">
        <v>817</v>
      </c>
      <c r="P1411">
        <v>893</v>
      </c>
      <c r="Q1411">
        <v>969</v>
      </c>
      <c r="R1411">
        <v>720000</v>
      </c>
      <c r="S1411">
        <v>755951</v>
      </c>
      <c r="T1411">
        <v>793846</v>
      </c>
      <c r="U1411">
        <v>867692</v>
      </c>
      <c r="V1411">
        <v>941538</v>
      </c>
      <c r="W1411" t="s">
        <v>2285</v>
      </c>
      <c r="X1411">
        <v>1</v>
      </c>
      <c r="Y1411">
        <v>1</v>
      </c>
      <c r="Z1411" t="s">
        <v>1532</v>
      </c>
    </row>
    <row r="1412" spans="1:26">
      <c r="A1412">
        <v>285</v>
      </c>
      <c r="B1412">
        <v>16226</v>
      </c>
      <c r="C1412" t="s">
        <v>1574</v>
      </c>
      <c r="D1412" t="s">
        <v>1529</v>
      </c>
      <c r="E1412" t="s">
        <v>1439</v>
      </c>
      <c r="F1412">
        <v>68414</v>
      </c>
      <c r="G1412">
        <v>81923</v>
      </c>
      <c r="H1412" t="s">
        <v>1584</v>
      </c>
      <c r="I1412">
        <v>182</v>
      </c>
      <c r="J1412">
        <v>6</v>
      </c>
      <c r="K1412">
        <v>180000</v>
      </c>
      <c r="L1412">
        <v>81000</v>
      </c>
      <c r="M1412">
        <v>2044</v>
      </c>
      <c r="N1412">
        <v>2146</v>
      </c>
      <c r="O1412">
        <v>2254</v>
      </c>
      <c r="P1412">
        <v>2464</v>
      </c>
      <c r="Q1412">
        <v>2674</v>
      </c>
      <c r="R1412">
        <v>1080000</v>
      </c>
      <c r="S1412">
        <v>1133894</v>
      </c>
      <c r="T1412">
        <v>1190959</v>
      </c>
      <c r="U1412">
        <v>1301918</v>
      </c>
      <c r="V1412">
        <v>1412877</v>
      </c>
      <c r="W1412" t="s">
        <v>2285</v>
      </c>
      <c r="X1412">
        <v>1</v>
      </c>
      <c r="Y1412">
        <v>1</v>
      </c>
      <c r="Z1412" t="s">
        <v>1532</v>
      </c>
    </row>
    <row r="1413" spans="1:26">
      <c r="A1413">
        <v>285</v>
      </c>
      <c r="B1413">
        <v>16226</v>
      </c>
      <c r="C1413" t="s">
        <v>1574</v>
      </c>
      <c r="D1413" t="s">
        <v>1529</v>
      </c>
      <c r="E1413" t="s">
        <v>1442</v>
      </c>
      <c r="F1413">
        <v>26071</v>
      </c>
      <c r="G1413">
        <v>28324</v>
      </c>
      <c r="H1413" t="s">
        <v>1584</v>
      </c>
      <c r="I1413">
        <v>183</v>
      </c>
      <c r="J1413">
        <v>1</v>
      </c>
      <c r="K1413">
        <v>180000</v>
      </c>
      <c r="L1413">
        <v>81000</v>
      </c>
      <c r="M1413">
        <v>59968</v>
      </c>
      <c r="N1413">
        <v>62966</v>
      </c>
      <c r="O1413">
        <v>66115</v>
      </c>
      <c r="P1413">
        <v>72262</v>
      </c>
      <c r="Q1413">
        <v>78409</v>
      </c>
      <c r="R1413">
        <v>180000</v>
      </c>
      <c r="S1413">
        <v>188999</v>
      </c>
      <c r="T1413">
        <v>198451</v>
      </c>
      <c r="U1413">
        <v>216902</v>
      </c>
      <c r="V1413">
        <v>235353</v>
      </c>
      <c r="W1413" t="s">
        <v>1996</v>
      </c>
      <c r="X1413">
        <v>1</v>
      </c>
      <c r="Y1413">
        <v>1</v>
      </c>
      <c r="Z1413" t="s">
        <v>1532</v>
      </c>
    </row>
    <row r="1414" spans="1:26">
      <c r="A1414">
        <v>285</v>
      </c>
      <c r="B1414">
        <v>16226</v>
      </c>
      <c r="C1414" t="s">
        <v>1574</v>
      </c>
      <c r="D1414" t="s">
        <v>1529</v>
      </c>
      <c r="E1414" t="s">
        <v>1438</v>
      </c>
      <c r="F1414">
        <v>68414</v>
      </c>
      <c r="G1414">
        <v>81923</v>
      </c>
      <c r="H1414" t="s">
        <v>1584</v>
      </c>
      <c r="I1414">
        <v>182</v>
      </c>
      <c r="J1414">
        <v>3</v>
      </c>
      <c r="K1414">
        <v>180000</v>
      </c>
      <c r="L1414">
        <v>81000</v>
      </c>
      <c r="M1414">
        <v>30492</v>
      </c>
      <c r="N1414">
        <v>32017</v>
      </c>
      <c r="O1414">
        <v>33617</v>
      </c>
      <c r="P1414">
        <v>36742</v>
      </c>
      <c r="Q1414">
        <v>39867</v>
      </c>
      <c r="R1414">
        <v>540000</v>
      </c>
      <c r="S1414">
        <v>567007</v>
      </c>
      <c r="T1414">
        <v>595342</v>
      </c>
      <c r="U1414">
        <v>650685</v>
      </c>
      <c r="V1414">
        <v>706027</v>
      </c>
      <c r="W1414" t="s">
        <v>2285</v>
      </c>
      <c r="X1414">
        <v>1</v>
      </c>
      <c r="Y1414">
        <v>1</v>
      </c>
      <c r="Z1414" t="s">
        <v>1532</v>
      </c>
    </row>
    <row r="1415" spans="1:26">
      <c r="A1415">
        <v>285</v>
      </c>
      <c r="B1415">
        <v>16226</v>
      </c>
      <c r="C1415" t="s">
        <v>1574</v>
      </c>
      <c r="D1415" t="s">
        <v>1529</v>
      </c>
      <c r="E1415" t="s">
        <v>1447</v>
      </c>
      <c r="F1415">
        <v>79664</v>
      </c>
      <c r="G1415">
        <v>94110</v>
      </c>
      <c r="H1415" t="s">
        <v>1584</v>
      </c>
      <c r="I1415">
        <v>182</v>
      </c>
      <c r="J1415">
        <v>2</v>
      </c>
      <c r="K1415">
        <v>180000</v>
      </c>
      <c r="L1415">
        <v>81314</v>
      </c>
      <c r="M1415">
        <v>3884</v>
      </c>
      <c r="N1415">
        <v>4078</v>
      </c>
      <c r="O1415">
        <v>4282</v>
      </c>
      <c r="P1415">
        <v>4680</v>
      </c>
      <c r="Q1415">
        <v>5078</v>
      </c>
      <c r="R1415">
        <v>360000</v>
      </c>
      <c r="S1415">
        <v>377981</v>
      </c>
      <c r="T1415">
        <v>396890</v>
      </c>
      <c r="U1415">
        <v>433780</v>
      </c>
      <c r="V1415">
        <v>470669</v>
      </c>
      <c r="W1415" t="s">
        <v>2288</v>
      </c>
      <c r="X1415">
        <v>1</v>
      </c>
      <c r="Y1415">
        <v>1</v>
      </c>
      <c r="Z1415" t="s">
        <v>1532</v>
      </c>
    </row>
    <row r="1416" spans="1:26">
      <c r="A1416">
        <v>285</v>
      </c>
      <c r="B1416">
        <v>16226</v>
      </c>
      <c r="C1416" t="s">
        <v>1574</v>
      </c>
      <c r="D1416" t="s">
        <v>1529</v>
      </c>
      <c r="E1416" t="s">
        <v>1443</v>
      </c>
      <c r="F1416">
        <v>79664</v>
      </c>
      <c r="G1416">
        <v>94110</v>
      </c>
      <c r="H1416" t="s">
        <v>1584</v>
      </c>
      <c r="I1416">
        <v>182</v>
      </c>
      <c r="J1416">
        <v>3</v>
      </c>
      <c r="K1416">
        <v>180000</v>
      </c>
      <c r="L1416">
        <v>81000</v>
      </c>
      <c r="M1416">
        <v>14512</v>
      </c>
      <c r="N1416">
        <v>15238</v>
      </c>
      <c r="O1416">
        <v>15999</v>
      </c>
      <c r="P1416">
        <v>17486</v>
      </c>
      <c r="Q1416">
        <v>18973</v>
      </c>
      <c r="R1416">
        <v>540000</v>
      </c>
      <c r="S1416">
        <v>567015</v>
      </c>
      <c r="T1416">
        <v>595332</v>
      </c>
      <c r="U1416">
        <v>650664</v>
      </c>
      <c r="V1416">
        <v>705996</v>
      </c>
      <c r="W1416" t="s">
        <v>2288</v>
      </c>
      <c r="X1416">
        <v>1</v>
      </c>
      <c r="Y1416">
        <v>1</v>
      </c>
      <c r="Z1416" t="s">
        <v>1532</v>
      </c>
    </row>
    <row r="1417" spans="1:26">
      <c r="A1417">
        <v>285</v>
      </c>
      <c r="B1417">
        <v>16226</v>
      </c>
      <c r="C1417" t="s">
        <v>1574</v>
      </c>
      <c r="D1417" t="s">
        <v>1529</v>
      </c>
      <c r="E1417" t="s">
        <v>1442</v>
      </c>
      <c r="F1417">
        <v>22289</v>
      </c>
      <c r="G1417">
        <v>23707</v>
      </c>
      <c r="H1417" t="s">
        <v>1530</v>
      </c>
      <c r="I1417">
        <v>243</v>
      </c>
      <c r="J1417">
        <v>25</v>
      </c>
      <c r="K1417">
        <v>145</v>
      </c>
      <c r="L1417">
        <v>81000</v>
      </c>
      <c r="M1417">
        <v>59968</v>
      </c>
      <c r="N1417">
        <v>62966</v>
      </c>
      <c r="O1417">
        <v>66115</v>
      </c>
      <c r="P1417">
        <v>72262</v>
      </c>
      <c r="Q1417">
        <v>78409</v>
      </c>
      <c r="R1417">
        <v>3625</v>
      </c>
      <c r="S1417">
        <v>3806</v>
      </c>
      <c r="T1417">
        <v>3997</v>
      </c>
      <c r="U1417">
        <v>4368</v>
      </c>
      <c r="V1417">
        <v>4740</v>
      </c>
      <c r="W1417" t="s">
        <v>2283</v>
      </c>
      <c r="X1417">
        <v>1</v>
      </c>
      <c r="Y1417">
        <v>1</v>
      </c>
      <c r="Z1417" t="s">
        <v>1532</v>
      </c>
    </row>
    <row r="1418" spans="1:26">
      <c r="A1418">
        <v>285</v>
      </c>
      <c r="B1418">
        <v>16226</v>
      </c>
      <c r="C1418" t="s">
        <v>1574</v>
      </c>
      <c r="D1418" t="s">
        <v>1529</v>
      </c>
      <c r="E1418" t="s">
        <v>1442</v>
      </c>
      <c r="F1418">
        <v>22288</v>
      </c>
      <c r="G1418">
        <v>23703</v>
      </c>
      <c r="H1418" t="s">
        <v>1530</v>
      </c>
      <c r="I1418">
        <v>243</v>
      </c>
      <c r="J1418">
        <v>25</v>
      </c>
      <c r="K1418">
        <v>80</v>
      </c>
      <c r="L1418">
        <v>81000</v>
      </c>
      <c r="M1418">
        <v>59968</v>
      </c>
      <c r="N1418">
        <v>62966</v>
      </c>
      <c r="O1418">
        <v>66115</v>
      </c>
      <c r="P1418">
        <v>72262</v>
      </c>
      <c r="Q1418">
        <v>78409</v>
      </c>
      <c r="R1418">
        <v>2000</v>
      </c>
      <c r="S1418">
        <v>2100</v>
      </c>
      <c r="T1418">
        <v>2205</v>
      </c>
      <c r="U1418">
        <v>2410</v>
      </c>
      <c r="V1418">
        <v>2615</v>
      </c>
      <c r="W1418" t="s">
        <v>2283</v>
      </c>
      <c r="X1418">
        <v>1</v>
      </c>
      <c r="Y1418">
        <v>1</v>
      </c>
      <c r="Z1418" t="s">
        <v>1532</v>
      </c>
    </row>
    <row r="1419" spans="1:26">
      <c r="A1419">
        <v>285</v>
      </c>
      <c r="B1419">
        <v>16226</v>
      </c>
      <c r="C1419" t="s">
        <v>1574</v>
      </c>
      <c r="D1419" t="s">
        <v>1529</v>
      </c>
      <c r="E1419" t="s">
        <v>1442</v>
      </c>
      <c r="F1419">
        <v>22287</v>
      </c>
      <c r="G1419">
        <v>23702</v>
      </c>
      <c r="H1419" t="s">
        <v>1530</v>
      </c>
      <c r="I1419">
        <v>243</v>
      </c>
      <c r="J1419">
        <v>50</v>
      </c>
      <c r="K1419">
        <v>140</v>
      </c>
      <c r="L1419">
        <v>81000</v>
      </c>
      <c r="M1419">
        <v>59968</v>
      </c>
      <c r="N1419">
        <v>62966</v>
      </c>
      <c r="O1419">
        <v>66115</v>
      </c>
      <c r="P1419">
        <v>72262</v>
      </c>
      <c r="Q1419">
        <v>78409</v>
      </c>
      <c r="R1419">
        <v>7000</v>
      </c>
      <c r="S1419">
        <v>7350</v>
      </c>
      <c r="T1419">
        <v>7718</v>
      </c>
      <c r="U1419">
        <v>8435</v>
      </c>
      <c r="V1419">
        <v>9153</v>
      </c>
      <c r="W1419" t="s">
        <v>2283</v>
      </c>
      <c r="X1419">
        <v>1</v>
      </c>
      <c r="Y1419">
        <v>1</v>
      </c>
      <c r="Z1419" t="s">
        <v>1532</v>
      </c>
    </row>
    <row r="1420" spans="1:26">
      <c r="A1420">
        <v>285</v>
      </c>
      <c r="B1420">
        <v>16226</v>
      </c>
      <c r="C1420" t="s">
        <v>1574</v>
      </c>
      <c r="D1420" t="s">
        <v>1529</v>
      </c>
      <c r="E1420" t="s">
        <v>1442</v>
      </c>
      <c r="F1420">
        <v>56436</v>
      </c>
      <c r="G1420">
        <v>66813</v>
      </c>
      <c r="H1420" t="s">
        <v>1584</v>
      </c>
      <c r="I1420">
        <v>186</v>
      </c>
      <c r="J1420">
        <v>1</v>
      </c>
      <c r="K1420">
        <v>84000</v>
      </c>
      <c r="L1420">
        <v>81000</v>
      </c>
      <c r="M1420">
        <v>59968</v>
      </c>
      <c r="N1420">
        <v>62966</v>
      </c>
      <c r="O1420">
        <v>66115</v>
      </c>
      <c r="P1420">
        <v>72262</v>
      </c>
      <c r="Q1420">
        <v>78409</v>
      </c>
      <c r="R1420">
        <v>84000</v>
      </c>
      <c r="S1420">
        <v>88199</v>
      </c>
      <c r="T1420">
        <v>92610</v>
      </c>
      <c r="U1420">
        <v>101221</v>
      </c>
      <c r="V1420">
        <v>109831</v>
      </c>
      <c r="W1420" t="s">
        <v>2289</v>
      </c>
      <c r="X1420">
        <v>1</v>
      </c>
      <c r="Y1420">
        <v>1</v>
      </c>
      <c r="Z1420" t="s">
        <v>1532</v>
      </c>
    </row>
    <row r="1421" spans="1:26">
      <c r="A1421">
        <v>285</v>
      </c>
      <c r="B1421">
        <v>16226</v>
      </c>
      <c r="C1421" t="s">
        <v>1574</v>
      </c>
      <c r="D1421" t="s">
        <v>1529</v>
      </c>
      <c r="E1421" t="s">
        <v>1442</v>
      </c>
      <c r="F1421">
        <v>4811</v>
      </c>
      <c r="G1421">
        <v>23701</v>
      </c>
      <c r="H1421" t="s">
        <v>1530</v>
      </c>
      <c r="I1421">
        <v>243</v>
      </c>
      <c r="J1421">
        <v>500</v>
      </c>
      <c r="K1421">
        <v>100</v>
      </c>
      <c r="L1421">
        <v>81000</v>
      </c>
      <c r="M1421">
        <v>59968</v>
      </c>
      <c r="N1421">
        <v>62966</v>
      </c>
      <c r="O1421">
        <v>66115</v>
      </c>
      <c r="P1421">
        <v>72262</v>
      </c>
      <c r="Q1421">
        <v>78409</v>
      </c>
      <c r="R1421">
        <v>50000</v>
      </c>
      <c r="S1421">
        <v>52500</v>
      </c>
      <c r="T1421">
        <v>55125</v>
      </c>
      <c r="U1421">
        <v>60250</v>
      </c>
      <c r="V1421">
        <v>65376</v>
      </c>
      <c r="W1421" t="s">
        <v>2283</v>
      </c>
      <c r="X1421">
        <v>1</v>
      </c>
      <c r="Y1421">
        <v>1</v>
      </c>
      <c r="Z1421" t="s">
        <v>1532</v>
      </c>
    </row>
    <row r="1422" spans="1:26">
      <c r="A1422">
        <v>285</v>
      </c>
      <c r="B1422">
        <v>16226</v>
      </c>
      <c r="C1422" t="s">
        <v>1574</v>
      </c>
      <c r="D1422" t="s">
        <v>1529</v>
      </c>
      <c r="E1422" t="s">
        <v>1442</v>
      </c>
      <c r="F1422">
        <v>22286</v>
      </c>
      <c r="G1422">
        <v>23700</v>
      </c>
      <c r="H1422" t="s">
        <v>1530</v>
      </c>
      <c r="I1422">
        <v>243</v>
      </c>
      <c r="J1422">
        <v>100</v>
      </c>
      <c r="K1422">
        <v>200</v>
      </c>
      <c r="L1422">
        <v>81000</v>
      </c>
      <c r="M1422">
        <v>59968</v>
      </c>
      <c r="N1422">
        <v>62966</v>
      </c>
      <c r="O1422">
        <v>66115</v>
      </c>
      <c r="P1422">
        <v>72262</v>
      </c>
      <c r="Q1422">
        <v>78409</v>
      </c>
      <c r="R1422">
        <v>20000</v>
      </c>
      <c r="S1422">
        <v>21000</v>
      </c>
      <c r="T1422">
        <v>22050</v>
      </c>
      <c r="U1422">
        <v>24100</v>
      </c>
      <c r="V1422">
        <v>26150</v>
      </c>
      <c r="W1422" t="s">
        <v>2283</v>
      </c>
      <c r="X1422">
        <v>1</v>
      </c>
      <c r="Y1422">
        <v>1</v>
      </c>
      <c r="Z1422" t="s">
        <v>1532</v>
      </c>
    </row>
    <row r="1423" spans="1:26">
      <c r="A1423">
        <v>285</v>
      </c>
      <c r="B1423">
        <v>16226</v>
      </c>
      <c r="C1423" t="s">
        <v>1574</v>
      </c>
      <c r="D1423" t="s">
        <v>1529</v>
      </c>
      <c r="E1423" t="s">
        <v>1442</v>
      </c>
      <c r="F1423">
        <v>22285</v>
      </c>
      <c r="G1423">
        <v>23699</v>
      </c>
      <c r="H1423" t="s">
        <v>1530</v>
      </c>
      <c r="I1423">
        <v>243</v>
      </c>
      <c r="J1423">
        <v>500</v>
      </c>
      <c r="K1423">
        <v>75</v>
      </c>
      <c r="L1423">
        <v>81000</v>
      </c>
      <c r="M1423">
        <v>59968</v>
      </c>
      <c r="N1423">
        <v>62966</v>
      </c>
      <c r="O1423">
        <v>66115</v>
      </c>
      <c r="P1423">
        <v>72262</v>
      </c>
      <c r="Q1423">
        <v>78409</v>
      </c>
      <c r="R1423">
        <v>37500</v>
      </c>
      <c r="S1423">
        <v>39375</v>
      </c>
      <c r="T1423">
        <v>41344</v>
      </c>
      <c r="U1423">
        <v>45188</v>
      </c>
      <c r="V1423">
        <v>49032</v>
      </c>
      <c r="W1423" t="s">
        <v>2283</v>
      </c>
      <c r="X1423">
        <v>1</v>
      </c>
      <c r="Y1423">
        <v>1</v>
      </c>
      <c r="Z1423" t="s">
        <v>1532</v>
      </c>
    </row>
    <row r="1424" spans="1:26">
      <c r="A1424">
        <v>285</v>
      </c>
      <c r="B1424">
        <v>16226</v>
      </c>
      <c r="C1424" t="s">
        <v>1574</v>
      </c>
      <c r="D1424" t="s">
        <v>1529</v>
      </c>
      <c r="E1424" t="s">
        <v>1442</v>
      </c>
      <c r="F1424">
        <v>22284</v>
      </c>
      <c r="G1424">
        <v>23698</v>
      </c>
      <c r="H1424" t="s">
        <v>1530</v>
      </c>
      <c r="I1424">
        <v>243</v>
      </c>
      <c r="J1424">
        <v>500</v>
      </c>
      <c r="K1424">
        <v>125</v>
      </c>
      <c r="L1424">
        <v>81000</v>
      </c>
      <c r="M1424">
        <v>59968</v>
      </c>
      <c r="N1424">
        <v>62966</v>
      </c>
      <c r="O1424">
        <v>66115</v>
      </c>
      <c r="P1424">
        <v>72262</v>
      </c>
      <c r="Q1424">
        <v>78409</v>
      </c>
      <c r="R1424">
        <v>62500</v>
      </c>
      <c r="S1424">
        <v>65625</v>
      </c>
      <c r="T1424">
        <v>68907</v>
      </c>
      <c r="U1424">
        <v>75313</v>
      </c>
      <c r="V1424">
        <v>81720</v>
      </c>
      <c r="W1424" t="s">
        <v>2283</v>
      </c>
      <c r="X1424">
        <v>1</v>
      </c>
      <c r="Y1424">
        <v>1</v>
      </c>
      <c r="Z1424" t="s">
        <v>1532</v>
      </c>
    </row>
    <row r="1425" spans="1:26">
      <c r="A1425">
        <v>285</v>
      </c>
      <c r="B1425">
        <v>16226</v>
      </c>
      <c r="C1425" t="s">
        <v>1574</v>
      </c>
      <c r="D1425" t="s">
        <v>1529</v>
      </c>
      <c r="E1425" t="s">
        <v>1442</v>
      </c>
      <c r="F1425">
        <v>22283</v>
      </c>
      <c r="G1425">
        <v>23697</v>
      </c>
      <c r="H1425" t="s">
        <v>1530</v>
      </c>
      <c r="I1425">
        <v>243</v>
      </c>
      <c r="J1425">
        <v>500</v>
      </c>
      <c r="K1425">
        <v>150</v>
      </c>
      <c r="L1425">
        <v>81000</v>
      </c>
      <c r="M1425">
        <v>59968</v>
      </c>
      <c r="N1425">
        <v>62966</v>
      </c>
      <c r="O1425">
        <v>66115</v>
      </c>
      <c r="P1425">
        <v>72262</v>
      </c>
      <c r="Q1425">
        <v>78409</v>
      </c>
      <c r="R1425">
        <v>75000</v>
      </c>
      <c r="S1425">
        <v>78749</v>
      </c>
      <c r="T1425">
        <v>82688</v>
      </c>
      <c r="U1425">
        <v>90376</v>
      </c>
      <c r="V1425">
        <v>98064</v>
      </c>
      <c r="W1425" t="s">
        <v>2283</v>
      </c>
      <c r="X1425">
        <v>1</v>
      </c>
      <c r="Y1425">
        <v>1</v>
      </c>
      <c r="Z1425" t="s">
        <v>1532</v>
      </c>
    </row>
    <row r="1426" spans="1:26">
      <c r="A1426">
        <v>285</v>
      </c>
      <c r="B1426">
        <v>16226</v>
      </c>
      <c r="C1426" t="s">
        <v>1574</v>
      </c>
      <c r="D1426" t="s">
        <v>1529</v>
      </c>
      <c r="E1426" t="s">
        <v>1442</v>
      </c>
      <c r="F1426">
        <v>20439</v>
      </c>
      <c r="G1426">
        <v>21414</v>
      </c>
      <c r="H1426" t="s">
        <v>1530</v>
      </c>
      <c r="I1426">
        <v>243</v>
      </c>
      <c r="J1426">
        <v>500</v>
      </c>
      <c r="K1426">
        <v>195</v>
      </c>
      <c r="L1426">
        <v>81000</v>
      </c>
      <c r="M1426">
        <v>59968</v>
      </c>
      <c r="N1426">
        <v>62966</v>
      </c>
      <c r="O1426">
        <v>66115</v>
      </c>
      <c r="P1426">
        <v>72262</v>
      </c>
      <c r="Q1426">
        <v>78409</v>
      </c>
      <c r="R1426">
        <v>97500</v>
      </c>
      <c r="S1426">
        <v>102374</v>
      </c>
      <c r="T1426">
        <v>107494</v>
      </c>
      <c r="U1426">
        <v>117488</v>
      </c>
      <c r="V1426">
        <v>127483</v>
      </c>
      <c r="W1426" t="s">
        <v>2283</v>
      </c>
      <c r="X1426">
        <v>1</v>
      </c>
      <c r="Y1426">
        <v>1</v>
      </c>
      <c r="Z1426" t="s">
        <v>1532</v>
      </c>
    </row>
    <row r="1427" spans="1:26">
      <c r="A1427">
        <v>285</v>
      </c>
      <c r="B1427">
        <v>16226</v>
      </c>
      <c r="C1427" t="s">
        <v>1574</v>
      </c>
      <c r="D1427" t="s">
        <v>1529</v>
      </c>
      <c r="E1427" t="s">
        <v>1442</v>
      </c>
      <c r="F1427">
        <v>20326</v>
      </c>
      <c r="G1427">
        <v>21301</v>
      </c>
      <c r="H1427" t="s">
        <v>1530</v>
      </c>
      <c r="I1427">
        <v>243</v>
      </c>
      <c r="J1427">
        <v>500</v>
      </c>
      <c r="K1427">
        <v>205</v>
      </c>
      <c r="L1427">
        <v>81000</v>
      </c>
      <c r="M1427">
        <v>59968</v>
      </c>
      <c r="N1427">
        <v>62966</v>
      </c>
      <c r="O1427">
        <v>66115</v>
      </c>
      <c r="P1427">
        <v>72262</v>
      </c>
      <c r="Q1427">
        <v>78409</v>
      </c>
      <c r="R1427">
        <v>102500</v>
      </c>
      <c r="S1427">
        <v>107624</v>
      </c>
      <c r="T1427">
        <v>113007</v>
      </c>
      <c r="U1427">
        <v>123513</v>
      </c>
      <c r="V1427">
        <v>134020</v>
      </c>
      <c r="W1427" t="s">
        <v>2283</v>
      </c>
      <c r="X1427">
        <v>1</v>
      </c>
      <c r="Y1427">
        <v>1</v>
      </c>
      <c r="Z1427" t="s">
        <v>1532</v>
      </c>
    </row>
    <row r="1428" spans="1:26">
      <c r="A1428">
        <v>285</v>
      </c>
      <c r="B1428">
        <v>16226</v>
      </c>
      <c r="C1428" t="s">
        <v>1574</v>
      </c>
      <c r="D1428" t="s">
        <v>1529</v>
      </c>
      <c r="E1428" t="s">
        <v>1438</v>
      </c>
      <c r="F1428">
        <v>26919</v>
      </c>
      <c r="G1428">
        <v>29413</v>
      </c>
      <c r="H1428" t="s">
        <v>1530</v>
      </c>
      <c r="I1428">
        <v>243</v>
      </c>
      <c r="J1428">
        <v>50</v>
      </c>
      <c r="K1428">
        <v>22</v>
      </c>
      <c r="L1428">
        <v>81000</v>
      </c>
      <c r="M1428">
        <v>30492</v>
      </c>
      <c r="N1428">
        <v>32017</v>
      </c>
      <c r="O1428">
        <v>33617</v>
      </c>
      <c r="P1428">
        <v>36742</v>
      </c>
      <c r="Q1428">
        <v>39867</v>
      </c>
      <c r="R1428">
        <v>1100</v>
      </c>
      <c r="S1428">
        <v>1155</v>
      </c>
      <c r="T1428">
        <v>1213</v>
      </c>
      <c r="U1428">
        <v>1325</v>
      </c>
      <c r="V1428">
        <v>1438</v>
      </c>
      <c r="W1428" t="s">
        <v>2290</v>
      </c>
      <c r="X1428">
        <v>1</v>
      </c>
      <c r="Y1428">
        <v>1</v>
      </c>
      <c r="Z1428" t="s">
        <v>1532</v>
      </c>
    </row>
    <row r="1429" spans="1:26">
      <c r="A1429">
        <v>285</v>
      </c>
      <c r="B1429">
        <v>16226</v>
      </c>
      <c r="C1429" t="s">
        <v>1574</v>
      </c>
      <c r="D1429" t="s">
        <v>1529</v>
      </c>
      <c r="E1429" t="s">
        <v>1438</v>
      </c>
      <c r="F1429">
        <v>26919</v>
      </c>
      <c r="G1429">
        <v>29412</v>
      </c>
      <c r="H1429" t="s">
        <v>1530</v>
      </c>
      <c r="I1429">
        <v>243</v>
      </c>
      <c r="J1429">
        <v>50</v>
      </c>
      <c r="K1429">
        <v>25</v>
      </c>
      <c r="L1429">
        <v>81000</v>
      </c>
      <c r="M1429">
        <v>30492</v>
      </c>
      <c r="N1429">
        <v>32017</v>
      </c>
      <c r="O1429">
        <v>33617</v>
      </c>
      <c r="P1429">
        <v>36742</v>
      </c>
      <c r="Q1429">
        <v>39867</v>
      </c>
      <c r="R1429">
        <v>1250</v>
      </c>
      <c r="S1429">
        <v>1313</v>
      </c>
      <c r="T1429">
        <v>1378</v>
      </c>
      <c r="U1429">
        <v>1506</v>
      </c>
      <c r="V1429">
        <v>1634</v>
      </c>
      <c r="W1429" t="s">
        <v>2290</v>
      </c>
      <c r="X1429">
        <v>1</v>
      </c>
      <c r="Y1429">
        <v>1</v>
      </c>
      <c r="Z1429" t="s">
        <v>1532</v>
      </c>
    </row>
    <row r="1430" spans="1:26">
      <c r="A1430">
        <v>285</v>
      </c>
      <c r="B1430">
        <v>16226</v>
      </c>
      <c r="C1430" t="s">
        <v>1574</v>
      </c>
      <c r="D1430" t="s">
        <v>1529</v>
      </c>
      <c r="E1430" t="s">
        <v>1438</v>
      </c>
      <c r="F1430">
        <v>26918</v>
      </c>
      <c r="G1430">
        <v>29409</v>
      </c>
      <c r="H1430" t="s">
        <v>1530</v>
      </c>
      <c r="I1430">
        <v>243</v>
      </c>
      <c r="J1430">
        <v>50</v>
      </c>
      <c r="K1430">
        <v>25</v>
      </c>
      <c r="L1430">
        <v>81000</v>
      </c>
      <c r="M1430">
        <v>30492</v>
      </c>
      <c r="N1430">
        <v>32017</v>
      </c>
      <c r="O1430">
        <v>33617</v>
      </c>
      <c r="P1430">
        <v>36742</v>
      </c>
      <c r="Q1430">
        <v>39867</v>
      </c>
      <c r="R1430">
        <v>1250</v>
      </c>
      <c r="S1430">
        <v>1313</v>
      </c>
      <c r="T1430">
        <v>1378</v>
      </c>
      <c r="U1430">
        <v>1506</v>
      </c>
      <c r="V1430">
        <v>1634</v>
      </c>
      <c r="W1430" t="s">
        <v>2290</v>
      </c>
      <c r="X1430">
        <v>1</v>
      </c>
      <c r="Y1430">
        <v>1</v>
      </c>
      <c r="Z1430" t="s">
        <v>1532</v>
      </c>
    </row>
    <row r="1431" spans="1:26">
      <c r="A1431">
        <v>285</v>
      </c>
      <c r="B1431">
        <v>16226</v>
      </c>
      <c r="C1431" t="s">
        <v>1574</v>
      </c>
      <c r="D1431" t="s">
        <v>1529</v>
      </c>
      <c r="E1431" t="s">
        <v>1438</v>
      </c>
      <c r="F1431">
        <v>26918</v>
      </c>
      <c r="G1431">
        <v>29408</v>
      </c>
      <c r="H1431" t="s">
        <v>1530</v>
      </c>
      <c r="I1431">
        <v>243</v>
      </c>
      <c r="J1431">
        <v>50</v>
      </c>
      <c r="K1431">
        <v>12</v>
      </c>
      <c r="L1431">
        <v>81000</v>
      </c>
      <c r="M1431">
        <v>30492</v>
      </c>
      <c r="N1431">
        <v>32017</v>
      </c>
      <c r="O1431">
        <v>33617</v>
      </c>
      <c r="P1431">
        <v>36742</v>
      </c>
      <c r="Q1431">
        <v>39867</v>
      </c>
      <c r="R1431">
        <v>600</v>
      </c>
      <c r="S1431">
        <v>630</v>
      </c>
      <c r="T1431">
        <v>661</v>
      </c>
      <c r="U1431">
        <v>723</v>
      </c>
      <c r="V1431">
        <v>784</v>
      </c>
      <c r="W1431" t="s">
        <v>2290</v>
      </c>
      <c r="X1431">
        <v>1</v>
      </c>
      <c r="Y1431">
        <v>1</v>
      </c>
      <c r="Z1431" t="s">
        <v>1532</v>
      </c>
    </row>
    <row r="1432" spans="1:26">
      <c r="A1432">
        <v>285</v>
      </c>
      <c r="B1432">
        <v>16226</v>
      </c>
      <c r="C1432" t="s">
        <v>1574</v>
      </c>
      <c r="D1432" t="s">
        <v>1529</v>
      </c>
      <c r="E1432" t="s">
        <v>1438</v>
      </c>
      <c r="F1432">
        <v>26916</v>
      </c>
      <c r="G1432">
        <v>29406</v>
      </c>
      <c r="H1432" t="s">
        <v>1530</v>
      </c>
      <c r="I1432">
        <v>243</v>
      </c>
      <c r="J1432">
        <v>50</v>
      </c>
      <c r="K1432">
        <v>12</v>
      </c>
      <c r="L1432">
        <v>81000</v>
      </c>
      <c r="M1432">
        <v>30492</v>
      </c>
      <c r="N1432">
        <v>32017</v>
      </c>
      <c r="O1432">
        <v>33617</v>
      </c>
      <c r="P1432">
        <v>36742</v>
      </c>
      <c r="Q1432">
        <v>39867</v>
      </c>
      <c r="R1432">
        <v>600</v>
      </c>
      <c r="S1432">
        <v>630</v>
      </c>
      <c r="T1432">
        <v>661</v>
      </c>
      <c r="U1432">
        <v>723</v>
      </c>
      <c r="V1432">
        <v>784</v>
      </c>
      <c r="W1432" t="s">
        <v>2290</v>
      </c>
      <c r="X1432">
        <v>1</v>
      </c>
      <c r="Y1432">
        <v>1</v>
      </c>
      <c r="Z1432" t="s">
        <v>1532</v>
      </c>
    </row>
    <row r="1433" spans="1:26">
      <c r="A1433">
        <v>285</v>
      </c>
      <c r="B1433">
        <v>16226</v>
      </c>
      <c r="C1433" t="s">
        <v>1574</v>
      </c>
      <c r="D1433" t="s">
        <v>1529</v>
      </c>
      <c r="E1433" t="s">
        <v>1438</v>
      </c>
      <c r="F1433">
        <v>26915</v>
      </c>
      <c r="G1433">
        <v>29404</v>
      </c>
      <c r="H1433" t="s">
        <v>1530</v>
      </c>
      <c r="I1433">
        <v>243</v>
      </c>
      <c r="J1433">
        <v>50</v>
      </c>
      <c r="K1433">
        <v>12</v>
      </c>
      <c r="L1433">
        <v>81000</v>
      </c>
      <c r="M1433">
        <v>30492</v>
      </c>
      <c r="N1433">
        <v>32017</v>
      </c>
      <c r="O1433">
        <v>33617</v>
      </c>
      <c r="P1433">
        <v>36742</v>
      </c>
      <c r="Q1433">
        <v>39867</v>
      </c>
      <c r="R1433">
        <v>600</v>
      </c>
      <c r="S1433">
        <v>630</v>
      </c>
      <c r="T1433">
        <v>661</v>
      </c>
      <c r="U1433">
        <v>723</v>
      </c>
      <c r="V1433">
        <v>784</v>
      </c>
      <c r="W1433" t="s">
        <v>2290</v>
      </c>
      <c r="X1433">
        <v>1</v>
      </c>
      <c r="Y1433">
        <v>1</v>
      </c>
      <c r="Z1433" t="s">
        <v>1532</v>
      </c>
    </row>
    <row r="1434" spans="1:26">
      <c r="A1434">
        <v>285</v>
      </c>
      <c r="B1434">
        <v>16226</v>
      </c>
      <c r="C1434" t="s">
        <v>1574</v>
      </c>
      <c r="D1434" t="s">
        <v>1529</v>
      </c>
      <c r="E1434" t="s">
        <v>1438</v>
      </c>
      <c r="F1434">
        <v>26914</v>
      </c>
      <c r="G1434">
        <v>29403</v>
      </c>
      <c r="H1434" t="s">
        <v>1530</v>
      </c>
      <c r="I1434">
        <v>243</v>
      </c>
      <c r="J1434">
        <v>50</v>
      </c>
      <c r="K1434">
        <v>10</v>
      </c>
      <c r="L1434">
        <v>81000</v>
      </c>
      <c r="M1434">
        <v>30492</v>
      </c>
      <c r="N1434">
        <v>32017</v>
      </c>
      <c r="O1434">
        <v>33617</v>
      </c>
      <c r="P1434">
        <v>36742</v>
      </c>
      <c r="Q1434">
        <v>39867</v>
      </c>
      <c r="R1434">
        <v>500</v>
      </c>
      <c r="S1434">
        <v>525</v>
      </c>
      <c r="T1434">
        <v>551</v>
      </c>
      <c r="U1434">
        <v>602</v>
      </c>
      <c r="V1434">
        <v>654</v>
      </c>
      <c r="W1434" t="s">
        <v>2290</v>
      </c>
      <c r="X1434">
        <v>1</v>
      </c>
      <c r="Y1434">
        <v>1</v>
      </c>
      <c r="Z1434" t="s">
        <v>1532</v>
      </c>
    </row>
    <row r="1435" spans="1:26">
      <c r="A1435">
        <v>285</v>
      </c>
      <c r="B1435">
        <v>16226</v>
      </c>
      <c r="C1435" t="s">
        <v>1574</v>
      </c>
      <c r="D1435" t="s">
        <v>1529</v>
      </c>
      <c r="E1435" t="s">
        <v>1438</v>
      </c>
      <c r="F1435">
        <v>26913</v>
      </c>
      <c r="G1435">
        <v>29402</v>
      </c>
      <c r="H1435" t="s">
        <v>1530</v>
      </c>
      <c r="I1435">
        <v>243</v>
      </c>
      <c r="J1435">
        <v>50</v>
      </c>
      <c r="K1435">
        <v>15</v>
      </c>
      <c r="L1435">
        <v>81000</v>
      </c>
      <c r="M1435">
        <v>30492</v>
      </c>
      <c r="N1435">
        <v>32017</v>
      </c>
      <c r="O1435">
        <v>33617</v>
      </c>
      <c r="P1435">
        <v>36742</v>
      </c>
      <c r="Q1435">
        <v>39867</v>
      </c>
      <c r="R1435">
        <v>750</v>
      </c>
      <c r="S1435">
        <v>788</v>
      </c>
      <c r="T1435">
        <v>827</v>
      </c>
      <c r="U1435">
        <v>904</v>
      </c>
      <c r="V1435">
        <v>981</v>
      </c>
      <c r="W1435" t="s">
        <v>2290</v>
      </c>
      <c r="X1435">
        <v>1</v>
      </c>
      <c r="Y1435">
        <v>1</v>
      </c>
      <c r="Z1435" t="s">
        <v>1532</v>
      </c>
    </row>
    <row r="1436" spans="1:26">
      <c r="A1436">
        <v>285</v>
      </c>
      <c r="B1436">
        <v>16226</v>
      </c>
      <c r="C1436" t="s">
        <v>1574</v>
      </c>
      <c r="D1436" t="s">
        <v>1529</v>
      </c>
      <c r="E1436" t="s">
        <v>1438</v>
      </c>
      <c r="F1436">
        <v>26912</v>
      </c>
      <c r="G1436">
        <v>29401</v>
      </c>
      <c r="H1436" t="s">
        <v>1530</v>
      </c>
      <c r="I1436">
        <v>243</v>
      </c>
      <c r="J1436">
        <v>50</v>
      </c>
      <c r="K1436">
        <v>50</v>
      </c>
      <c r="L1436">
        <v>81000</v>
      </c>
      <c r="M1436">
        <v>30492</v>
      </c>
      <c r="N1436">
        <v>32017</v>
      </c>
      <c r="O1436">
        <v>33617</v>
      </c>
      <c r="P1436">
        <v>36742</v>
      </c>
      <c r="Q1436">
        <v>39867</v>
      </c>
      <c r="R1436">
        <v>2500</v>
      </c>
      <c r="S1436">
        <v>2625</v>
      </c>
      <c r="T1436">
        <v>2756</v>
      </c>
      <c r="U1436">
        <v>3012</v>
      </c>
      <c r="V1436">
        <v>3269</v>
      </c>
      <c r="W1436" t="s">
        <v>2290</v>
      </c>
      <c r="X1436">
        <v>1</v>
      </c>
      <c r="Y1436">
        <v>1</v>
      </c>
      <c r="Z1436" t="s">
        <v>1532</v>
      </c>
    </row>
    <row r="1437" spans="1:26">
      <c r="A1437">
        <v>285</v>
      </c>
      <c r="B1437">
        <v>16226</v>
      </c>
      <c r="C1437" t="s">
        <v>1574</v>
      </c>
      <c r="D1437" t="s">
        <v>1529</v>
      </c>
      <c r="E1437" t="s">
        <v>1438</v>
      </c>
      <c r="F1437">
        <v>26912</v>
      </c>
      <c r="G1437">
        <v>29400</v>
      </c>
      <c r="H1437" t="s">
        <v>1530</v>
      </c>
      <c r="I1437">
        <v>243</v>
      </c>
      <c r="J1437">
        <v>50</v>
      </c>
      <c r="K1437">
        <v>45</v>
      </c>
      <c r="L1437">
        <v>81000</v>
      </c>
      <c r="M1437">
        <v>30492</v>
      </c>
      <c r="N1437">
        <v>32017</v>
      </c>
      <c r="O1437">
        <v>33617</v>
      </c>
      <c r="P1437">
        <v>36742</v>
      </c>
      <c r="Q1437">
        <v>39867</v>
      </c>
      <c r="R1437">
        <v>2250</v>
      </c>
      <c r="S1437">
        <v>2363</v>
      </c>
      <c r="T1437">
        <v>2481</v>
      </c>
      <c r="U1437">
        <v>2711</v>
      </c>
      <c r="V1437">
        <v>2942</v>
      </c>
      <c r="W1437" t="s">
        <v>2290</v>
      </c>
      <c r="X1437">
        <v>1</v>
      </c>
      <c r="Y1437">
        <v>1</v>
      </c>
      <c r="Z1437" t="s">
        <v>1532</v>
      </c>
    </row>
    <row r="1438" spans="1:26">
      <c r="A1438">
        <v>285</v>
      </c>
      <c r="B1438">
        <v>16226</v>
      </c>
      <c r="C1438" t="s">
        <v>1574</v>
      </c>
      <c r="D1438" t="s">
        <v>1529</v>
      </c>
      <c r="E1438" t="s">
        <v>1438</v>
      </c>
      <c r="F1438">
        <v>26912</v>
      </c>
      <c r="G1438">
        <v>29399</v>
      </c>
      <c r="H1438" t="s">
        <v>1530</v>
      </c>
      <c r="I1438">
        <v>243</v>
      </c>
      <c r="J1438">
        <v>50</v>
      </c>
      <c r="K1438">
        <v>15</v>
      </c>
      <c r="L1438">
        <v>81000</v>
      </c>
      <c r="M1438">
        <v>30492</v>
      </c>
      <c r="N1438">
        <v>32017</v>
      </c>
      <c r="O1438">
        <v>33617</v>
      </c>
      <c r="P1438">
        <v>36742</v>
      </c>
      <c r="Q1438">
        <v>39867</v>
      </c>
      <c r="R1438">
        <v>750</v>
      </c>
      <c r="S1438">
        <v>788</v>
      </c>
      <c r="T1438">
        <v>827</v>
      </c>
      <c r="U1438">
        <v>904</v>
      </c>
      <c r="V1438">
        <v>981</v>
      </c>
      <c r="W1438" t="s">
        <v>2290</v>
      </c>
      <c r="X1438">
        <v>1</v>
      </c>
      <c r="Y1438">
        <v>1</v>
      </c>
      <c r="Z1438" t="s">
        <v>1532</v>
      </c>
    </row>
    <row r="1439" spans="1:26">
      <c r="A1439">
        <v>285</v>
      </c>
      <c r="B1439">
        <v>16226</v>
      </c>
      <c r="C1439" t="s">
        <v>1574</v>
      </c>
      <c r="D1439" t="s">
        <v>1529</v>
      </c>
      <c r="E1439" t="s">
        <v>1438</v>
      </c>
      <c r="F1439">
        <v>26910</v>
      </c>
      <c r="G1439">
        <v>29397</v>
      </c>
      <c r="H1439" t="s">
        <v>1530</v>
      </c>
      <c r="I1439">
        <v>243</v>
      </c>
      <c r="J1439">
        <v>50</v>
      </c>
      <c r="K1439">
        <v>45</v>
      </c>
      <c r="L1439">
        <v>81000</v>
      </c>
      <c r="M1439">
        <v>30492</v>
      </c>
      <c r="N1439">
        <v>32017</v>
      </c>
      <c r="O1439">
        <v>33617</v>
      </c>
      <c r="P1439">
        <v>36742</v>
      </c>
      <c r="Q1439">
        <v>39867</v>
      </c>
      <c r="R1439">
        <v>2250</v>
      </c>
      <c r="S1439">
        <v>2363</v>
      </c>
      <c r="T1439">
        <v>2481</v>
      </c>
      <c r="U1439">
        <v>2711</v>
      </c>
      <c r="V1439">
        <v>2942</v>
      </c>
      <c r="W1439" t="s">
        <v>2290</v>
      </c>
      <c r="X1439">
        <v>1</v>
      </c>
      <c r="Y1439">
        <v>1</v>
      </c>
      <c r="Z1439" t="s">
        <v>1532</v>
      </c>
    </row>
    <row r="1440" spans="1:26">
      <c r="A1440">
        <v>285</v>
      </c>
      <c r="B1440">
        <v>16226</v>
      </c>
      <c r="C1440" t="s">
        <v>1574</v>
      </c>
      <c r="D1440" t="s">
        <v>1529</v>
      </c>
      <c r="E1440" t="s">
        <v>1438</v>
      </c>
      <c r="F1440">
        <v>26910</v>
      </c>
      <c r="G1440">
        <v>29396</v>
      </c>
      <c r="H1440" t="s">
        <v>1530</v>
      </c>
      <c r="I1440">
        <v>243</v>
      </c>
      <c r="J1440">
        <v>50</v>
      </c>
      <c r="K1440">
        <v>18</v>
      </c>
      <c r="L1440">
        <v>81000</v>
      </c>
      <c r="M1440">
        <v>30492</v>
      </c>
      <c r="N1440">
        <v>32017</v>
      </c>
      <c r="O1440">
        <v>33617</v>
      </c>
      <c r="P1440">
        <v>36742</v>
      </c>
      <c r="Q1440">
        <v>39867</v>
      </c>
      <c r="R1440">
        <v>900</v>
      </c>
      <c r="S1440">
        <v>945</v>
      </c>
      <c r="T1440">
        <v>992</v>
      </c>
      <c r="U1440">
        <v>1084</v>
      </c>
      <c r="V1440">
        <v>1177</v>
      </c>
      <c r="W1440" t="s">
        <v>2290</v>
      </c>
      <c r="X1440">
        <v>1</v>
      </c>
      <c r="Y1440">
        <v>1</v>
      </c>
      <c r="Z1440" t="s">
        <v>1532</v>
      </c>
    </row>
    <row r="1441" spans="1:26">
      <c r="A1441">
        <v>285</v>
      </c>
      <c r="B1441">
        <v>16226</v>
      </c>
      <c r="C1441" t="s">
        <v>1574</v>
      </c>
      <c r="D1441" t="s">
        <v>1529</v>
      </c>
      <c r="E1441" t="s">
        <v>1438</v>
      </c>
      <c r="F1441">
        <v>26910</v>
      </c>
      <c r="G1441">
        <v>29394</v>
      </c>
      <c r="H1441" t="s">
        <v>1530</v>
      </c>
      <c r="I1441">
        <v>243</v>
      </c>
      <c r="J1441">
        <v>50</v>
      </c>
      <c r="K1441">
        <v>25</v>
      </c>
      <c r="L1441">
        <v>81000</v>
      </c>
      <c r="M1441">
        <v>30492</v>
      </c>
      <c r="N1441">
        <v>32017</v>
      </c>
      <c r="O1441">
        <v>33617</v>
      </c>
      <c r="P1441">
        <v>36742</v>
      </c>
      <c r="Q1441">
        <v>39867</v>
      </c>
      <c r="R1441">
        <v>1250</v>
      </c>
      <c r="S1441">
        <v>1313</v>
      </c>
      <c r="T1441">
        <v>1378</v>
      </c>
      <c r="U1441">
        <v>1506</v>
      </c>
      <c r="V1441">
        <v>1634</v>
      </c>
      <c r="W1441" t="s">
        <v>2290</v>
      </c>
      <c r="X1441">
        <v>1</v>
      </c>
      <c r="Y1441">
        <v>1</v>
      </c>
      <c r="Z1441" t="s">
        <v>1532</v>
      </c>
    </row>
    <row r="1442" spans="1:26">
      <c r="A1442">
        <v>285</v>
      </c>
      <c r="B1442">
        <v>16226</v>
      </c>
      <c r="C1442" t="s">
        <v>1574</v>
      </c>
      <c r="D1442" t="s">
        <v>1529</v>
      </c>
      <c r="E1442" t="s">
        <v>1438</v>
      </c>
      <c r="F1442">
        <v>26909</v>
      </c>
      <c r="G1442">
        <v>29393</v>
      </c>
      <c r="H1442" t="s">
        <v>1530</v>
      </c>
      <c r="I1442">
        <v>243</v>
      </c>
      <c r="J1442">
        <v>50</v>
      </c>
      <c r="K1442">
        <v>45</v>
      </c>
      <c r="L1442">
        <v>81000</v>
      </c>
      <c r="M1442">
        <v>30492</v>
      </c>
      <c r="N1442">
        <v>32017</v>
      </c>
      <c r="O1442">
        <v>33617</v>
      </c>
      <c r="P1442">
        <v>36742</v>
      </c>
      <c r="Q1442">
        <v>39867</v>
      </c>
      <c r="R1442">
        <v>2250</v>
      </c>
      <c r="S1442">
        <v>2363</v>
      </c>
      <c r="T1442">
        <v>2481</v>
      </c>
      <c r="U1442">
        <v>2711</v>
      </c>
      <c r="V1442">
        <v>2942</v>
      </c>
      <c r="W1442" t="s">
        <v>2290</v>
      </c>
      <c r="X1442">
        <v>1</v>
      </c>
      <c r="Y1442">
        <v>1</v>
      </c>
      <c r="Z1442" t="s">
        <v>1532</v>
      </c>
    </row>
    <row r="1443" spans="1:26">
      <c r="A1443">
        <v>285</v>
      </c>
      <c r="B1443">
        <v>16226</v>
      </c>
      <c r="C1443" t="s">
        <v>1574</v>
      </c>
      <c r="D1443" t="s">
        <v>1529</v>
      </c>
      <c r="E1443" t="s">
        <v>1438</v>
      </c>
      <c r="F1443">
        <v>26908</v>
      </c>
      <c r="G1443">
        <v>29392</v>
      </c>
      <c r="H1443" t="s">
        <v>1530</v>
      </c>
      <c r="I1443">
        <v>243</v>
      </c>
      <c r="J1443">
        <v>50</v>
      </c>
      <c r="K1443">
        <v>15</v>
      </c>
      <c r="L1443">
        <v>81000</v>
      </c>
      <c r="M1443">
        <v>30492</v>
      </c>
      <c r="N1443">
        <v>32017</v>
      </c>
      <c r="O1443">
        <v>33617</v>
      </c>
      <c r="P1443">
        <v>36742</v>
      </c>
      <c r="Q1443">
        <v>39867</v>
      </c>
      <c r="R1443">
        <v>750</v>
      </c>
      <c r="S1443">
        <v>788</v>
      </c>
      <c r="T1443">
        <v>827</v>
      </c>
      <c r="U1443">
        <v>904</v>
      </c>
      <c r="V1443">
        <v>981</v>
      </c>
      <c r="W1443" t="s">
        <v>2290</v>
      </c>
      <c r="X1443">
        <v>1</v>
      </c>
      <c r="Y1443">
        <v>1</v>
      </c>
      <c r="Z1443" t="s">
        <v>1532</v>
      </c>
    </row>
    <row r="1444" spans="1:26">
      <c r="A1444">
        <v>285</v>
      </c>
      <c r="B1444">
        <v>16226</v>
      </c>
      <c r="C1444" t="s">
        <v>1574</v>
      </c>
      <c r="D1444" t="s">
        <v>1529</v>
      </c>
      <c r="E1444" t="s">
        <v>1438</v>
      </c>
      <c r="F1444">
        <v>2201</v>
      </c>
      <c r="G1444">
        <v>2523</v>
      </c>
      <c r="H1444" t="s">
        <v>1530</v>
      </c>
      <c r="I1444">
        <v>243</v>
      </c>
      <c r="J1444">
        <v>50</v>
      </c>
      <c r="K1444">
        <v>50</v>
      </c>
      <c r="L1444">
        <v>81000</v>
      </c>
      <c r="M1444">
        <v>30492</v>
      </c>
      <c r="N1444">
        <v>32017</v>
      </c>
      <c r="O1444">
        <v>33617</v>
      </c>
      <c r="P1444">
        <v>36742</v>
      </c>
      <c r="Q1444">
        <v>39867</v>
      </c>
      <c r="R1444">
        <v>2500</v>
      </c>
      <c r="S1444">
        <v>2625</v>
      </c>
      <c r="T1444">
        <v>2756</v>
      </c>
      <c r="U1444">
        <v>3012</v>
      </c>
      <c r="V1444">
        <v>3269</v>
      </c>
      <c r="W1444" t="s">
        <v>2291</v>
      </c>
      <c r="X1444">
        <v>1</v>
      </c>
      <c r="Y1444">
        <v>1</v>
      </c>
      <c r="Z1444" t="s">
        <v>1532</v>
      </c>
    </row>
    <row r="1445" spans="1:26">
      <c r="A1445">
        <v>285</v>
      </c>
      <c r="B1445">
        <v>16226</v>
      </c>
      <c r="C1445" t="s">
        <v>1574</v>
      </c>
      <c r="D1445" t="s">
        <v>1529</v>
      </c>
      <c r="E1445" t="s">
        <v>1438</v>
      </c>
      <c r="F1445">
        <v>61395</v>
      </c>
      <c r="G1445">
        <v>73634</v>
      </c>
      <c r="H1445" t="s">
        <v>1530</v>
      </c>
      <c r="I1445">
        <v>243</v>
      </c>
      <c r="J1445">
        <v>50</v>
      </c>
      <c r="K1445">
        <v>35</v>
      </c>
      <c r="L1445">
        <v>81000</v>
      </c>
      <c r="M1445">
        <v>30492</v>
      </c>
      <c r="N1445">
        <v>32017</v>
      </c>
      <c r="O1445">
        <v>33617</v>
      </c>
      <c r="P1445">
        <v>36742</v>
      </c>
      <c r="Q1445">
        <v>39867</v>
      </c>
      <c r="R1445">
        <v>1750</v>
      </c>
      <c r="S1445">
        <v>1838</v>
      </c>
      <c r="T1445">
        <v>1929</v>
      </c>
      <c r="U1445">
        <v>2109</v>
      </c>
      <c r="V1445">
        <v>2288</v>
      </c>
      <c r="W1445" t="s">
        <v>2292</v>
      </c>
      <c r="X1445">
        <v>1</v>
      </c>
      <c r="Y1445">
        <v>1</v>
      </c>
      <c r="Z1445" t="s">
        <v>1532</v>
      </c>
    </row>
    <row r="1446" spans="1:26">
      <c r="A1446">
        <v>285</v>
      </c>
      <c r="B1446">
        <v>16226</v>
      </c>
      <c r="C1446" t="s">
        <v>1574</v>
      </c>
      <c r="D1446" t="s">
        <v>1529</v>
      </c>
      <c r="E1446" t="s">
        <v>1447</v>
      </c>
      <c r="F1446">
        <v>52349</v>
      </c>
      <c r="G1446">
        <v>61653</v>
      </c>
      <c r="H1446" t="s">
        <v>1577</v>
      </c>
      <c r="I1446">
        <v>323</v>
      </c>
      <c r="J1446">
        <v>2</v>
      </c>
      <c r="K1446">
        <v>18000</v>
      </c>
      <c r="L1446">
        <v>81314</v>
      </c>
      <c r="M1446">
        <v>3884</v>
      </c>
      <c r="N1446">
        <v>4078</v>
      </c>
      <c r="O1446">
        <v>4282</v>
      </c>
      <c r="P1446">
        <v>4680</v>
      </c>
      <c r="Q1446">
        <v>5078</v>
      </c>
      <c r="R1446">
        <v>36000</v>
      </c>
      <c r="S1446">
        <v>37798</v>
      </c>
      <c r="T1446">
        <v>39689</v>
      </c>
      <c r="U1446">
        <v>43378</v>
      </c>
      <c r="V1446">
        <v>47067</v>
      </c>
      <c r="W1446" t="s">
        <v>2199</v>
      </c>
      <c r="X1446">
        <v>1</v>
      </c>
      <c r="Y1446">
        <v>1</v>
      </c>
      <c r="Z1446" t="s">
        <v>1532</v>
      </c>
    </row>
    <row r="1447" spans="1:26">
      <c r="A1447">
        <v>285</v>
      </c>
      <c r="B1447">
        <v>16226</v>
      </c>
      <c r="C1447" t="s">
        <v>1574</v>
      </c>
      <c r="D1447" t="s">
        <v>1529</v>
      </c>
      <c r="E1447" t="s">
        <v>1438</v>
      </c>
      <c r="F1447">
        <v>25397</v>
      </c>
      <c r="G1447">
        <v>27097</v>
      </c>
      <c r="H1447" t="s">
        <v>1530</v>
      </c>
      <c r="I1447">
        <v>243</v>
      </c>
      <c r="J1447">
        <v>50</v>
      </c>
      <c r="K1447">
        <v>110</v>
      </c>
      <c r="L1447">
        <v>81000</v>
      </c>
      <c r="M1447">
        <v>30492</v>
      </c>
      <c r="N1447">
        <v>32017</v>
      </c>
      <c r="O1447">
        <v>33617</v>
      </c>
      <c r="P1447">
        <v>36742</v>
      </c>
      <c r="Q1447">
        <v>39867</v>
      </c>
      <c r="R1447">
        <v>5500</v>
      </c>
      <c r="S1447">
        <v>5775</v>
      </c>
      <c r="T1447">
        <v>6064</v>
      </c>
      <c r="U1447">
        <v>6627</v>
      </c>
      <c r="V1447">
        <v>7191</v>
      </c>
      <c r="W1447" t="s">
        <v>2292</v>
      </c>
      <c r="X1447">
        <v>1</v>
      </c>
      <c r="Y1447">
        <v>1</v>
      </c>
      <c r="Z1447" t="s">
        <v>1532</v>
      </c>
    </row>
    <row r="1448" spans="1:26">
      <c r="A1448">
        <v>285</v>
      </c>
      <c r="B1448">
        <v>16226</v>
      </c>
      <c r="C1448" t="s">
        <v>1574</v>
      </c>
      <c r="D1448" t="s">
        <v>1529</v>
      </c>
      <c r="E1448" t="s">
        <v>1438</v>
      </c>
      <c r="F1448">
        <v>25395</v>
      </c>
      <c r="G1448">
        <v>27092</v>
      </c>
      <c r="H1448" t="s">
        <v>1530</v>
      </c>
      <c r="I1448">
        <v>243</v>
      </c>
      <c r="J1448">
        <v>50</v>
      </c>
      <c r="K1448">
        <v>90</v>
      </c>
      <c r="L1448">
        <v>81000</v>
      </c>
      <c r="M1448">
        <v>30492</v>
      </c>
      <c r="N1448">
        <v>32017</v>
      </c>
      <c r="O1448">
        <v>33617</v>
      </c>
      <c r="P1448">
        <v>36742</v>
      </c>
      <c r="Q1448">
        <v>39867</v>
      </c>
      <c r="R1448">
        <v>4500</v>
      </c>
      <c r="S1448">
        <v>4725</v>
      </c>
      <c r="T1448">
        <v>4961</v>
      </c>
      <c r="U1448">
        <v>5422</v>
      </c>
      <c r="V1448">
        <v>5884</v>
      </c>
      <c r="W1448" t="s">
        <v>2292</v>
      </c>
      <c r="X1448">
        <v>1</v>
      </c>
      <c r="Y1448">
        <v>1</v>
      </c>
      <c r="Z1448" t="s">
        <v>1532</v>
      </c>
    </row>
    <row r="1449" spans="1:26">
      <c r="A1449">
        <v>285</v>
      </c>
      <c r="B1449">
        <v>16226</v>
      </c>
      <c r="C1449" t="s">
        <v>1574</v>
      </c>
      <c r="D1449" t="s">
        <v>1529</v>
      </c>
      <c r="E1449" t="s">
        <v>1438</v>
      </c>
      <c r="F1449">
        <v>25393</v>
      </c>
      <c r="G1449">
        <v>27082</v>
      </c>
      <c r="H1449" t="s">
        <v>1530</v>
      </c>
      <c r="I1449">
        <v>243</v>
      </c>
      <c r="J1449">
        <v>10</v>
      </c>
      <c r="K1449">
        <v>85</v>
      </c>
      <c r="L1449">
        <v>81000</v>
      </c>
      <c r="M1449">
        <v>30492</v>
      </c>
      <c r="N1449">
        <v>32017</v>
      </c>
      <c r="O1449">
        <v>33617</v>
      </c>
      <c r="P1449">
        <v>36742</v>
      </c>
      <c r="Q1449">
        <v>39867</v>
      </c>
      <c r="R1449">
        <v>850</v>
      </c>
      <c r="S1449">
        <v>893</v>
      </c>
      <c r="T1449">
        <v>937</v>
      </c>
      <c r="U1449">
        <v>1024</v>
      </c>
      <c r="V1449">
        <v>1111</v>
      </c>
      <c r="W1449" t="s">
        <v>2292</v>
      </c>
      <c r="X1449">
        <v>1</v>
      </c>
      <c r="Y1449">
        <v>1</v>
      </c>
      <c r="Z1449" t="s">
        <v>1532</v>
      </c>
    </row>
    <row r="1450" spans="1:26">
      <c r="A1450">
        <v>285</v>
      </c>
      <c r="B1450">
        <v>16226</v>
      </c>
      <c r="C1450" t="s">
        <v>1574</v>
      </c>
      <c r="D1450" t="s">
        <v>1529</v>
      </c>
      <c r="E1450" t="s">
        <v>1447</v>
      </c>
      <c r="F1450">
        <v>74308</v>
      </c>
      <c r="G1450">
        <v>88282</v>
      </c>
      <c r="H1450" t="s">
        <v>1577</v>
      </c>
      <c r="I1450">
        <v>323</v>
      </c>
      <c r="J1450">
        <v>3</v>
      </c>
      <c r="K1450">
        <v>3000</v>
      </c>
      <c r="L1450">
        <v>81314</v>
      </c>
      <c r="M1450">
        <v>3884</v>
      </c>
      <c r="N1450">
        <v>4078</v>
      </c>
      <c r="O1450">
        <v>4282</v>
      </c>
      <c r="P1450">
        <v>4680</v>
      </c>
      <c r="Q1450">
        <v>5078</v>
      </c>
      <c r="R1450">
        <v>9000</v>
      </c>
      <c r="S1450">
        <v>9450</v>
      </c>
      <c r="T1450">
        <v>9922</v>
      </c>
      <c r="U1450">
        <v>10844</v>
      </c>
      <c r="V1450">
        <v>11767</v>
      </c>
      <c r="W1450" t="s">
        <v>2183</v>
      </c>
      <c r="X1450">
        <v>1</v>
      </c>
      <c r="Y1450">
        <v>1</v>
      </c>
      <c r="Z1450" t="s">
        <v>1532</v>
      </c>
    </row>
    <row r="1451" spans="1:26">
      <c r="A1451">
        <v>285</v>
      </c>
      <c r="B1451">
        <v>16226</v>
      </c>
      <c r="C1451" t="s">
        <v>1574</v>
      </c>
      <c r="D1451" t="s">
        <v>1529</v>
      </c>
      <c r="E1451" t="s">
        <v>1438</v>
      </c>
      <c r="F1451">
        <v>2198</v>
      </c>
      <c r="G1451">
        <v>2520</v>
      </c>
      <c r="H1451" t="s">
        <v>1530</v>
      </c>
      <c r="I1451">
        <v>243</v>
      </c>
      <c r="J1451">
        <v>50</v>
      </c>
      <c r="K1451">
        <v>35</v>
      </c>
      <c r="L1451">
        <v>81000</v>
      </c>
      <c r="M1451">
        <v>30492</v>
      </c>
      <c r="N1451">
        <v>32017</v>
      </c>
      <c r="O1451">
        <v>33617</v>
      </c>
      <c r="P1451">
        <v>36742</v>
      </c>
      <c r="Q1451">
        <v>39867</v>
      </c>
      <c r="R1451">
        <v>1750</v>
      </c>
      <c r="S1451">
        <v>1838</v>
      </c>
      <c r="T1451">
        <v>1929</v>
      </c>
      <c r="U1451">
        <v>2109</v>
      </c>
      <c r="V1451">
        <v>2288</v>
      </c>
      <c r="W1451" t="s">
        <v>2293</v>
      </c>
      <c r="X1451">
        <v>1</v>
      </c>
      <c r="Y1451">
        <v>1</v>
      </c>
      <c r="Z1451" t="s">
        <v>1532</v>
      </c>
    </row>
    <row r="1452" spans="1:26">
      <c r="A1452">
        <v>285</v>
      </c>
      <c r="B1452">
        <v>16226</v>
      </c>
      <c r="C1452" t="s">
        <v>1574</v>
      </c>
      <c r="D1452" t="s">
        <v>1529</v>
      </c>
      <c r="E1452" t="s">
        <v>1438</v>
      </c>
      <c r="F1452">
        <v>2197</v>
      </c>
      <c r="G1452">
        <v>2519</v>
      </c>
      <c r="H1452" t="s">
        <v>1530</v>
      </c>
      <c r="I1452">
        <v>243</v>
      </c>
      <c r="J1452">
        <v>50</v>
      </c>
      <c r="K1452">
        <v>20</v>
      </c>
      <c r="L1452">
        <v>81000</v>
      </c>
      <c r="M1452">
        <v>30492</v>
      </c>
      <c r="N1452">
        <v>32017</v>
      </c>
      <c r="O1452">
        <v>33617</v>
      </c>
      <c r="P1452">
        <v>36742</v>
      </c>
      <c r="Q1452">
        <v>39867</v>
      </c>
      <c r="R1452">
        <v>1000</v>
      </c>
      <c r="S1452">
        <v>1050</v>
      </c>
      <c r="T1452">
        <v>1102</v>
      </c>
      <c r="U1452">
        <v>1205</v>
      </c>
      <c r="V1452">
        <v>1307</v>
      </c>
      <c r="W1452" t="s">
        <v>2293</v>
      </c>
      <c r="X1452">
        <v>1</v>
      </c>
      <c r="Y1452">
        <v>1</v>
      </c>
      <c r="Z1452" t="s">
        <v>1532</v>
      </c>
    </row>
    <row r="1453" spans="1:26">
      <c r="A1453">
        <v>285</v>
      </c>
      <c r="B1453">
        <v>16226</v>
      </c>
      <c r="C1453" t="s">
        <v>1574</v>
      </c>
      <c r="D1453" t="s">
        <v>1529</v>
      </c>
      <c r="E1453" t="s">
        <v>1447</v>
      </c>
      <c r="F1453">
        <v>79128</v>
      </c>
      <c r="G1453">
        <v>93468</v>
      </c>
      <c r="H1453" t="s">
        <v>1577</v>
      </c>
      <c r="I1453">
        <v>323</v>
      </c>
      <c r="J1453">
        <v>2</v>
      </c>
      <c r="K1453">
        <v>25000</v>
      </c>
      <c r="L1453">
        <v>81314</v>
      </c>
      <c r="M1453">
        <v>3884</v>
      </c>
      <c r="N1453">
        <v>4078</v>
      </c>
      <c r="O1453">
        <v>4282</v>
      </c>
      <c r="P1453">
        <v>4680</v>
      </c>
      <c r="Q1453">
        <v>5078</v>
      </c>
      <c r="R1453">
        <v>50000</v>
      </c>
      <c r="S1453">
        <v>52497</v>
      </c>
      <c r="T1453">
        <v>55124</v>
      </c>
      <c r="U1453">
        <v>60247</v>
      </c>
      <c r="V1453">
        <v>65371</v>
      </c>
      <c r="W1453" t="s">
        <v>2201</v>
      </c>
      <c r="X1453">
        <v>1</v>
      </c>
      <c r="Y1453">
        <v>1</v>
      </c>
      <c r="Z1453" t="s">
        <v>1532</v>
      </c>
    </row>
    <row r="1454" spans="1:26">
      <c r="A1454">
        <v>285</v>
      </c>
      <c r="B1454">
        <v>16226</v>
      </c>
      <c r="C1454" t="s">
        <v>1574</v>
      </c>
      <c r="D1454" t="s">
        <v>1529</v>
      </c>
      <c r="E1454" t="s">
        <v>1447</v>
      </c>
      <c r="F1454">
        <v>49494</v>
      </c>
      <c r="G1454">
        <v>57985</v>
      </c>
      <c r="H1454" t="s">
        <v>1577</v>
      </c>
      <c r="I1454">
        <v>323</v>
      </c>
      <c r="J1454">
        <v>9</v>
      </c>
      <c r="K1454">
        <v>1200</v>
      </c>
      <c r="L1454">
        <v>81314</v>
      </c>
      <c r="M1454">
        <v>3884</v>
      </c>
      <c r="N1454">
        <v>4078</v>
      </c>
      <c r="O1454">
        <v>4282</v>
      </c>
      <c r="P1454">
        <v>4680</v>
      </c>
      <c r="Q1454">
        <v>5078</v>
      </c>
      <c r="R1454">
        <v>10800</v>
      </c>
      <c r="S1454">
        <v>11339</v>
      </c>
      <c r="T1454">
        <v>11907</v>
      </c>
      <c r="U1454">
        <v>13013</v>
      </c>
      <c r="V1454">
        <v>14120</v>
      </c>
      <c r="W1454" t="s">
        <v>2188</v>
      </c>
      <c r="X1454">
        <v>1</v>
      </c>
      <c r="Y1454">
        <v>1</v>
      </c>
      <c r="Z1454" t="s">
        <v>1532</v>
      </c>
    </row>
    <row r="1455" spans="1:26">
      <c r="A1455">
        <v>285</v>
      </c>
      <c r="B1455">
        <v>16226</v>
      </c>
      <c r="C1455" t="s">
        <v>1574</v>
      </c>
      <c r="D1455" t="s">
        <v>1529</v>
      </c>
      <c r="E1455" t="s">
        <v>1438</v>
      </c>
      <c r="F1455">
        <v>33130</v>
      </c>
      <c r="G1455">
        <v>36282</v>
      </c>
      <c r="H1455" t="s">
        <v>1530</v>
      </c>
      <c r="I1455">
        <v>243</v>
      </c>
      <c r="J1455">
        <v>20</v>
      </c>
      <c r="K1455">
        <v>55</v>
      </c>
      <c r="L1455">
        <v>81000</v>
      </c>
      <c r="M1455">
        <v>30492</v>
      </c>
      <c r="N1455">
        <v>32017</v>
      </c>
      <c r="O1455">
        <v>33617</v>
      </c>
      <c r="P1455">
        <v>36742</v>
      </c>
      <c r="Q1455">
        <v>39867</v>
      </c>
      <c r="R1455">
        <v>1100</v>
      </c>
      <c r="S1455">
        <v>1155</v>
      </c>
      <c r="T1455">
        <v>1213</v>
      </c>
      <c r="U1455">
        <v>1325</v>
      </c>
      <c r="V1455">
        <v>1438</v>
      </c>
      <c r="W1455" t="s">
        <v>2294</v>
      </c>
      <c r="X1455">
        <v>1</v>
      </c>
      <c r="Y1455">
        <v>1</v>
      </c>
      <c r="Z1455" t="s">
        <v>1532</v>
      </c>
    </row>
    <row r="1456" spans="1:26">
      <c r="A1456">
        <v>285</v>
      </c>
      <c r="B1456">
        <v>16226</v>
      </c>
      <c r="C1456" t="s">
        <v>1574</v>
      </c>
      <c r="D1456" t="s">
        <v>1529</v>
      </c>
      <c r="E1456" t="s">
        <v>1438</v>
      </c>
      <c r="F1456">
        <v>59784</v>
      </c>
      <c r="G1456">
        <v>70954</v>
      </c>
      <c r="H1456" t="s">
        <v>1530</v>
      </c>
      <c r="I1456">
        <v>243</v>
      </c>
      <c r="J1456">
        <v>50</v>
      </c>
      <c r="K1456">
        <v>25</v>
      </c>
      <c r="L1456">
        <v>81000</v>
      </c>
      <c r="M1456">
        <v>30492</v>
      </c>
      <c r="N1456">
        <v>32017</v>
      </c>
      <c r="O1456">
        <v>33617</v>
      </c>
      <c r="P1456">
        <v>36742</v>
      </c>
      <c r="Q1456">
        <v>39867</v>
      </c>
      <c r="R1456">
        <v>1250</v>
      </c>
      <c r="S1456">
        <v>1313</v>
      </c>
      <c r="T1456">
        <v>1378</v>
      </c>
      <c r="U1456">
        <v>1506</v>
      </c>
      <c r="V1456">
        <v>1634</v>
      </c>
      <c r="W1456" t="s">
        <v>2295</v>
      </c>
      <c r="X1456">
        <v>1</v>
      </c>
      <c r="Y1456">
        <v>1</v>
      </c>
      <c r="Z1456" t="s">
        <v>1532</v>
      </c>
    </row>
    <row r="1457" spans="1:26">
      <c r="A1457">
        <v>285</v>
      </c>
      <c r="B1457">
        <v>16226</v>
      </c>
      <c r="C1457" t="s">
        <v>1574</v>
      </c>
      <c r="D1457" t="s">
        <v>1529</v>
      </c>
      <c r="E1457" t="s">
        <v>1438</v>
      </c>
      <c r="F1457">
        <v>28086</v>
      </c>
      <c r="G1457">
        <v>30575</v>
      </c>
      <c r="H1457" t="s">
        <v>1530</v>
      </c>
      <c r="I1457">
        <v>243</v>
      </c>
      <c r="J1457">
        <v>50</v>
      </c>
      <c r="K1457">
        <v>75</v>
      </c>
      <c r="L1457">
        <v>81000</v>
      </c>
      <c r="M1457">
        <v>30492</v>
      </c>
      <c r="N1457">
        <v>32017</v>
      </c>
      <c r="O1457">
        <v>33617</v>
      </c>
      <c r="P1457">
        <v>36742</v>
      </c>
      <c r="Q1457">
        <v>39867</v>
      </c>
      <c r="R1457">
        <v>3750</v>
      </c>
      <c r="S1457">
        <v>3938</v>
      </c>
      <c r="T1457">
        <v>4134</v>
      </c>
      <c r="U1457">
        <v>4519</v>
      </c>
      <c r="V1457">
        <v>4903</v>
      </c>
      <c r="W1457" t="s">
        <v>2296</v>
      </c>
      <c r="X1457">
        <v>1</v>
      </c>
      <c r="Y1457">
        <v>1</v>
      </c>
      <c r="Z1457" t="s">
        <v>1532</v>
      </c>
    </row>
    <row r="1458" spans="1:26">
      <c r="A1458">
        <v>285</v>
      </c>
      <c r="B1458">
        <v>16226</v>
      </c>
      <c r="C1458" t="s">
        <v>1574</v>
      </c>
      <c r="D1458" t="s">
        <v>1529</v>
      </c>
      <c r="E1458" t="s">
        <v>1447</v>
      </c>
      <c r="F1458">
        <v>8563</v>
      </c>
      <c r="G1458">
        <v>8943</v>
      </c>
      <c r="H1458" t="s">
        <v>1577</v>
      </c>
      <c r="I1458">
        <v>323</v>
      </c>
      <c r="J1458">
        <v>8</v>
      </c>
      <c r="K1458">
        <v>1500</v>
      </c>
      <c r="L1458">
        <v>81314</v>
      </c>
      <c r="M1458">
        <v>3884</v>
      </c>
      <c r="N1458">
        <v>4078</v>
      </c>
      <c r="O1458">
        <v>4282</v>
      </c>
      <c r="P1458">
        <v>4680</v>
      </c>
      <c r="Q1458">
        <v>5078</v>
      </c>
      <c r="R1458">
        <v>12000</v>
      </c>
      <c r="S1458">
        <v>12599</v>
      </c>
      <c r="T1458">
        <v>13230</v>
      </c>
      <c r="U1458">
        <v>14459</v>
      </c>
      <c r="V1458">
        <v>15689</v>
      </c>
      <c r="W1458" t="s">
        <v>1922</v>
      </c>
      <c r="X1458">
        <v>1</v>
      </c>
      <c r="Y1458">
        <v>1</v>
      </c>
      <c r="Z1458" t="s">
        <v>1532</v>
      </c>
    </row>
    <row r="1459" spans="1:26">
      <c r="A1459">
        <v>285</v>
      </c>
      <c r="B1459">
        <v>16226</v>
      </c>
      <c r="C1459" t="s">
        <v>1574</v>
      </c>
      <c r="D1459" t="s">
        <v>1529</v>
      </c>
      <c r="E1459" t="s">
        <v>1447</v>
      </c>
      <c r="F1459">
        <v>79543</v>
      </c>
      <c r="G1459">
        <v>93967</v>
      </c>
      <c r="H1459" t="s">
        <v>1577</v>
      </c>
      <c r="I1459">
        <v>323</v>
      </c>
      <c r="J1459">
        <v>1</v>
      </c>
      <c r="K1459">
        <v>40000</v>
      </c>
      <c r="L1459">
        <v>81314</v>
      </c>
      <c r="M1459">
        <v>3884</v>
      </c>
      <c r="N1459">
        <v>4078</v>
      </c>
      <c r="O1459">
        <v>4282</v>
      </c>
      <c r="P1459">
        <v>4680</v>
      </c>
      <c r="Q1459">
        <v>5078</v>
      </c>
      <c r="R1459">
        <v>40000</v>
      </c>
      <c r="S1459">
        <v>41998</v>
      </c>
      <c r="T1459">
        <v>44099</v>
      </c>
      <c r="U1459">
        <v>48198</v>
      </c>
      <c r="V1459">
        <v>52297</v>
      </c>
      <c r="W1459" t="s">
        <v>2219</v>
      </c>
      <c r="X1459">
        <v>1</v>
      </c>
      <c r="Y1459">
        <v>1</v>
      </c>
      <c r="Z1459" t="s">
        <v>1532</v>
      </c>
    </row>
    <row r="1460" spans="1:26">
      <c r="A1460">
        <v>285</v>
      </c>
      <c r="B1460">
        <v>16226</v>
      </c>
      <c r="C1460" t="s">
        <v>1574</v>
      </c>
      <c r="D1460" t="s">
        <v>1529</v>
      </c>
      <c r="E1460" t="s">
        <v>1438</v>
      </c>
      <c r="F1460">
        <v>40400</v>
      </c>
      <c r="G1460">
        <v>45117</v>
      </c>
      <c r="H1460" t="s">
        <v>1530</v>
      </c>
      <c r="I1460">
        <v>266</v>
      </c>
      <c r="J1460">
        <v>12</v>
      </c>
      <c r="K1460">
        <v>400</v>
      </c>
      <c r="L1460">
        <v>81000</v>
      </c>
      <c r="M1460">
        <v>30492</v>
      </c>
      <c r="N1460">
        <v>32017</v>
      </c>
      <c r="O1460">
        <v>33617</v>
      </c>
      <c r="P1460">
        <v>36742</v>
      </c>
      <c r="Q1460">
        <v>39867</v>
      </c>
      <c r="R1460">
        <v>4800</v>
      </c>
      <c r="S1460">
        <v>5040</v>
      </c>
      <c r="T1460">
        <v>5292</v>
      </c>
      <c r="U1460">
        <v>5784</v>
      </c>
      <c r="V1460">
        <v>6276</v>
      </c>
      <c r="W1460" t="s">
        <v>2297</v>
      </c>
      <c r="X1460">
        <v>1</v>
      </c>
      <c r="Y1460">
        <v>1</v>
      </c>
      <c r="Z1460" t="s">
        <v>1532</v>
      </c>
    </row>
    <row r="1461" spans="1:26">
      <c r="A1461">
        <v>285</v>
      </c>
      <c r="B1461">
        <v>16226</v>
      </c>
      <c r="C1461" t="s">
        <v>1574</v>
      </c>
      <c r="D1461" t="s">
        <v>1529</v>
      </c>
      <c r="E1461" t="s">
        <v>1438</v>
      </c>
      <c r="F1461">
        <v>39090</v>
      </c>
      <c r="G1461">
        <v>43295</v>
      </c>
      <c r="H1461" t="s">
        <v>1530</v>
      </c>
      <c r="I1461">
        <v>266</v>
      </c>
      <c r="J1461">
        <v>12</v>
      </c>
      <c r="K1461">
        <v>400</v>
      </c>
      <c r="L1461">
        <v>81000</v>
      </c>
      <c r="M1461">
        <v>30492</v>
      </c>
      <c r="N1461">
        <v>32017</v>
      </c>
      <c r="O1461">
        <v>33617</v>
      </c>
      <c r="P1461">
        <v>36742</v>
      </c>
      <c r="Q1461">
        <v>39867</v>
      </c>
      <c r="R1461">
        <v>4800</v>
      </c>
      <c r="S1461">
        <v>5040</v>
      </c>
      <c r="T1461">
        <v>5292</v>
      </c>
      <c r="U1461">
        <v>5784</v>
      </c>
      <c r="V1461">
        <v>6276</v>
      </c>
      <c r="W1461" t="s">
        <v>2298</v>
      </c>
      <c r="X1461">
        <v>1</v>
      </c>
      <c r="Y1461">
        <v>1</v>
      </c>
      <c r="Z1461" t="s">
        <v>1532</v>
      </c>
    </row>
    <row r="1462" spans="1:26">
      <c r="A1462">
        <v>285</v>
      </c>
      <c r="B1462">
        <v>16226</v>
      </c>
      <c r="C1462" t="s">
        <v>1574</v>
      </c>
      <c r="D1462" t="s">
        <v>1529</v>
      </c>
      <c r="E1462" t="s">
        <v>1438</v>
      </c>
      <c r="F1462">
        <v>35975</v>
      </c>
      <c r="G1462">
        <v>39482</v>
      </c>
      <c r="H1462" t="s">
        <v>1530</v>
      </c>
      <c r="I1462">
        <v>266</v>
      </c>
      <c r="J1462">
        <v>12</v>
      </c>
      <c r="K1462">
        <v>50</v>
      </c>
      <c r="L1462">
        <v>81000</v>
      </c>
      <c r="M1462">
        <v>30492</v>
      </c>
      <c r="N1462">
        <v>32017</v>
      </c>
      <c r="O1462">
        <v>33617</v>
      </c>
      <c r="P1462">
        <v>36742</v>
      </c>
      <c r="Q1462">
        <v>39867</v>
      </c>
      <c r="R1462">
        <v>600</v>
      </c>
      <c r="S1462">
        <v>630</v>
      </c>
      <c r="T1462">
        <v>661</v>
      </c>
      <c r="U1462">
        <v>723</v>
      </c>
      <c r="V1462">
        <v>784</v>
      </c>
      <c r="W1462" t="s">
        <v>2299</v>
      </c>
      <c r="X1462">
        <v>1</v>
      </c>
      <c r="Y1462">
        <v>1</v>
      </c>
      <c r="Z1462" t="s">
        <v>1532</v>
      </c>
    </row>
    <row r="1463" spans="1:26">
      <c r="A1463">
        <v>285</v>
      </c>
      <c r="B1463">
        <v>16226</v>
      </c>
      <c r="C1463" t="s">
        <v>1574</v>
      </c>
      <c r="D1463" t="s">
        <v>1529</v>
      </c>
      <c r="E1463" t="s">
        <v>1438</v>
      </c>
      <c r="F1463">
        <v>74896</v>
      </c>
      <c r="G1463">
        <v>89381</v>
      </c>
      <c r="H1463" t="s">
        <v>1530</v>
      </c>
      <c r="I1463">
        <v>295</v>
      </c>
      <c r="J1463">
        <v>24</v>
      </c>
      <c r="K1463">
        <v>60</v>
      </c>
      <c r="L1463">
        <v>81000</v>
      </c>
      <c r="M1463">
        <v>30492</v>
      </c>
      <c r="N1463">
        <v>32017</v>
      </c>
      <c r="O1463">
        <v>33617</v>
      </c>
      <c r="P1463">
        <v>36742</v>
      </c>
      <c r="Q1463">
        <v>39867</v>
      </c>
      <c r="R1463">
        <v>1440</v>
      </c>
      <c r="S1463">
        <v>1512</v>
      </c>
      <c r="T1463">
        <v>1588</v>
      </c>
      <c r="U1463">
        <v>1735</v>
      </c>
      <c r="V1463">
        <v>1883</v>
      </c>
      <c r="W1463" t="s">
        <v>2053</v>
      </c>
      <c r="X1463">
        <v>1</v>
      </c>
      <c r="Y1463">
        <v>1</v>
      </c>
      <c r="Z1463" t="s">
        <v>1532</v>
      </c>
    </row>
    <row r="1464" spans="1:26">
      <c r="A1464">
        <v>285</v>
      </c>
      <c r="B1464">
        <v>16226</v>
      </c>
      <c r="C1464" t="s">
        <v>1574</v>
      </c>
      <c r="D1464" t="s">
        <v>1529</v>
      </c>
      <c r="E1464" t="s">
        <v>1438</v>
      </c>
      <c r="F1464">
        <v>25924</v>
      </c>
      <c r="G1464">
        <v>28120</v>
      </c>
      <c r="H1464" t="s">
        <v>1530</v>
      </c>
      <c r="I1464">
        <v>295</v>
      </c>
      <c r="J1464">
        <v>36</v>
      </c>
      <c r="K1464">
        <v>50</v>
      </c>
      <c r="L1464">
        <v>81000</v>
      </c>
      <c r="M1464">
        <v>30492</v>
      </c>
      <c r="N1464">
        <v>32017</v>
      </c>
      <c r="O1464">
        <v>33617</v>
      </c>
      <c r="P1464">
        <v>36742</v>
      </c>
      <c r="Q1464">
        <v>39867</v>
      </c>
      <c r="R1464">
        <v>1800</v>
      </c>
      <c r="S1464">
        <v>1890</v>
      </c>
      <c r="T1464">
        <v>1984</v>
      </c>
      <c r="U1464">
        <v>2169</v>
      </c>
      <c r="V1464">
        <v>2353</v>
      </c>
      <c r="W1464" t="s">
        <v>2300</v>
      </c>
      <c r="X1464">
        <v>1</v>
      </c>
      <c r="Y1464">
        <v>1</v>
      </c>
      <c r="Z1464" t="s">
        <v>1532</v>
      </c>
    </row>
    <row r="1465" spans="1:26">
      <c r="A1465">
        <v>285</v>
      </c>
      <c r="B1465">
        <v>16226</v>
      </c>
      <c r="C1465" t="s">
        <v>1574</v>
      </c>
      <c r="D1465" t="s">
        <v>1529</v>
      </c>
      <c r="E1465" t="s">
        <v>1438</v>
      </c>
      <c r="F1465">
        <v>70329</v>
      </c>
      <c r="G1465">
        <v>83875</v>
      </c>
      <c r="H1465" t="s">
        <v>1530</v>
      </c>
      <c r="I1465">
        <v>266</v>
      </c>
      <c r="J1465">
        <v>60</v>
      </c>
      <c r="K1465">
        <v>5</v>
      </c>
      <c r="L1465">
        <v>81000</v>
      </c>
      <c r="M1465">
        <v>30492</v>
      </c>
      <c r="N1465">
        <v>32017</v>
      </c>
      <c r="O1465">
        <v>33617</v>
      </c>
      <c r="P1465">
        <v>36742</v>
      </c>
      <c r="Q1465">
        <v>39867</v>
      </c>
      <c r="R1465">
        <v>300</v>
      </c>
      <c r="S1465">
        <v>315</v>
      </c>
      <c r="T1465">
        <v>331</v>
      </c>
      <c r="U1465">
        <v>361</v>
      </c>
      <c r="V1465">
        <v>392</v>
      </c>
      <c r="W1465" t="s">
        <v>2301</v>
      </c>
      <c r="X1465">
        <v>1</v>
      </c>
      <c r="Y1465">
        <v>1</v>
      </c>
      <c r="Z1465" t="s">
        <v>1532</v>
      </c>
    </row>
    <row r="1466" spans="1:26">
      <c r="A1466">
        <v>285</v>
      </c>
      <c r="B1466">
        <v>16226</v>
      </c>
      <c r="C1466" t="s">
        <v>1561</v>
      </c>
      <c r="D1466" t="s">
        <v>1529</v>
      </c>
      <c r="E1466" t="s">
        <v>1464</v>
      </c>
      <c r="F1466">
        <v>39836</v>
      </c>
      <c r="G1466">
        <v>44304</v>
      </c>
      <c r="H1466" t="s">
        <v>1577</v>
      </c>
      <c r="I1466">
        <v>324</v>
      </c>
      <c r="J1466">
        <v>3</v>
      </c>
      <c r="K1466">
        <v>800</v>
      </c>
      <c r="L1466">
        <v>1980</v>
      </c>
      <c r="M1466">
        <v>786</v>
      </c>
      <c r="N1466">
        <v>825</v>
      </c>
      <c r="O1466">
        <v>867</v>
      </c>
      <c r="P1466">
        <v>948</v>
      </c>
      <c r="Q1466">
        <v>1029</v>
      </c>
      <c r="R1466">
        <v>2400</v>
      </c>
      <c r="S1466">
        <v>2519</v>
      </c>
      <c r="T1466">
        <v>2647</v>
      </c>
      <c r="U1466">
        <v>2895</v>
      </c>
      <c r="V1466">
        <v>3142</v>
      </c>
      <c r="W1466" t="s">
        <v>2302</v>
      </c>
      <c r="X1466">
        <v>1</v>
      </c>
      <c r="Y1466">
        <v>1</v>
      </c>
      <c r="Z1466" t="s">
        <v>1532</v>
      </c>
    </row>
    <row r="1467" spans="1:26">
      <c r="A1467">
        <v>285</v>
      </c>
      <c r="B1467">
        <v>16226</v>
      </c>
      <c r="C1467" t="s">
        <v>1561</v>
      </c>
      <c r="D1467" t="s">
        <v>1529</v>
      </c>
      <c r="E1467" t="s">
        <v>1464</v>
      </c>
      <c r="F1467">
        <v>8581</v>
      </c>
      <c r="G1467">
        <v>8961</v>
      </c>
      <c r="H1467" t="s">
        <v>1577</v>
      </c>
      <c r="I1467">
        <v>324</v>
      </c>
      <c r="J1467">
        <v>3</v>
      </c>
      <c r="K1467">
        <v>7000</v>
      </c>
      <c r="L1467">
        <v>1980</v>
      </c>
      <c r="M1467">
        <v>786</v>
      </c>
      <c r="N1467">
        <v>825</v>
      </c>
      <c r="O1467">
        <v>867</v>
      </c>
      <c r="P1467">
        <v>948</v>
      </c>
      <c r="Q1467">
        <v>1029</v>
      </c>
      <c r="R1467">
        <v>21000</v>
      </c>
      <c r="S1467">
        <v>22042</v>
      </c>
      <c r="T1467">
        <v>23164</v>
      </c>
      <c r="U1467">
        <v>25328</v>
      </c>
      <c r="V1467">
        <v>27492</v>
      </c>
      <c r="W1467" t="s">
        <v>2303</v>
      </c>
      <c r="X1467">
        <v>1</v>
      </c>
      <c r="Y1467">
        <v>1</v>
      </c>
      <c r="Z1467" t="s">
        <v>1532</v>
      </c>
    </row>
    <row r="1468" spans="1:26">
      <c r="A1468">
        <v>285</v>
      </c>
      <c r="B1468">
        <v>16226</v>
      </c>
      <c r="C1468" t="s">
        <v>1551</v>
      </c>
      <c r="D1468" t="s">
        <v>1529</v>
      </c>
      <c r="E1468" t="s">
        <v>1453</v>
      </c>
      <c r="F1468">
        <v>28382</v>
      </c>
      <c r="G1468">
        <v>30931</v>
      </c>
      <c r="H1468" t="s">
        <v>1577</v>
      </c>
      <c r="I1468">
        <v>324</v>
      </c>
      <c r="J1468">
        <v>10</v>
      </c>
      <c r="K1468">
        <v>900</v>
      </c>
      <c r="L1468">
        <v>8687</v>
      </c>
      <c r="M1468">
        <v>786</v>
      </c>
      <c r="N1468">
        <v>825</v>
      </c>
      <c r="O1468">
        <v>867</v>
      </c>
      <c r="P1468">
        <v>948</v>
      </c>
      <c r="Q1468">
        <v>1029</v>
      </c>
      <c r="R1468">
        <v>9000</v>
      </c>
      <c r="S1468">
        <v>9447</v>
      </c>
      <c r="T1468">
        <v>9927</v>
      </c>
      <c r="U1468">
        <v>10855</v>
      </c>
      <c r="V1468">
        <v>11782</v>
      </c>
      <c r="W1468" t="s">
        <v>2304</v>
      </c>
      <c r="X1468">
        <v>1</v>
      </c>
      <c r="Y1468">
        <v>1</v>
      </c>
      <c r="Z1468" t="s">
        <v>1532</v>
      </c>
    </row>
    <row r="1469" spans="1:26">
      <c r="A1469">
        <v>285</v>
      </c>
      <c r="B1469">
        <v>16226</v>
      </c>
      <c r="C1469" t="s">
        <v>1574</v>
      </c>
      <c r="D1469" t="s">
        <v>1529</v>
      </c>
      <c r="E1469" t="s">
        <v>1438</v>
      </c>
      <c r="F1469">
        <v>25908</v>
      </c>
      <c r="G1469">
        <v>28102</v>
      </c>
      <c r="H1469" t="s">
        <v>1530</v>
      </c>
      <c r="I1469">
        <v>295</v>
      </c>
      <c r="J1469">
        <v>12</v>
      </c>
      <c r="K1469">
        <v>15</v>
      </c>
      <c r="L1469">
        <v>81000</v>
      </c>
      <c r="M1469">
        <v>30492</v>
      </c>
      <c r="N1469">
        <v>32017</v>
      </c>
      <c r="O1469">
        <v>33617</v>
      </c>
      <c r="P1469">
        <v>36742</v>
      </c>
      <c r="Q1469">
        <v>39867</v>
      </c>
      <c r="R1469">
        <v>180</v>
      </c>
      <c r="S1469">
        <v>189</v>
      </c>
      <c r="T1469">
        <v>198</v>
      </c>
      <c r="U1469">
        <v>217</v>
      </c>
      <c r="V1469">
        <v>235</v>
      </c>
      <c r="W1469" t="s">
        <v>2305</v>
      </c>
      <c r="X1469">
        <v>1</v>
      </c>
      <c r="Y1469">
        <v>1</v>
      </c>
      <c r="Z1469" t="s">
        <v>1532</v>
      </c>
    </row>
    <row r="1470" spans="1:26">
      <c r="A1470">
        <v>285</v>
      </c>
      <c r="B1470">
        <v>16226</v>
      </c>
      <c r="C1470" t="s">
        <v>1574</v>
      </c>
      <c r="D1470" t="s">
        <v>1529</v>
      </c>
      <c r="E1470" t="s">
        <v>1438</v>
      </c>
      <c r="F1470">
        <v>51437</v>
      </c>
      <c r="G1470">
        <v>60473</v>
      </c>
      <c r="H1470" t="s">
        <v>1530</v>
      </c>
      <c r="I1470">
        <v>295</v>
      </c>
      <c r="J1470">
        <v>24</v>
      </c>
      <c r="K1470">
        <v>30</v>
      </c>
      <c r="L1470">
        <v>81000</v>
      </c>
      <c r="M1470">
        <v>30492</v>
      </c>
      <c r="N1470">
        <v>32017</v>
      </c>
      <c r="O1470">
        <v>33617</v>
      </c>
      <c r="P1470">
        <v>36742</v>
      </c>
      <c r="Q1470">
        <v>39867</v>
      </c>
      <c r="R1470">
        <v>720</v>
      </c>
      <c r="S1470">
        <v>756</v>
      </c>
      <c r="T1470">
        <v>794</v>
      </c>
      <c r="U1470">
        <v>868</v>
      </c>
      <c r="V1470">
        <v>941</v>
      </c>
      <c r="W1470" t="s">
        <v>2306</v>
      </c>
      <c r="X1470">
        <v>1</v>
      </c>
      <c r="Y1470">
        <v>1</v>
      </c>
      <c r="Z1470" t="s">
        <v>1532</v>
      </c>
    </row>
    <row r="1471" spans="1:26">
      <c r="A1471">
        <v>285</v>
      </c>
      <c r="B1471">
        <v>16226</v>
      </c>
      <c r="C1471" t="s">
        <v>1574</v>
      </c>
      <c r="D1471" t="s">
        <v>1529</v>
      </c>
      <c r="E1471" t="s">
        <v>1438</v>
      </c>
      <c r="F1471">
        <v>39094</v>
      </c>
      <c r="G1471">
        <v>43301</v>
      </c>
      <c r="H1471" t="s">
        <v>1530</v>
      </c>
      <c r="I1471">
        <v>295</v>
      </c>
      <c r="J1471">
        <v>12</v>
      </c>
      <c r="K1471">
        <v>60</v>
      </c>
      <c r="L1471">
        <v>81000</v>
      </c>
      <c r="M1471">
        <v>30492</v>
      </c>
      <c r="N1471">
        <v>32017</v>
      </c>
      <c r="O1471">
        <v>33617</v>
      </c>
      <c r="P1471">
        <v>36742</v>
      </c>
      <c r="Q1471">
        <v>39867</v>
      </c>
      <c r="R1471">
        <v>720</v>
      </c>
      <c r="S1471">
        <v>756</v>
      </c>
      <c r="T1471">
        <v>794</v>
      </c>
      <c r="U1471">
        <v>868</v>
      </c>
      <c r="V1471">
        <v>941</v>
      </c>
      <c r="W1471" t="s">
        <v>2307</v>
      </c>
      <c r="X1471">
        <v>1</v>
      </c>
      <c r="Y1471">
        <v>1</v>
      </c>
      <c r="Z1471" t="s">
        <v>1532</v>
      </c>
    </row>
    <row r="1472" spans="1:26">
      <c r="A1472">
        <v>285</v>
      </c>
      <c r="B1472">
        <v>16226</v>
      </c>
      <c r="C1472" t="s">
        <v>1574</v>
      </c>
      <c r="D1472" t="s">
        <v>1529</v>
      </c>
      <c r="E1472" t="s">
        <v>1438</v>
      </c>
      <c r="F1472">
        <v>63935</v>
      </c>
      <c r="G1472">
        <v>95377</v>
      </c>
      <c r="H1472" t="s">
        <v>1530</v>
      </c>
      <c r="I1472">
        <v>266</v>
      </c>
      <c r="J1472">
        <v>36</v>
      </c>
      <c r="K1472">
        <v>60</v>
      </c>
      <c r="L1472">
        <v>81000</v>
      </c>
      <c r="M1472">
        <v>30492</v>
      </c>
      <c r="N1472">
        <v>32017</v>
      </c>
      <c r="O1472">
        <v>33617</v>
      </c>
      <c r="P1472">
        <v>36742</v>
      </c>
      <c r="Q1472">
        <v>39867</v>
      </c>
      <c r="R1472">
        <v>2160</v>
      </c>
      <c r="S1472">
        <v>2268</v>
      </c>
      <c r="T1472">
        <v>2381</v>
      </c>
      <c r="U1472">
        <v>2603</v>
      </c>
      <c r="V1472">
        <v>2824</v>
      </c>
      <c r="W1472" t="s">
        <v>2308</v>
      </c>
      <c r="X1472">
        <v>1</v>
      </c>
      <c r="Y1472">
        <v>1</v>
      </c>
      <c r="Z1472" t="s">
        <v>1532</v>
      </c>
    </row>
    <row r="1473" spans="1:26">
      <c r="A1473">
        <v>285</v>
      </c>
      <c r="B1473">
        <v>16226</v>
      </c>
      <c r="C1473" t="s">
        <v>1574</v>
      </c>
      <c r="D1473" t="s">
        <v>1529</v>
      </c>
      <c r="E1473" t="s">
        <v>1438</v>
      </c>
      <c r="F1473">
        <v>42091</v>
      </c>
      <c r="G1473">
        <v>47525</v>
      </c>
      <c r="H1473" t="s">
        <v>1530</v>
      </c>
      <c r="I1473">
        <v>262</v>
      </c>
      <c r="J1473">
        <v>24</v>
      </c>
      <c r="K1473">
        <v>75</v>
      </c>
      <c r="L1473">
        <v>81000</v>
      </c>
      <c r="M1473">
        <v>30492</v>
      </c>
      <c r="N1473">
        <v>32017</v>
      </c>
      <c r="O1473">
        <v>33617</v>
      </c>
      <c r="P1473">
        <v>36742</v>
      </c>
      <c r="Q1473">
        <v>39867</v>
      </c>
      <c r="R1473">
        <v>1800</v>
      </c>
      <c r="S1473">
        <v>1890</v>
      </c>
      <c r="T1473">
        <v>1984</v>
      </c>
      <c r="U1473">
        <v>2169</v>
      </c>
      <c r="V1473">
        <v>2353</v>
      </c>
      <c r="W1473" t="s">
        <v>2309</v>
      </c>
      <c r="X1473">
        <v>1</v>
      </c>
      <c r="Y1473">
        <v>1</v>
      </c>
      <c r="Z1473" t="s">
        <v>1532</v>
      </c>
    </row>
    <row r="1474" spans="1:26">
      <c r="A1474">
        <v>285</v>
      </c>
      <c r="B1474">
        <v>16226</v>
      </c>
      <c r="C1474" t="s">
        <v>1574</v>
      </c>
      <c r="D1474" t="s">
        <v>1529</v>
      </c>
      <c r="E1474" t="s">
        <v>1438</v>
      </c>
      <c r="F1474">
        <v>37512</v>
      </c>
      <c r="G1474">
        <v>41294</v>
      </c>
      <c r="H1474" t="s">
        <v>1530</v>
      </c>
      <c r="I1474">
        <v>295</v>
      </c>
      <c r="J1474">
        <v>12</v>
      </c>
      <c r="K1474">
        <v>15</v>
      </c>
      <c r="L1474">
        <v>81000</v>
      </c>
      <c r="M1474">
        <v>30492</v>
      </c>
      <c r="N1474">
        <v>32017</v>
      </c>
      <c r="O1474">
        <v>33617</v>
      </c>
      <c r="P1474">
        <v>36742</v>
      </c>
      <c r="Q1474">
        <v>39867</v>
      </c>
      <c r="R1474">
        <v>180</v>
      </c>
      <c r="S1474">
        <v>189</v>
      </c>
      <c r="T1474">
        <v>198</v>
      </c>
      <c r="U1474">
        <v>217</v>
      </c>
      <c r="V1474">
        <v>235</v>
      </c>
      <c r="W1474" t="s">
        <v>2310</v>
      </c>
      <c r="X1474">
        <v>1</v>
      </c>
      <c r="Y1474">
        <v>1</v>
      </c>
      <c r="Z1474" t="s">
        <v>1532</v>
      </c>
    </row>
    <row r="1475" spans="1:26">
      <c r="A1475">
        <v>285</v>
      </c>
      <c r="B1475">
        <v>16226</v>
      </c>
      <c r="C1475" t="s">
        <v>1574</v>
      </c>
      <c r="D1475" t="s">
        <v>1529</v>
      </c>
      <c r="E1475" t="s">
        <v>1438</v>
      </c>
      <c r="F1475">
        <v>26387</v>
      </c>
      <c r="G1475">
        <v>28655</v>
      </c>
      <c r="H1475" t="s">
        <v>1530</v>
      </c>
      <c r="I1475">
        <v>295</v>
      </c>
      <c r="J1475">
        <v>12</v>
      </c>
      <c r="K1475">
        <v>40</v>
      </c>
      <c r="L1475">
        <v>81000</v>
      </c>
      <c r="M1475">
        <v>30492</v>
      </c>
      <c r="N1475">
        <v>32017</v>
      </c>
      <c r="O1475">
        <v>33617</v>
      </c>
      <c r="P1475">
        <v>36742</v>
      </c>
      <c r="Q1475">
        <v>39867</v>
      </c>
      <c r="R1475">
        <v>480</v>
      </c>
      <c r="S1475">
        <v>504</v>
      </c>
      <c r="T1475">
        <v>529</v>
      </c>
      <c r="U1475">
        <v>578</v>
      </c>
      <c r="V1475">
        <v>628</v>
      </c>
      <c r="W1475" t="s">
        <v>2300</v>
      </c>
      <c r="X1475">
        <v>1</v>
      </c>
      <c r="Y1475">
        <v>1</v>
      </c>
      <c r="Z1475" t="s">
        <v>1532</v>
      </c>
    </row>
    <row r="1476" spans="1:26">
      <c r="A1476">
        <v>285</v>
      </c>
      <c r="B1476">
        <v>16226</v>
      </c>
      <c r="C1476" t="s">
        <v>1574</v>
      </c>
      <c r="D1476" t="s">
        <v>1529</v>
      </c>
      <c r="E1476" t="s">
        <v>1438</v>
      </c>
      <c r="F1476">
        <v>39161</v>
      </c>
      <c r="G1476">
        <v>43389</v>
      </c>
      <c r="H1476" t="s">
        <v>1530</v>
      </c>
      <c r="I1476">
        <v>266</v>
      </c>
      <c r="J1476">
        <v>24</v>
      </c>
      <c r="K1476">
        <v>275</v>
      </c>
      <c r="L1476">
        <v>81000</v>
      </c>
      <c r="M1476">
        <v>30492</v>
      </c>
      <c r="N1476">
        <v>32017</v>
      </c>
      <c r="O1476">
        <v>33617</v>
      </c>
      <c r="P1476">
        <v>36742</v>
      </c>
      <c r="Q1476">
        <v>39867</v>
      </c>
      <c r="R1476">
        <v>6600</v>
      </c>
      <c r="S1476">
        <v>6930</v>
      </c>
      <c r="T1476">
        <v>7276</v>
      </c>
      <c r="U1476">
        <v>7953</v>
      </c>
      <c r="V1476">
        <v>8629</v>
      </c>
      <c r="W1476" t="s">
        <v>2311</v>
      </c>
      <c r="X1476">
        <v>1</v>
      </c>
      <c r="Y1476">
        <v>1</v>
      </c>
      <c r="Z1476" t="s">
        <v>1532</v>
      </c>
    </row>
    <row r="1477" spans="1:26">
      <c r="A1477">
        <v>285</v>
      </c>
      <c r="B1477">
        <v>16226</v>
      </c>
      <c r="C1477" t="s">
        <v>1574</v>
      </c>
      <c r="D1477" t="s">
        <v>1529</v>
      </c>
      <c r="E1477" t="s">
        <v>1438</v>
      </c>
      <c r="F1477">
        <v>21067</v>
      </c>
      <c r="G1477">
        <v>22044</v>
      </c>
      <c r="H1477" t="s">
        <v>1530</v>
      </c>
      <c r="I1477">
        <v>266</v>
      </c>
      <c r="J1477">
        <v>24</v>
      </c>
      <c r="K1477">
        <v>150</v>
      </c>
      <c r="L1477">
        <v>81000</v>
      </c>
      <c r="M1477">
        <v>30492</v>
      </c>
      <c r="N1477">
        <v>32017</v>
      </c>
      <c r="O1477">
        <v>33617</v>
      </c>
      <c r="P1477">
        <v>36742</v>
      </c>
      <c r="Q1477">
        <v>39867</v>
      </c>
      <c r="R1477">
        <v>3600</v>
      </c>
      <c r="S1477">
        <v>3780</v>
      </c>
      <c r="T1477">
        <v>3969</v>
      </c>
      <c r="U1477">
        <v>4338</v>
      </c>
      <c r="V1477">
        <v>4707</v>
      </c>
      <c r="W1477" t="s">
        <v>2312</v>
      </c>
      <c r="X1477">
        <v>1</v>
      </c>
      <c r="Y1477">
        <v>1</v>
      </c>
      <c r="Z1477" t="s">
        <v>1532</v>
      </c>
    </row>
    <row r="1478" spans="1:26">
      <c r="A1478">
        <v>285</v>
      </c>
      <c r="B1478">
        <v>16226</v>
      </c>
      <c r="C1478" t="s">
        <v>1574</v>
      </c>
      <c r="D1478" t="s">
        <v>1529</v>
      </c>
      <c r="E1478" t="s">
        <v>1438</v>
      </c>
      <c r="F1478">
        <v>49948</v>
      </c>
      <c r="G1478">
        <v>58564</v>
      </c>
      <c r="H1478" t="s">
        <v>1530</v>
      </c>
      <c r="I1478">
        <v>266</v>
      </c>
      <c r="J1478">
        <v>12</v>
      </c>
      <c r="K1478">
        <v>150</v>
      </c>
      <c r="L1478">
        <v>81000</v>
      </c>
      <c r="M1478">
        <v>30492</v>
      </c>
      <c r="N1478">
        <v>32017</v>
      </c>
      <c r="O1478">
        <v>33617</v>
      </c>
      <c r="P1478">
        <v>36742</v>
      </c>
      <c r="Q1478">
        <v>39867</v>
      </c>
      <c r="R1478">
        <v>1800</v>
      </c>
      <c r="S1478">
        <v>1890</v>
      </c>
      <c r="T1478">
        <v>1984</v>
      </c>
      <c r="U1478">
        <v>2169</v>
      </c>
      <c r="V1478">
        <v>2353</v>
      </c>
      <c r="W1478" t="s">
        <v>2312</v>
      </c>
      <c r="X1478">
        <v>1</v>
      </c>
      <c r="Y1478">
        <v>1</v>
      </c>
      <c r="Z1478" t="s">
        <v>1532</v>
      </c>
    </row>
    <row r="1479" spans="1:26">
      <c r="A1479">
        <v>285</v>
      </c>
      <c r="B1479">
        <v>16226</v>
      </c>
      <c r="C1479" t="s">
        <v>1574</v>
      </c>
      <c r="D1479" t="s">
        <v>1529</v>
      </c>
      <c r="E1479" t="s">
        <v>1438</v>
      </c>
      <c r="F1479">
        <v>49947</v>
      </c>
      <c r="G1479">
        <v>58563</v>
      </c>
      <c r="H1479" t="s">
        <v>1530</v>
      </c>
      <c r="I1479">
        <v>266</v>
      </c>
      <c r="J1479">
        <v>96</v>
      </c>
      <c r="K1479">
        <v>150</v>
      </c>
      <c r="L1479">
        <v>81000</v>
      </c>
      <c r="M1479">
        <v>30492</v>
      </c>
      <c r="N1479">
        <v>32017</v>
      </c>
      <c r="O1479">
        <v>33617</v>
      </c>
      <c r="P1479">
        <v>36742</v>
      </c>
      <c r="Q1479">
        <v>39867</v>
      </c>
      <c r="R1479">
        <v>14400</v>
      </c>
      <c r="S1479">
        <v>15120</v>
      </c>
      <c r="T1479">
        <v>15876</v>
      </c>
      <c r="U1479">
        <v>17352</v>
      </c>
      <c r="V1479">
        <v>18827</v>
      </c>
      <c r="W1479" t="s">
        <v>2312</v>
      </c>
      <c r="X1479">
        <v>1</v>
      </c>
      <c r="Y1479">
        <v>1</v>
      </c>
      <c r="Z1479" t="s">
        <v>1532</v>
      </c>
    </row>
    <row r="1480" spans="1:26">
      <c r="A1480">
        <v>285</v>
      </c>
      <c r="B1480">
        <v>16226</v>
      </c>
      <c r="C1480" t="s">
        <v>1574</v>
      </c>
      <c r="D1480" t="s">
        <v>1529</v>
      </c>
      <c r="E1480" t="s">
        <v>1438</v>
      </c>
      <c r="F1480">
        <v>54383</v>
      </c>
      <c r="G1480">
        <v>64112</v>
      </c>
      <c r="H1480" t="s">
        <v>1530</v>
      </c>
      <c r="I1480">
        <v>295</v>
      </c>
      <c r="J1480">
        <v>12</v>
      </c>
      <c r="K1480">
        <v>50</v>
      </c>
      <c r="L1480">
        <v>81000</v>
      </c>
      <c r="M1480">
        <v>30492</v>
      </c>
      <c r="N1480">
        <v>32017</v>
      </c>
      <c r="O1480">
        <v>33617</v>
      </c>
      <c r="P1480">
        <v>36742</v>
      </c>
      <c r="Q1480">
        <v>39867</v>
      </c>
      <c r="R1480">
        <v>600</v>
      </c>
      <c r="S1480">
        <v>630</v>
      </c>
      <c r="T1480">
        <v>661</v>
      </c>
      <c r="U1480">
        <v>723</v>
      </c>
      <c r="V1480">
        <v>784</v>
      </c>
      <c r="W1480" t="s">
        <v>2313</v>
      </c>
      <c r="X1480">
        <v>1</v>
      </c>
      <c r="Y1480">
        <v>1</v>
      </c>
      <c r="Z1480" t="s">
        <v>1532</v>
      </c>
    </row>
    <row r="1481" spans="1:26">
      <c r="A1481">
        <v>285</v>
      </c>
      <c r="B1481">
        <v>16226</v>
      </c>
      <c r="C1481" t="s">
        <v>1574</v>
      </c>
      <c r="D1481" t="s">
        <v>1529</v>
      </c>
      <c r="E1481" t="s">
        <v>1438</v>
      </c>
      <c r="F1481">
        <v>42264</v>
      </c>
      <c r="G1481">
        <v>47838</v>
      </c>
      <c r="H1481" t="s">
        <v>1530</v>
      </c>
      <c r="I1481">
        <v>295</v>
      </c>
      <c r="J1481">
        <v>24000</v>
      </c>
      <c r="K1481">
        <v>0.18</v>
      </c>
      <c r="L1481">
        <v>81000</v>
      </c>
      <c r="M1481">
        <v>30492</v>
      </c>
      <c r="N1481">
        <v>32017</v>
      </c>
      <c r="O1481">
        <v>33617</v>
      </c>
      <c r="P1481">
        <v>36742</v>
      </c>
      <c r="Q1481">
        <v>39867</v>
      </c>
      <c r="R1481">
        <v>4320</v>
      </c>
      <c r="S1481">
        <v>4536</v>
      </c>
      <c r="T1481">
        <v>4763</v>
      </c>
      <c r="U1481">
        <v>5205</v>
      </c>
      <c r="V1481">
        <v>5648</v>
      </c>
      <c r="W1481" t="s">
        <v>2314</v>
      </c>
      <c r="X1481">
        <v>1</v>
      </c>
      <c r="Y1481">
        <v>1</v>
      </c>
      <c r="Z1481" t="s">
        <v>1532</v>
      </c>
    </row>
    <row r="1482" spans="1:26">
      <c r="A1482">
        <v>285</v>
      </c>
      <c r="B1482">
        <v>16226</v>
      </c>
      <c r="C1482" t="s">
        <v>1574</v>
      </c>
      <c r="D1482" t="s">
        <v>1529</v>
      </c>
      <c r="E1482" t="s">
        <v>1438</v>
      </c>
      <c r="F1482">
        <v>26901</v>
      </c>
      <c r="G1482">
        <v>29384</v>
      </c>
      <c r="H1482" t="s">
        <v>1530</v>
      </c>
      <c r="I1482">
        <v>261</v>
      </c>
      <c r="J1482">
        <v>12</v>
      </c>
      <c r="K1482">
        <v>400</v>
      </c>
      <c r="L1482">
        <v>81000</v>
      </c>
      <c r="M1482">
        <v>30492</v>
      </c>
      <c r="N1482">
        <v>32017</v>
      </c>
      <c r="O1482">
        <v>33617</v>
      </c>
      <c r="P1482">
        <v>36742</v>
      </c>
      <c r="Q1482">
        <v>39867</v>
      </c>
      <c r="R1482">
        <v>4800</v>
      </c>
      <c r="S1482">
        <v>5040</v>
      </c>
      <c r="T1482">
        <v>5292</v>
      </c>
      <c r="U1482">
        <v>5784</v>
      </c>
      <c r="V1482">
        <v>6276</v>
      </c>
      <c r="W1482" t="s">
        <v>2315</v>
      </c>
      <c r="X1482">
        <v>1</v>
      </c>
      <c r="Y1482">
        <v>1</v>
      </c>
      <c r="Z1482" t="s">
        <v>1532</v>
      </c>
    </row>
    <row r="1483" spans="1:26">
      <c r="A1483">
        <v>285</v>
      </c>
      <c r="B1483">
        <v>16226</v>
      </c>
      <c r="C1483" t="s">
        <v>1574</v>
      </c>
      <c r="D1483" t="s">
        <v>1529</v>
      </c>
      <c r="E1483" t="s">
        <v>1438</v>
      </c>
      <c r="F1483">
        <v>26907</v>
      </c>
      <c r="G1483">
        <v>29390</v>
      </c>
      <c r="H1483" t="s">
        <v>1530</v>
      </c>
      <c r="I1483">
        <v>295</v>
      </c>
      <c r="J1483">
        <v>60</v>
      </c>
      <c r="K1483">
        <v>10</v>
      </c>
      <c r="L1483">
        <v>81000</v>
      </c>
      <c r="M1483">
        <v>30492</v>
      </c>
      <c r="N1483">
        <v>32017</v>
      </c>
      <c r="O1483">
        <v>33617</v>
      </c>
      <c r="P1483">
        <v>36742</v>
      </c>
      <c r="Q1483">
        <v>39867</v>
      </c>
      <c r="R1483">
        <v>600</v>
      </c>
      <c r="S1483">
        <v>630</v>
      </c>
      <c r="T1483">
        <v>661</v>
      </c>
      <c r="U1483">
        <v>723</v>
      </c>
      <c r="V1483">
        <v>784</v>
      </c>
      <c r="W1483" t="s">
        <v>2316</v>
      </c>
      <c r="X1483">
        <v>1</v>
      </c>
      <c r="Y1483">
        <v>1</v>
      </c>
      <c r="Z1483" t="s">
        <v>1532</v>
      </c>
    </row>
    <row r="1484" spans="1:26">
      <c r="A1484">
        <v>285</v>
      </c>
      <c r="B1484">
        <v>16226</v>
      </c>
      <c r="C1484" t="s">
        <v>1574</v>
      </c>
      <c r="D1484" t="s">
        <v>1529</v>
      </c>
      <c r="E1484" t="s">
        <v>1445</v>
      </c>
      <c r="F1484">
        <v>7140</v>
      </c>
      <c r="G1484">
        <v>7455</v>
      </c>
      <c r="H1484" t="s">
        <v>1530</v>
      </c>
      <c r="I1484">
        <v>266</v>
      </c>
      <c r="J1484">
        <v>665</v>
      </c>
      <c r="K1484">
        <v>30</v>
      </c>
      <c r="L1484">
        <v>81000</v>
      </c>
      <c r="M1484">
        <v>4982</v>
      </c>
      <c r="N1484">
        <v>5231</v>
      </c>
      <c r="O1484">
        <v>5493</v>
      </c>
      <c r="P1484">
        <v>6004</v>
      </c>
      <c r="Q1484">
        <v>6515</v>
      </c>
      <c r="R1484">
        <v>19950</v>
      </c>
      <c r="S1484">
        <v>20947</v>
      </c>
      <c r="T1484">
        <v>21996</v>
      </c>
      <c r="U1484">
        <v>24043</v>
      </c>
      <c r="V1484">
        <v>26089</v>
      </c>
      <c r="W1484" t="s">
        <v>2317</v>
      </c>
      <c r="X1484">
        <v>1</v>
      </c>
      <c r="Y1484">
        <v>1</v>
      </c>
      <c r="Z1484" t="s">
        <v>1532</v>
      </c>
    </row>
    <row r="1485" spans="1:26">
      <c r="A1485">
        <v>285</v>
      </c>
      <c r="B1485">
        <v>16226</v>
      </c>
      <c r="C1485" t="s">
        <v>1574</v>
      </c>
      <c r="D1485" t="s">
        <v>1529</v>
      </c>
      <c r="E1485" t="s">
        <v>1445</v>
      </c>
      <c r="F1485">
        <v>562</v>
      </c>
      <c r="G1485">
        <v>675</v>
      </c>
      <c r="H1485" t="s">
        <v>1530</v>
      </c>
      <c r="I1485">
        <v>266</v>
      </c>
      <c r="J1485">
        <v>1000</v>
      </c>
      <c r="K1485">
        <v>30</v>
      </c>
      <c r="L1485">
        <v>81000</v>
      </c>
      <c r="M1485">
        <v>4982</v>
      </c>
      <c r="N1485">
        <v>5231</v>
      </c>
      <c r="O1485">
        <v>5493</v>
      </c>
      <c r="P1485">
        <v>6004</v>
      </c>
      <c r="Q1485">
        <v>6515</v>
      </c>
      <c r="R1485">
        <v>30000</v>
      </c>
      <c r="S1485">
        <v>31499</v>
      </c>
      <c r="T1485">
        <v>33077</v>
      </c>
      <c r="U1485">
        <v>36154</v>
      </c>
      <c r="V1485">
        <v>39231</v>
      </c>
      <c r="W1485" t="s">
        <v>2318</v>
      </c>
      <c r="X1485">
        <v>1</v>
      </c>
      <c r="Y1485">
        <v>1</v>
      </c>
      <c r="Z1485" t="s">
        <v>1532</v>
      </c>
    </row>
    <row r="1486" spans="1:26">
      <c r="A1486">
        <v>285</v>
      </c>
      <c r="B1486">
        <v>16226</v>
      </c>
      <c r="C1486" t="s">
        <v>1574</v>
      </c>
      <c r="D1486" t="s">
        <v>1529</v>
      </c>
      <c r="E1486" t="s">
        <v>1445</v>
      </c>
      <c r="F1486">
        <v>1364</v>
      </c>
      <c r="G1486">
        <v>1518</v>
      </c>
      <c r="H1486" t="s">
        <v>1530</v>
      </c>
      <c r="I1486">
        <v>266</v>
      </c>
      <c r="J1486">
        <v>500</v>
      </c>
      <c r="K1486">
        <v>29.15</v>
      </c>
      <c r="L1486">
        <v>81000</v>
      </c>
      <c r="M1486">
        <v>4982</v>
      </c>
      <c r="N1486">
        <v>5231</v>
      </c>
      <c r="O1486">
        <v>5493</v>
      </c>
      <c r="P1486">
        <v>6004</v>
      </c>
      <c r="Q1486">
        <v>6515</v>
      </c>
      <c r="R1486">
        <v>14575</v>
      </c>
      <c r="S1486">
        <v>15303</v>
      </c>
      <c r="T1486">
        <v>16070</v>
      </c>
      <c r="U1486">
        <v>17565</v>
      </c>
      <c r="V1486">
        <v>19060</v>
      </c>
      <c r="W1486" t="s">
        <v>2319</v>
      </c>
      <c r="X1486">
        <v>1</v>
      </c>
      <c r="Y1486">
        <v>1</v>
      </c>
      <c r="Z1486" t="s">
        <v>1532</v>
      </c>
    </row>
    <row r="1487" spans="1:26">
      <c r="A1487">
        <v>285</v>
      </c>
      <c r="B1487">
        <v>16226</v>
      </c>
      <c r="C1487" t="s">
        <v>1574</v>
      </c>
      <c r="D1487" t="s">
        <v>1529</v>
      </c>
      <c r="E1487" t="s">
        <v>1445</v>
      </c>
      <c r="F1487">
        <v>764</v>
      </c>
      <c r="G1487">
        <v>896</v>
      </c>
      <c r="H1487" t="s">
        <v>1530</v>
      </c>
      <c r="I1487">
        <v>266</v>
      </c>
      <c r="J1487">
        <v>300</v>
      </c>
      <c r="K1487">
        <v>29</v>
      </c>
      <c r="L1487">
        <v>81000</v>
      </c>
      <c r="M1487">
        <v>4982</v>
      </c>
      <c r="N1487">
        <v>5231</v>
      </c>
      <c r="O1487">
        <v>5493</v>
      </c>
      <c r="P1487">
        <v>6004</v>
      </c>
      <c r="Q1487">
        <v>6515</v>
      </c>
      <c r="R1487">
        <v>8700</v>
      </c>
      <c r="S1487">
        <v>9135</v>
      </c>
      <c r="T1487">
        <v>9592</v>
      </c>
      <c r="U1487">
        <v>10485</v>
      </c>
      <c r="V1487">
        <v>11377</v>
      </c>
      <c r="W1487" t="s">
        <v>2320</v>
      </c>
      <c r="X1487">
        <v>1</v>
      </c>
      <c r="Y1487">
        <v>1</v>
      </c>
      <c r="Z1487" t="s">
        <v>1532</v>
      </c>
    </row>
    <row r="1488" spans="1:26">
      <c r="A1488">
        <v>285</v>
      </c>
      <c r="B1488">
        <v>16226</v>
      </c>
      <c r="C1488" t="s">
        <v>1574</v>
      </c>
      <c r="D1488" t="s">
        <v>1529</v>
      </c>
      <c r="E1488" t="s">
        <v>1445</v>
      </c>
      <c r="F1488">
        <v>1200</v>
      </c>
      <c r="G1488">
        <v>1350</v>
      </c>
      <c r="H1488" t="s">
        <v>1530</v>
      </c>
      <c r="I1488">
        <v>266</v>
      </c>
      <c r="J1488">
        <v>7000</v>
      </c>
      <c r="K1488">
        <v>28</v>
      </c>
      <c r="L1488">
        <v>81000</v>
      </c>
      <c r="M1488">
        <v>4982</v>
      </c>
      <c r="N1488">
        <v>5231</v>
      </c>
      <c r="O1488">
        <v>5493</v>
      </c>
      <c r="P1488">
        <v>6004</v>
      </c>
      <c r="Q1488">
        <v>6515</v>
      </c>
      <c r="R1488">
        <v>196000</v>
      </c>
      <c r="S1488">
        <v>205796</v>
      </c>
      <c r="T1488">
        <v>216104</v>
      </c>
      <c r="U1488">
        <v>236207</v>
      </c>
      <c r="V1488">
        <v>256311</v>
      </c>
      <c r="W1488" t="s">
        <v>2321</v>
      </c>
      <c r="X1488">
        <v>1</v>
      </c>
      <c r="Y1488">
        <v>1</v>
      </c>
      <c r="Z1488" t="s">
        <v>1532</v>
      </c>
    </row>
    <row r="1489" spans="1:26">
      <c r="A1489">
        <v>285</v>
      </c>
      <c r="B1489">
        <v>16226</v>
      </c>
      <c r="C1489" t="s">
        <v>1574</v>
      </c>
      <c r="D1489" t="s">
        <v>1529</v>
      </c>
      <c r="E1489" t="s">
        <v>1445</v>
      </c>
      <c r="F1489">
        <v>297</v>
      </c>
      <c r="G1489">
        <v>396</v>
      </c>
      <c r="H1489" t="s">
        <v>1530</v>
      </c>
      <c r="I1489">
        <v>266</v>
      </c>
      <c r="J1489">
        <v>25000</v>
      </c>
      <c r="K1489">
        <v>28</v>
      </c>
      <c r="L1489">
        <v>81000</v>
      </c>
      <c r="M1489">
        <v>4982</v>
      </c>
      <c r="N1489">
        <v>5231</v>
      </c>
      <c r="O1489">
        <v>5493</v>
      </c>
      <c r="P1489">
        <v>6004</v>
      </c>
      <c r="Q1489">
        <v>6515</v>
      </c>
      <c r="R1489">
        <v>700000</v>
      </c>
      <c r="S1489">
        <v>734986</v>
      </c>
      <c r="T1489">
        <v>771798</v>
      </c>
      <c r="U1489">
        <v>843597</v>
      </c>
      <c r="V1489">
        <v>915395</v>
      </c>
      <c r="W1489" t="s">
        <v>2322</v>
      </c>
      <c r="X1489">
        <v>1</v>
      </c>
      <c r="Y1489">
        <v>1</v>
      </c>
      <c r="Z1489" t="s">
        <v>1532</v>
      </c>
    </row>
    <row r="1490" spans="1:26">
      <c r="A1490">
        <v>285</v>
      </c>
      <c r="B1490">
        <v>16226</v>
      </c>
      <c r="C1490" t="s">
        <v>1574</v>
      </c>
      <c r="D1490" t="s">
        <v>1529</v>
      </c>
      <c r="E1490" t="s">
        <v>1445</v>
      </c>
      <c r="F1490">
        <v>509</v>
      </c>
      <c r="G1490">
        <v>51130</v>
      </c>
      <c r="H1490" t="s">
        <v>1530</v>
      </c>
      <c r="I1490">
        <v>266</v>
      </c>
      <c r="J1490">
        <v>1000</v>
      </c>
      <c r="K1490">
        <v>26.41</v>
      </c>
      <c r="L1490">
        <v>81000</v>
      </c>
      <c r="M1490">
        <v>4982</v>
      </c>
      <c r="N1490">
        <v>5231</v>
      </c>
      <c r="O1490">
        <v>5493</v>
      </c>
      <c r="P1490">
        <v>6004</v>
      </c>
      <c r="Q1490">
        <v>6515</v>
      </c>
      <c r="R1490">
        <v>26410</v>
      </c>
      <c r="S1490">
        <v>27730</v>
      </c>
      <c r="T1490">
        <v>29119</v>
      </c>
      <c r="U1490">
        <v>31828</v>
      </c>
      <c r="V1490">
        <v>34537</v>
      </c>
      <c r="W1490" t="s">
        <v>2323</v>
      </c>
      <c r="X1490">
        <v>1</v>
      </c>
      <c r="Y1490">
        <v>1</v>
      </c>
      <c r="Z1490" t="s">
        <v>1532</v>
      </c>
    </row>
    <row r="1491" spans="1:26">
      <c r="A1491">
        <v>285</v>
      </c>
      <c r="B1491">
        <v>16226</v>
      </c>
      <c r="C1491" t="s">
        <v>1574</v>
      </c>
      <c r="D1491" t="s">
        <v>1529</v>
      </c>
      <c r="E1491" t="s">
        <v>1445</v>
      </c>
      <c r="F1491">
        <v>895</v>
      </c>
      <c r="G1491">
        <v>29387</v>
      </c>
      <c r="H1491" t="s">
        <v>1530</v>
      </c>
      <c r="I1491">
        <v>266</v>
      </c>
      <c r="J1491">
        <v>3000</v>
      </c>
      <c r="K1491">
        <v>26</v>
      </c>
      <c r="L1491">
        <v>81000</v>
      </c>
      <c r="M1491">
        <v>4982</v>
      </c>
      <c r="N1491">
        <v>5231</v>
      </c>
      <c r="O1491">
        <v>5493</v>
      </c>
      <c r="P1491">
        <v>6004</v>
      </c>
      <c r="Q1491">
        <v>6515</v>
      </c>
      <c r="R1491">
        <v>78000</v>
      </c>
      <c r="S1491">
        <v>81898</v>
      </c>
      <c r="T1491">
        <v>86000</v>
      </c>
      <c r="U1491">
        <v>94001</v>
      </c>
      <c r="V1491">
        <v>102001</v>
      </c>
      <c r="W1491" t="s">
        <v>2324</v>
      </c>
      <c r="X1491">
        <v>1</v>
      </c>
      <c r="Y1491">
        <v>1</v>
      </c>
      <c r="Z1491" t="s">
        <v>1532</v>
      </c>
    </row>
    <row r="1492" spans="1:26">
      <c r="A1492">
        <v>285</v>
      </c>
      <c r="B1492">
        <v>16226</v>
      </c>
      <c r="C1492" t="s">
        <v>1574</v>
      </c>
      <c r="D1492" t="s">
        <v>1529</v>
      </c>
      <c r="E1492" t="s">
        <v>1445</v>
      </c>
      <c r="F1492">
        <v>896</v>
      </c>
      <c r="G1492">
        <v>35571</v>
      </c>
      <c r="H1492" t="s">
        <v>1530</v>
      </c>
      <c r="I1492">
        <v>266</v>
      </c>
      <c r="J1492">
        <v>800</v>
      </c>
      <c r="K1492">
        <v>25.43</v>
      </c>
      <c r="L1492">
        <v>81000</v>
      </c>
      <c r="M1492">
        <v>4982</v>
      </c>
      <c r="N1492">
        <v>5231</v>
      </c>
      <c r="O1492">
        <v>5493</v>
      </c>
      <c r="P1492">
        <v>6004</v>
      </c>
      <c r="Q1492">
        <v>6515</v>
      </c>
      <c r="R1492">
        <v>20344</v>
      </c>
      <c r="S1492">
        <v>21361</v>
      </c>
      <c r="T1492">
        <v>22431</v>
      </c>
      <c r="U1492">
        <v>24517</v>
      </c>
      <c r="V1492">
        <v>26604</v>
      </c>
      <c r="W1492" t="s">
        <v>2324</v>
      </c>
      <c r="X1492">
        <v>1</v>
      </c>
      <c r="Y1492">
        <v>1</v>
      </c>
      <c r="Z1492" t="s">
        <v>1532</v>
      </c>
    </row>
    <row r="1493" spans="1:26">
      <c r="A1493">
        <v>285</v>
      </c>
      <c r="B1493">
        <v>16226</v>
      </c>
      <c r="C1493" t="s">
        <v>1574</v>
      </c>
      <c r="D1493" t="s">
        <v>1529</v>
      </c>
      <c r="E1493" t="s">
        <v>1445</v>
      </c>
      <c r="F1493">
        <v>81731</v>
      </c>
      <c r="G1493">
        <v>96617</v>
      </c>
      <c r="H1493" t="s">
        <v>1530</v>
      </c>
      <c r="I1493">
        <v>266</v>
      </c>
      <c r="J1493">
        <v>1000</v>
      </c>
      <c r="K1493">
        <v>34.39</v>
      </c>
      <c r="L1493">
        <v>81000</v>
      </c>
      <c r="M1493">
        <v>4982</v>
      </c>
      <c r="N1493">
        <v>5231</v>
      </c>
      <c r="O1493">
        <v>5493</v>
      </c>
      <c r="P1493">
        <v>6004</v>
      </c>
      <c r="Q1493">
        <v>6515</v>
      </c>
      <c r="R1493">
        <v>34390</v>
      </c>
      <c r="S1493">
        <v>36109</v>
      </c>
      <c r="T1493">
        <v>37917</v>
      </c>
      <c r="U1493">
        <v>41445</v>
      </c>
      <c r="V1493">
        <v>44972</v>
      </c>
      <c r="W1493" t="s">
        <v>1893</v>
      </c>
      <c r="X1493">
        <v>1</v>
      </c>
      <c r="Y1493">
        <v>1</v>
      </c>
      <c r="Z1493" t="s">
        <v>1532</v>
      </c>
    </row>
    <row r="1494" spans="1:26">
      <c r="A1494">
        <v>285</v>
      </c>
      <c r="B1494">
        <v>16226</v>
      </c>
      <c r="C1494" t="s">
        <v>1574</v>
      </c>
      <c r="D1494" t="s">
        <v>1529</v>
      </c>
      <c r="E1494" t="s">
        <v>1445</v>
      </c>
      <c r="F1494">
        <v>7149</v>
      </c>
      <c r="G1494">
        <v>7476</v>
      </c>
      <c r="H1494" t="s">
        <v>1530</v>
      </c>
      <c r="I1494">
        <v>266</v>
      </c>
      <c r="J1494">
        <v>100</v>
      </c>
      <c r="K1494">
        <v>1588.68</v>
      </c>
      <c r="L1494">
        <v>81000</v>
      </c>
      <c r="M1494">
        <v>4982</v>
      </c>
      <c r="N1494">
        <v>5231</v>
      </c>
      <c r="O1494">
        <v>5493</v>
      </c>
      <c r="P1494">
        <v>6004</v>
      </c>
      <c r="Q1494">
        <v>6515</v>
      </c>
      <c r="R1494">
        <v>158868</v>
      </c>
      <c r="S1494">
        <v>166808</v>
      </c>
      <c r="T1494">
        <v>175163</v>
      </c>
      <c r="U1494">
        <v>191458</v>
      </c>
      <c r="V1494">
        <v>207753</v>
      </c>
      <c r="W1494" t="s">
        <v>2325</v>
      </c>
      <c r="X1494">
        <v>1</v>
      </c>
      <c r="Y1494">
        <v>1</v>
      </c>
      <c r="Z1494" t="s">
        <v>1532</v>
      </c>
    </row>
    <row r="1495" spans="1:26">
      <c r="A1495">
        <v>285</v>
      </c>
      <c r="B1495">
        <v>16226</v>
      </c>
      <c r="C1495" t="s">
        <v>1574</v>
      </c>
      <c r="D1495" t="s">
        <v>1529</v>
      </c>
      <c r="E1495" t="s">
        <v>1445</v>
      </c>
      <c r="F1495">
        <v>35959</v>
      </c>
      <c r="G1495">
        <v>39463</v>
      </c>
      <c r="H1495" t="s">
        <v>1530</v>
      </c>
      <c r="I1495">
        <v>266</v>
      </c>
      <c r="J1495">
        <v>600</v>
      </c>
      <c r="K1495">
        <v>665</v>
      </c>
      <c r="L1495">
        <v>81000</v>
      </c>
      <c r="M1495">
        <v>4982</v>
      </c>
      <c r="N1495">
        <v>5231</v>
      </c>
      <c r="O1495">
        <v>5493</v>
      </c>
      <c r="P1495">
        <v>6004</v>
      </c>
      <c r="Q1495">
        <v>6515</v>
      </c>
      <c r="R1495">
        <v>399000</v>
      </c>
      <c r="S1495">
        <v>418942</v>
      </c>
      <c r="T1495">
        <v>439925</v>
      </c>
      <c r="U1495">
        <v>480850</v>
      </c>
      <c r="V1495">
        <v>521775</v>
      </c>
      <c r="W1495" t="s">
        <v>2326</v>
      </c>
      <c r="X1495">
        <v>1</v>
      </c>
      <c r="Y1495">
        <v>1</v>
      </c>
      <c r="Z1495" t="s">
        <v>1532</v>
      </c>
    </row>
    <row r="1496" spans="1:26">
      <c r="A1496">
        <v>285</v>
      </c>
      <c r="B1496">
        <v>16226</v>
      </c>
      <c r="C1496" t="s">
        <v>1574</v>
      </c>
      <c r="D1496" t="s">
        <v>1529</v>
      </c>
      <c r="E1496" t="s">
        <v>1445</v>
      </c>
      <c r="F1496">
        <v>5</v>
      </c>
      <c r="G1496">
        <v>10562</v>
      </c>
      <c r="H1496" t="s">
        <v>1530</v>
      </c>
      <c r="I1496">
        <v>266</v>
      </c>
      <c r="J1496">
        <v>20</v>
      </c>
      <c r="K1496">
        <v>115</v>
      </c>
      <c r="L1496">
        <v>81000</v>
      </c>
      <c r="M1496">
        <v>4982</v>
      </c>
      <c r="N1496">
        <v>5231</v>
      </c>
      <c r="O1496">
        <v>5493</v>
      </c>
      <c r="P1496">
        <v>6004</v>
      </c>
      <c r="Q1496">
        <v>6515</v>
      </c>
      <c r="R1496">
        <v>2300</v>
      </c>
      <c r="S1496">
        <v>2415</v>
      </c>
      <c r="T1496">
        <v>2536</v>
      </c>
      <c r="U1496">
        <v>2772</v>
      </c>
      <c r="V1496">
        <v>3008</v>
      </c>
      <c r="W1496" t="s">
        <v>2327</v>
      </c>
      <c r="X1496">
        <v>1</v>
      </c>
      <c r="Y1496">
        <v>1</v>
      </c>
      <c r="Z1496" t="s">
        <v>1532</v>
      </c>
    </row>
    <row r="1497" spans="1:26">
      <c r="A1497">
        <v>285</v>
      </c>
      <c r="B1497">
        <v>16226</v>
      </c>
      <c r="C1497" t="s">
        <v>1574</v>
      </c>
      <c r="D1497" t="s">
        <v>1529</v>
      </c>
      <c r="E1497" t="s">
        <v>1445</v>
      </c>
      <c r="F1497">
        <v>771</v>
      </c>
      <c r="G1497">
        <v>903</v>
      </c>
      <c r="H1497" t="s">
        <v>1530</v>
      </c>
      <c r="I1497">
        <v>266</v>
      </c>
      <c r="J1497">
        <v>200</v>
      </c>
      <c r="K1497">
        <v>77.5</v>
      </c>
      <c r="L1497">
        <v>81000</v>
      </c>
      <c r="M1497">
        <v>4982</v>
      </c>
      <c r="N1497">
        <v>5231</v>
      </c>
      <c r="O1497">
        <v>5493</v>
      </c>
      <c r="P1497">
        <v>6004</v>
      </c>
      <c r="Q1497">
        <v>6515</v>
      </c>
      <c r="R1497">
        <v>15500</v>
      </c>
      <c r="S1497">
        <v>16275</v>
      </c>
      <c r="T1497">
        <v>17090</v>
      </c>
      <c r="U1497">
        <v>18680</v>
      </c>
      <c r="V1497">
        <v>20269</v>
      </c>
      <c r="W1497" t="s">
        <v>2328</v>
      </c>
      <c r="X1497">
        <v>1</v>
      </c>
      <c r="Y1497">
        <v>1</v>
      </c>
      <c r="Z1497" t="s">
        <v>1532</v>
      </c>
    </row>
    <row r="1498" spans="1:26">
      <c r="A1498">
        <v>285</v>
      </c>
      <c r="B1498">
        <v>16226</v>
      </c>
      <c r="C1498" t="s">
        <v>1574</v>
      </c>
      <c r="D1498" t="s">
        <v>1529</v>
      </c>
      <c r="E1498" t="s">
        <v>1445</v>
      </c>
      <c r="F1498">
        <v>37895</v>
      </c>
      <c r="G1498">
        <v>41835</v>
      </c>
      <c r="H1498" t="s">
        <v>1530</v>
      </c>
      <c r="I1498">
        <v>266</v>
      </c>
      <c r="J1498">
        <v>8000</v>
      </c>
      <c r="K1498">
        <v>52.9</v>
      </c>
      <c r="L1498">
        <v>81000</v>
      </c>
      <c r="M1498">
        <v>4982</v>
      </c>
      <c r="N1498">
        <v>5231</v>
      </c>
      <c r="O1498">
        <v>5493</v>
      </c>
      <c r="P1498">
        <v>6004</v>
      </c>
      <c r="Q1498">
        <v>6515</v>
      </c>
      <c r="R1498">
        <v>423200</v>
      </c>
      <c r="S1498">
        <v>444352</v>
      </c>
      <c r="T1498">
        <v>466607</v>
      </c>
      <c r="U1498">
        <v>510015</v>
      </c>
      <c r="V1498">
        <v>553422</v>
      </c>
      <c r="W1498" t="s">
        <v>2329</v>
      </c>
      <c r="X1498">
        <v>1</v>
      </c>
      <c r="Y1498">
        <v>1</v>
      </c>
      <c r="Z1498" t="s">
        <v>1532</v>
      </c>
    </row>
    <row r="1499" spans="1:26">
      <c r="A1499">
        <v>285</v>
      </c>
      <c r="B1499">
        <v>16226</v>
      </c>
      <c r="C1499" t="s">
        <v>1574</v>
      </c>
      <c r="D1499" t="s">
        <v>1529</v>
      </c>
      <c r="E1499" t="s">
        <v>1445</v>
      </c>
      <c r="F1499">
        <v>34664</v>
      </c>
      <c r="G1499">
        <v>37987</v>
      </c>
      <c r="H1499" t="s">
        <v>1530</v>
      </c>
      <c r="I1499">
        <v>266</v>
      </c>
      <c r="J1499">
        <v>700</v>
      </c>
      <c r="K1499">
        <v>38</v>
      </c>
      <c r="L1499">
        <v>81000</v>
      </c>
      <c r="M1499">
        <v>4982</v>
      </c>
      <c r="N1499">
        <v>5231</v>
      </c>
      <c r="O1499">
        <v>5493</v>
      </c>
      <c r="P1499">
        <v>6004</v>
      </c>
      <c r="Q1499">
        <v>6515</v>
      </c>
      <c r="R1499">
        <v>26600</v>
      </c>
      <c r="S1499">
        <v>27929</v>
      </c>
      <c r="T1499">
        <v>29328</v>
      </c>
      <c r="U1499">
        <v>32057</v>
      </c>
      <c r="V1499">
        <v>34785</v>
      </c>
      <c r="W1499" t="s">
        <v>2330</v>
      </c>
      <c r="X1499">
        <v>1</v>
      </c>
      <c r="Y1499">
        <v>1</v>
      </c>
      <c r="Z1499" t="s">
        <v>1532</v>
      </c>
    </row>
    <row r="1500" spans="1:26">
      <c r="A1500">
        <v>285</v>
      </c>
      <c r="B1500">
        <v>16226</v>
      </c>
      <c r="C1500" t="s">
        <v>1574</v>
      </c>
      <c r="D1500" t="s">
        <v>1529</v>
      </c>
      <c r="E1500" t="s">
        <v>1445</v>
      </c>
      <c r="F1500">
        <v>25</v>
      </c>
      <c r="G1500">
        <v>117</v>
      </c>
      <c r="H1500" t="s">
        <v>1530</v>
      </c>
      <c r="I1500">
        <v>266</v>
      </c>
      <c r="J1500">
        <v>700</v>
      </c>
      <c r="K1500">
        <v>30</v>
      </c>
      <c r="L1500">
        <v>81000</v>
      </c>
      <c r="M1500">
        <v>4982</v>
      </c>
      <c r="N1500">
        <v>5231</v>
      </c>
      <c r="O1500">
        <v>5493</v>
      </c>
      <c r="P1500">
        <v>6004</v>
      </c>
      <c r="Q1500">
        <v>6515</v>
      </c>
      <c r="R1500">
        <v>21000</v>
      </c>
      <c r="S1500">
        <v>22050</v>
      </c>
      <c r="T1500">
        <v>23154</v>
      </c>
      <c r="U1500">
        <v>25308</v>
      </c>
      <c r="V1500">
        <v>27462</v>
      </c>
      <c r="W1500" t="s">
        <v>1567</v>
      </c>
      <c r="X1500">
        <v>1</v>
      </c>
      <c r="Y1500">
        <v>1</v>
      </c>
      <c r="Z1500" t="s">
        <v>1532</v>
      </c>
    </row>
    <row r="1501" spans="1:26">
      <c r="A1501">
        <v>285</v>
      </c>
      <c r="B1501">
        <v>16226</v>
      </c>
      <c r="C1501" t="s">
        <v>1574</v>
      </c>
      <c r="D1501" t="s">
        <v>1529</v>
      </c>
      <c r="E1501" t="s">
        <v>1445</v>
      </c>
      <c r="F1501">
        <v>1063</v>
      </c>
      <c r="G1501">
        <v>1209</v>
      </c>
      <c r="H1501" t="s">
        <v>1530</v>
      </c>
      <c r="I1501">
        <v>266</v>
      </c>
      <c r="J1501">
        <v>2000</v>
      </c>
      <c r="K1501">
        <v>26.69</v>
      </c>
      <c r="L1501">
        <v>81000</v>
      </c>
      <c r="M1501">
        <v>4982</v>
      </c>
      <c r="N1501">
        <v>5231</v>
      </c>
      <c r="O1501">
        <v>5493</v>
      </c>
      <c r="P1501">
        <v>6004</v>
      </c>
      <c r="Q1501">
        <v>6515</v>
      </c>
      <c r="R1501">
        <v>53380</v>
      </c>
      <c r="S1501">
        <v>56048</v>
      </c>
      <c r="T1501">
        <v>58855</v>
      </c>
      <c r="U1501">
        <v>64330</v>
      </c>
      <c r="V1501">
        <v>69805</v>
      </c>
      <c r="W1501" t="s">
        <v>2331</v>
      </c>
      <c r="X1501">
        <v>1</v>
      </c>
      <c r="Y1501">
        <v>1</v>
      </c>
      <c r="Z1501" t="s">
        <v>1532</v>
      </c>
    </row>
    <row r="1502" spans="1:26">
      <c r="A1502">
        <v>285</v>
      </c>
      <c r="B1502">
        <v>16226</v>
      </c>
      <c r="C1502" t="s">
        <v>1574</v>
      </c>
      <c r="D1502" t="s">
        <v>1529</v>
      </c>
      <c r="E1502" t="s">
        <v>1445</v>
      </c>
      <c r="F1502">
        <v>281</v>
      </c>
      <c r="G1502">
        <v>380</v>
      </c>
      <c r="H1502" t="s">
        <v>1530</v>
      </c>
      <c r="I1502">
        <v>266</v>
      </c>
      <c r="J1502">
        <v>10000</v>
      </c>
      <c r="K1502">
        <v>25</v>
      </c>
      <c r="L1502">
        <v>81000</v>
      </c>
      <c r="M1502">
        <v>4982</v>
      </c>
      <c r="N1502">
        <v>5231</v>
      </c>
      <c r="O1502">
        <v>5493</v>
      </c>
      <c r="P1502">
        <v>6004</v>
      </c>
      <c r="Q1502">
        <v>6515</v>
      </c>
      <c r="R1502">
        <v>250000</v>
      </c>
      <c r="S1502">
        <v>262495</v>
      </c>
      <c r="T1502">
        <v>275642</v>
      </c>
      <c r="U1502">
        <v>301285</v>
      </c>
      <c r="V1502">
        <v>326927</v>
      </c>
      <c r="W1502" t="s">
        <v>2332</v>
      </c>
      <c r="X1502">
        <v>1</v>
      </c>
      <c r="Y1502">
        <v>1</v>
      </c>
      <c r="Z1502" t="s">
        <v>1532</v>
      </c>
    </row>
    <row r="1503" spans="1:26">
      <c r="A1503">
        <v>285</v>
      </c>
      <c r="B1503">
        <v>16226</v>
      </c>
      <c r="C1503" t="s">
        <v>1574</v>
      </c>
      <c r="D1503" t="s">
        <v>1529</v>
      </c>
      <c r="E1503" t="s">
        <v>1445</v>
      </c>
      <c r="F1503">
        <v>877</v>
      </c>
      <c r="G1503">
        <v>27794</v>
      </c>
      <c r="H1503" t="s">
        <v>1530</v>
      </c>
      <c r="I1503">
        <v>266</v>
      </c>
      <c r="J1503">
        <v>2000</v>
      </c>
      <c r="K1503">
        <v>12.28</v>
      </c>
      <c r="L1503">
        <v>81000</v>
      </c>
      <c r="M1503">
        <v>4982</v>
      </c>
      <c r="N1503">
        <v>5231</v>
      </c>
      <c r="O1503">
        <v>5493</v>
      </c>
      <c r="P1503">
        <v>6004</v>
      </c>
      <c r="Q1503">
        <v>6515</v>
      </c>
      <c r="R1503">
        <v>24560</v>
      </c>
      <c r="S1503">
        <v>25788</v>
      </c>
      <c r="T1503">
        <v>27079</v>
      </c>
      <c r="U1503">
        <v>29598</v>
      </c>
      <c r="V1503">
        <v>32117</v>
      </c>
      <c r="W1503" t="s">
        <v>2333</v>
      </c>
      <c r="X1503">
        <v>1</v>
      </c>
      <c r="Y1503">
        <v>1</v>
      </c>
      <c r="Z1503" t="s">
        <v>1532</v>
      </c>
    </row>
    <row r="1504" spans="1:26">
      <c r="A1504">
        <v>285</v>
      </c>
      <c r="B1504">
        <v>16226</v>
      </c>
      <c r="C1504" t="s">
        <v>1574</v>
      </c>
      <c r="D1504" t="s">
        <v>1529</v>
      </c>
      <c r="E1504" t="s">
        <v>1445</v>
      </c>
      <c r="F1504">
        <v>332</v>
      </c>
      <c r="G1504">
        <v>1750</v>
      </c>
      <c r="H1504" t="s">
        <v>1530</v>
      </c>
      <c r="I1504">
        <v>266</v>
      </c>
      <c r="J1504">
        <v>1000</v>
      </c>
      <c r="K1504">
        <v>9.3000000000000007</v>
      </c>
      <c r="L1504">
        <v>81000</v>
      </c>
      <c r="M1504">
        <v>4982</v>
      </c>
      <c r="N1504">
        <v>5231</v>
      </c>
      <c r="O1504">
        <v>5493</v>
      </c>
      <c r="P1504">
        <v>6004</v>
      </c>
      <c r="Q1504">
        <v>6515</v>
      </c>
      <c r="R1504">
        <v>9300</v>
      </c>
      <c r="S1504">
        <v>9765</v>
      </c>
      <c r="T1504">
        <v>10254</v>
      </c>
      <c r="U1504">
        <v>11208</v>
      </c>
      <c r="V1504">
        <v>12162</v>
      </c>
      <c r="W1504" t="s">
        <v>1904</v>
      </c>
      <c r="X1504">
        <v>1</v>
      </c>
      <c r="Y1504">
        <v>1</v>
      </c>
      <c r="Z1504" t="s">
        <v>1532</v>
      </c>
    </row>
    <row r="1505" spans="1:26">
      <c r="A1505">
        <v>285</v>
      </c>
      <c r="B1505">
        <v>16226</v>
      </c>
      <c r="C1505" t="s">
        <v>1574</v>
      </c>
      <c r="D1505" t="s">
        <v>1529</v>
      </c>
      <c r="E1505" t="s">
        <v>1445</v>
      </c>
      <c r="F1505">
        <v>464</v>
      </c>
      <c r="G1505">
        <v>571</v>
      </c>
      <c r="H1505" t="s">
        <v>1530</v>
      </c>
      <c r="I1505">
        <v>266</v>
      </c>
      <c r="J1505">
        <v>3000</v>
      </c>
      <c r="K1505">
        <v>7</v>
      </c>
      <c r="L1505">
        <v>81000</v>
      </c>
      <c r="M1505">
        <v>4982</v>
      </c>
      <c r="N1505">
        <v>5231</v>
      </c>
      <c r="O1505">
        <v>5493</v>
      </c>
      <c r="P1505">
        <v>6004</v>
      </c>
      <c r="Q1505">
        <v>6515</v>
      </c>
      <c r="R1505">
        <v>21000</v>
      </c>
      <c r="S1505">
        <v>22050</v>
      </c>
      <c r="T1505">
        <v>23154</v>
      </c>
      <c r="U1505">
        <v>25308</v>
      </c>
      <c r="V1505">
        <v>27462</v>
      </c>
      <c r="W1505" t="s">
        <v>2334</v>
      </c>
      <c r="X1505">
        <v>1</v>
      </c>
      <c r="Y1505">
        <v>1</v>
      </c>
      <c r="Z1505" t="s">
        <v>1532</v>
      </c>
    </row>
    <row r="1506" spans="1:26">
      <c r="A1506">
        <v>285</v>
      </c>
      <c r="B1506">
        <v>16226</v>
      </c>
      <c r="C1506" t="s">
        <v>1574</v>
      </c>
      <c r="D1506" t="s">
        <v>1529</v>
      </c>
      <c r="E1506" t="s">
        <v>1445</v>
      </c>
      <c r="F1506">
        <v>462</v>
      </c>
      <c r="G1506">
        <v>569</v>
      </c>
      <c r="H1506" t="s">
        <v>1530</v>
      </c>
      <c r="I1506">
        <v>266</v>
      </c>
      <c r="J1506">
        <v>400</v>
      </c>
      <c r="K1506">
        <v>7</v>
      </c>
      <c r="L1506">
        <v>81000</v>
      </c>
      <c r="M1506">
        <v>4982</v>
      </c>
      <c r="N1506">
        <v>5231</v>
      </c>
      <c r="O1506">
        <v>5493</v>
      </c>
      <c r="P1506">
        <v>6004</v>
      </c>
      <c r="Q1506">
        <v>6515</v>
      </c>
      <c r="R1506">
        <v>2800</v>
      </c>
      <c r="S1506">
        <v>2940</v>
      </c>
      <c r="T1506">
        <v>3087</v>
      </c>
      <c r="U1506">
        <v>3374</v>
      </c>
      <c r="V1506">
        <v>3662</v>
      </c>
      <c r="W1506" t="s">
        <v>2334</v>
      </c>
      <c r="X1506">
        <v>1</v>
      </c>
      <c r="Y1506">
        <v>1</v>
      </c>
      <c r="Z1506" t="s">
        <v>1532</v>
      </c>
    </row>
    <row r="1507" spans="1:26">
      <c r="A1507">
        <v>285</v>
      </c>
      <c r="B1507">
        <v>16226</v>
      </c>
      <c r="C1507" t="s">
        <v>1574</v>
      </c>
      <c r="D1507" t="s">
        <v>1529</v>
      </c>
      <c r="E1507" t="s">
        <v>1445</v>
      </c>
      <c r="F1507">
        <v>970</v>
      </c>
      <c r="G1507">
        <v>41775</v>
      </c>
      <c r="H1507" t="s">
        <v>1530</v>
      </c>
      <c r="I1507">
        <v>266</v>
      </c>
      <c r="J1507">
        <v>10000</v>
      </c>
      <c r="K1507">
        <v>6</v>
      </c>
      <c r="L1507">
        <v>81000</v>
      </c>
      <c r="M1507">
        <v>4982</v>
      </c>
      <c r="N1507">
        <v>5231</v>
      </c>
      <c r="O1507">
        <v>5493</v>
      </c>
      <c r="P1507">
        <v>6004</v>
      </c>
      <c r="Q1507">
        <v>6515</v>
      </c>
      <c r="R1507">
        <v>60000</v>
      </c>
      <c r="S1507">
        <v>62999</v>
      </c>
      <c r="T1507">
        <v>66154</v>
      </c>
      <c r="U1507">
        <v>72308</v>
      </c>
      <c r="V1507">
        <v>78462</v>
      </c>
      <c r="W1507" t="s">
        <v>2335</v>
      </c>
      <c r="X1507">
        <v>1</v>
      </c>
      <c r="Y1507">
        <v>1</v>
      </c>
      <c r="Z1507" t="s">
        <v>1532</v>
      </c>
    </row>
    <row r="1508" spans="1:26">
      <c r="A1508">
        <v>285</v>
      </c>
      <c r="B1508">
        <v>16226</v>
      </c>
      <c r="C1508" t="s">
        <v>1574</v>
      </c>
      <c r="D1508" t="s">
        <v>1529</v>
      </c>
      <c r="E1508" t="s">
        <v>1445</v>
      </c>
      <c r="F1508">
        <v>464</v>
      </c>
      <c r="G1508">
        <v>31244</v>
      </c>
      <c r="H1508" t="s">
        <v>1530</v>
      </c>
      <c r="I1508">
        <v>266</v>
      </c>
      <c r="J1508">
        <v>1000</v>
      </c>
      <c r="K1508">
        <v>6</v>
      </c>
      <c r="L1508">
        <v>81000</v>
      </c>
      <c r="M1508">
        <v>4982</v>
      </c>
      <c r="N1508">
        <v>5231</v>
      </c>
      <c r="O1508">
        <v>5493</v>
      </c>
      <c r="P1508">
        <v>6004</v>
      </c>
      <c r="Q1508">
        <v>6515</v>
      </c>
      <c r="R1508">
        <v>6000</v>
      </c>
      <c r="S1508">
        <v>6300</v>
      </c>
      <c r="T1508">
        <v>6615</v>
      </c>
      <c r="U1508">
        <v>7231</v>
      </c>
      <c r="V1508">
        <v>7846</v>
      </c>
      <c r="W1508" t="s">
        <v>2334</v>
      </c>
      <c r="X1508">
        <v>1</v>
      </c>
      <c r="Y1508">
        <v>1</v>
      </c>
      <c r="Z1508" t="s">
        <v>1532</v>
      </c>
    </row>
    <row r="1509" spans="1:26">
      <c r="A1509">
        <v>285</v>
      </c>
      <c r="B1509">
        <v>16226</v>
      </c>
      <c r="C1509" t="s">
        <v>1574</v>
      </c>
      <c r="D1509" t="s">
        <v>1529</v>
      </c>
      <c r="E1509" t="s">
        <v>1447</v>
      </c>
      <c r="F1509">
        <v>1286</v>
      </c>
      <c r="G1509">
        <v>56385</v>
      </c>
      <c r="H1509" t="s">
        <v>1530</v>
      </c>
      <c r="I1509">
        <v>266</v>
      </c>
      <c r="J1509">
        <v>1000</v>
      </c>
      <c r="K1509">
        <v>5.9</v>
      </c>
      <c r="L1509">
        <v>81314</v>
      </c>
      <c r="M1509">
        <v>3884</v>
      </c>
      <c r="N1509">
        <v>4078</v>
      </c>
      <c r="O1509">
        <v>4282</v>
      </c>
      <c r="P1509">
        <v>4680</v>
      </c>
      <c r="Q1509">
        <v>5078</v>
      </c>
      <c r="R1509">
        <v>5900</v>
      </c>
      <c r="S1509">
        <v>6195</v>
      </c>
      <c r="T1509">
        <v>6505</v>
      </c>
      <c r="U1509">
        <v>7109</v>
      </c>
      <c r="V1509">
        <v>7714</v>
      </c>
      <c r="W1509" t="s">
        <v>2329</v>
      </c>
      <c r="X1509">
        <v>1</v>
      </c>
      <c r="Y1509">
        <v>1</v>
      </c>
      <c r="Z1509" t="s">
        <v>1532</v>
      </c>
    </row>
    <row r="1510" spans="1:26">
      <c r="A1510">
        <v>285</v>
      </c>
      <c r="B1510">
        <v>16226</v>
      </c>
      <c r="C1510" t="s">
        <v>1574</v>
      </c>
      <c r="D1510" t="s">
        <v>1529</v>
      </c>
      <c r="E1510" t="s">
        <v>1447</v>
      </c>
      <c r="F1510">
        <v>1470</v>
      </c>
      <c r="G1510">
        <v>1627</v>
      </c>
      <c r="H1510" t="s">
        <v>1530</v>
      </c>
      <c r="I1510">
        <v>266</v>
      </c>
      <c r="J1510">
        <v>100</v>
      </c>
      <c r="K1510">
        <v>5.08</v>
      </c>
      <c r="L1510">
        <v>81314</v>
      </c>
      <c r="M1510">
        <v>3884</v>
      </c>
      <c r="N1510">
        <v>4078</v>
      </c>
      <c r="O1510">
        <v>4282</v>
      </c>
      <c r="P1510">
        <v>4680</v>
      </c>
      <c r="Q1510">
        <v>5078</v>
      </c>
      <c r="R1510">
        <v>508</v>
      </c>
      <c r="S1510">
        <v>533</v>
      </c>
      <c r="T1510">
        <v>560</v>
      </c>
      <c r="U1510">
        <v>612</v>
      </c>
      <c r="V1510">
        <v>664</v>
      </c>
      <c r="W1510" t="s">
        <v>2336</v>
      </c>
      <c r="X1510">
        <v>1</v>
      </c>
      <c r="Y1510">
        <v>1</v>
      </c>
      <c r="Z1510" t="s">
        <v>1532</v>
      </c>
    </row>
    <row r="1511" spans="1:26">
      <c r="A1511">
        <v>285</v>
      </c>
      <c r="B1511">
        <v>16226</v>
      </c>
      <c r="C1511" t="s">
        <v>1574</v>
      </c>
      <c r="D1511" t="s">
        <v>1529</v>
      </c>
      <c r="E1511" t="s">
        <v>1447</v>
      </c>
      <c r="F1511">
        <v>411</v>
      </c>
      <c r="G1511">
        <v>516</v>
      </c>
      <c r="H1511" t="s">
        <v>1530</v>
      </c>
      <c r="I1511">
        <v>266</v>
      </c>
      <c r="J1511">
        <v>800</v>
      </c>
      <c r="K1511">
        <v>5</v>
      </c>
      <c r="L1511">
        <v>81314</v>
      </c>
      <c r="M1511">
        <v>3884</v>
      </c>
      <c r="N1511">
        <v>4078</v>
      </c>
      <c r="O1511">
        <v>4282</v>
      </c>
      <c r="P1511">
        <v>4680</v>
      </c>
      <c r="Q1511">
        <v>5078</v>
      </c>
      <c r="R1511">
        <v>4000</v>
      </c>
      <c r="S1511">
        <v>4200</v>
      </c>
      <c r="T1511">
        <v>4410</v>
      </c>
      <c r="U1511">
        <v>4820</v>
      </c>
      <c r="V1511">
        <v>5230</v>
      </c>
      <c r="W1511" t="s">
        <v>1900</v>
      </c>
      <c r="X1511">
        <v>1</v>
      </c>
      <c r="Y1511">
        <v>1</v>
      </c>
      <c r="Z1511" t="s">
        <v>1532</v>
      </c>
    </row>
    <row r="1512" spans="1:26">
      <c r="A1512">
        <v>285</v>
      </c>
      <c r="B1512">
        <v>16226</v>
      </c>
      <c r="C1512" t="s">
        <v>1574</v>
      </c>
      <c r="D1512" t="s">
        <v>1529</v>
      </c>
      <c r="E1512" t="s">
        <v>1447</v>
      </c>
      <c r="F1512">
        <v>27</v>
      </c>
      <c r="G1512">
        <v>119</v>
      </c>
      <c r="H1512" t="s">
        <v>1530</v>
      </c>
      <c r="I1512">
        <v>266</v>
      </c>
      <c r="J1512">
        <v>100</v>
      </c>
      <c r="K1512">
        <v>5</v>
      </c>
      <c r="L1512">
        <v>81314</v>
      </c>
      <c r="M1512">
        <v>3884</v>
      </c>
      <c r="N1512">
        <v>4078</v>
      </c>
      <c r="O1512">
        <v>4282</v>
      </c>
      <c r="P1512">
        <v>4680</v>
      </c>
      <c r="Q1512">
        <v>5078</v>
      </c>
      <c r="R1512">
        <v>500</v>
      </c>
      <c r="S1512">
        <v>525</v>
      </c>
      <c r="T1512">
        <v>551</v>
      </c>
      <c r="U1512">
        <v>602</v>
      </c>
      <c r="V1512">
        <v>654</v>
      </c>
      <c r="W1512" t="s">
        <v>1567</v>
      </c>
      <c r="X1512">
        <v>1</v>
      </c>
      <c r="Y1512">
        <v>1</v>
      </c>
      <c r="Z1512" t="s">
        <v>1532</v>
      </c>
    </row>
    <row r="1513" spans="1:26">
      <c r="A1513">
        <v>285</v>
      </c>
      <c r="B1513">
        <v>16226</v>
      </c>
      <c r="C1513" t="s">
        <v>1574</v>
      </c>
      <c r="D1513" t="s">
        <v>1529</v>
      </c>
      <c r="E1513" t="s">
        <v>1447</v>
      </c>
      <c r="F1513">
        <v>1174</v>
      </c>
      <c r="G1513">
        <v>1324</v>
      </c>
      <c r="H1513" t="s">
        <v>1530</v>
      </c>
      <c r="I1513">
        <v>266</v>
      </c>
      <c r="J1513">
        <v>12000</v>
      </c>
      <c r="K1513">
        <v>4.1500000000000004</v>
      </c>
      <c r="L1513">
        <v>81314</v>
      </c>
      <c r="M1513">
        <v>3884</v>
      </c>
      <c r="N1513">
        <v>4078</v>
      </c>
      <c r="O1513">
        <v>4282</v>
      </c>
      <c r="P1513">
        <v>4680</v>
      </c>
      <c r="Q1513">
        <v>5078</v>
      </c>
      <c r="R1513">
        <v>49800</v>
      </c>
      <c r="S1513">
        <v>52287</v>
      </c>
      <c r="T1513">
        <v>54903</v>
      </c>
      <c r="U1513">
        <v>60006</v>
      </c>
      <c r="V1513">
        <v>65109</v>
      </c>
      <c r="W1513" t="s">
        <v>2337</v>
      </c>
      <c r="X1513">
        <v>1</v>
      </c>
      <c r="Y1513">
        <v>1</v>
      </c>
      <c r="Z1513" t="s">
        <v>1532</v>
      </c>
    </row>
    <row r="1514" spans="1:26">
      <c r="A1514">
        <v>285</v>
      </c>
      <c r="B1514">
        <v>16226</v>
      </c>
      <c r="C1514" t="s">
        <v>1574</v>
      </c>
      <c r="D1514" t="s">
        <v>1529</v>
      </c>
      <c r="E1514" t="s">
        <v>1447</v>
      </c>
      <c r="F1514">
        <v>7160</v>
      </c>
      <c r="G1514">
        <v>7513</v>
      </c>
      <c r="H1514" t="s">
        <v>1530</v>
      </c>
      <c r="I1514">
        <v>266</v>
      </c>
      <c r="J1514">
        <v>500</v>
      </c>
      <c r="K1514">
        <v>3.5</v>
      </c>
      <c r="L1514">
        <v>81314</v>
      </c>
      <c r="M1514">
        <v>3884</v>
      </c>
      <c r="N1514">
        <v>4078</v>
      </c>
      <c r="O1514">
        <v>4282</v>
      </c>
      <c r="P1514">
        <v>4680</v>
      </c>
      <c r="Q1514">
        <v>5078</v>
      </c>
      <c r="R1514">
        <v>1750</v>
      </c>
      <c r="S1514">
        <v>1837</v>
      </c>
      <c r="T1514">
        <v>1929</v>
      </c>
      <c r="U1514">
        <v>2109</v>
      </c>
      <c r="V1514">
        <v>2288</v>
      </c>
      <c r="W1514" t="s">
        <v>2338</v>
      </c>
      <c r="X1514">
        <v>1</v>
      </c>
      <c r="Y1514">
        <v>1</v>
      </c>
      <c r="Z1514" t="s">
        <v>1532</v>
      </c>
    </row>
    <row r="1515" spans="1:26">
      <c r="A1515">
        <v>285</v>
      </c>
      <c r="B1515">
        <v>16226</v>
      </c>
      <c r="C1515" t="s">
        <v>1574</v>
      </c>
      <c r="D1515" t="s">
        <v>1529</v>
      </c>
      <c r="E1515" t="s">
        <v>1447</v>
      </c>
      <c r="F1515">
        <v>986</v>
      </c>
      <c r="G1515">
        <v>1130</v>
      </c>
      <c r="H1515" t="s">
        <v>1530</v>
      </c>
      <c r="I1515">
        <v>266</v>
      </c>
      <c r="J1515">
        <v>7560</v>
      </c>
      <c r="K1515">
        <v>4</v>
      </c>
      <c r="L1515">
        <v>81314</v>
      </c>
      <c r="M1515">
        <v>3884</v>
      </c>
      <c r="N1515">
        <v>4078</v>
      </c>
      <c r="O1515">
        <v>4282</v>
      </c>
      <c r="P1515">
        <v>4680</v>
      </c>
      <c r="Q1515">
        <v>5078</v>
      </c>
      <c r="R1515">
        <v>30240</v>
      </c>
      <c r="S1515">
        <v>31750</v>
      </c>
      <c r="T1515">
        <v>33339</v>
      </c>
      <c r="U1515">
        <v>36437</v>
      </c>
      <c r="V1515">
        <v>39536</v>
      </c>
      <c r="W1515" t="s">
        <v>2339</v>
      </c>
      <c r="X1515">
        <v>1</v>
      </c>
      <c r="Y1515">
        <v>1</v>
      </c>
      <c r="Z1515" t="s">
        <v>1532</v>
      </c>
    </row>
    <row r="1516" spans="1:26">
      <c r="A1516">
        <v>285</v>
      </c>
      <c r="B1516">
        <v>16226</v>
      </c>
      <c r="C1516" t="s">
        <v>1574</v>
      </c>
      <c r="D1516" t="s">
        <v>1529</v>
      </c>
      <c r="E1516" t="s">
        <v>1447</v>
      </c>
      <c r="F1516">
        <v>7153</v>
      </c>
      <c r="G1516">
        <v>7481</v>
      </c>
      <c r="H1516" t="s">
        <v>1530</v>
      </c>
      <c r="I1516">
        <v>266</v>
      </c>
      <c r="J1516">
        <v>756</v>
      </c>
      <c r="K1516">
        <v>3.3</v>
      </c>
      <c r="L1516">
        <v>81314</v>
      </c>
      <c r="M1516">
        <v>3884</v>
      </c>
      <c r="N1516">
        <v>4078</v>
      </c>
      <c r="O1516">
        <v>4282</v>
      </c>
      <c r="P1516">
        <v>4680</v>
      </c>
      <c r="Q1516">
        <v>5078</v>
      </c>
      <c r="R1516">
        <v>2495</v>
      </c>
      <c r="S1516">
        <v>2619</v>
      </c>
      <c r="T1516">
        <v>2750</v>
      </c>
      <c r="U1516">
        <v>3006</v>
      </c>
      <c r="V1516">
        <v>3262</v>
      </c>
      <c r="W1516" t="s">
        <v>2334</v>
      </c>
      <c r="X1516">
        <v>1</v>
      </c>
      <c r="Y1516">
        <v>1</v>
      </c>
      <c r="Z1516" t="s">
        <v>1532</v>
      </c>
    </row>
    <row r="1517" spans="1:26">
      <c r="A1517">
        <v>285</v>
      </c>
      <c r="B1517">
        <v>16226</v>
      </c>
      <c r="C1517" t="s">
        <v>1574</v>
      </c>
      <c r="D1517" t="s">
        <v>1529</v>
      </c>
      <c r="E1517" t="s">
        <v>1447</v>
      </c>
      <c r="F1517">
        <v>28455</v>
      </c>
      <c r="G1517">
        <v>42056</v>
      </c>
      <c r="H1517" t="s">
        <v>1530</v>
      </c>
      <c r="I1517">
        <v>266</v>
      </c>
      <c r="J1517">
        <v>350</v>
      </c>
      <c r="K1517">
        <v>3.1</v>
      </c>
      <c r="L1517">
        <v>81314</v>
      </c>
      <c r="M1517">
        <v>3884</v>
      </c>
      <c r="N1517">
        <v>4078</v>
      </c>
      <c r="O1517">
        <v>4282</v>
      </c>
      <c r="P1517">
        <v>4680</v>
      </c>
      <c r="Q1517">
        <v>5078</v>
      </c>
      <c r="R1517">
        <v>1085</v>
      </c>
      <c r="S1517">
        <v>1139</v>
      </c>
      <c r="T1517">
        <v>1196</v>
      </c>
      <c r="U1517">
        <v>1307</v>
      </c>
      <c r="V1517">
        <v>1419</v>
      </c>
      <c r="W1517" t="s">
        <v>2340</v>
      </c>
      <c r="X1517">
        <v>1</v>
      </c>
      <c r="Y1517">
        <v>1</v>
      </c>
      <c r="Z1517" t="s">
        <v>1532</v>
      </c>
    </row>
    <row r="1518" spans="1:26">
      <c r="A1518">
        <v>285</v>
      </c>
      <c r="B1518">
        <v>16226</v>
      </c>
      <c r="C1518" t="s">
        <v>1574</v>
      </c>
      <c r="D1518" t="s">
        <v>1529</v>
      </c>
      <c r="E1518" t="s">
        <v>1447</v>
      </c>
      <c r="F1518">
        <v>1015</v>
      </c>
      <c r="G1518">
        <v>55522</v>
      </c>
      <c r="H1518" t="s">
        <v>1530</v>
      </c>
      <c r="I1518">
        <v>266</v>
      </c>
      <c r="J1518">
        <v>3000</v>
      </c>
      <c r="K1518">
        <v>3</v>
      </c>
      <c r="L1518">
        <v>81314</v>
      </c>
      <c r="M1518">
        <v>3884</v>
      </c>
      <c r="N1518">
        <v>4078</v>
      </c>
      <c r="O1518">
        <v>4282</v>
      </c>
      <c r="P1518">
        <v>4680</v>
      </c>
      <c r="Q1518">
        <v>5078</v>
      </c>
      <c r="R1518">
        <v>9000</v>
      </c>
      <c r="S1518">
        <v>9450</v>
      </c>
      <c r="T1518">
        <v>9922</v>
      </c>
      <c r="U1518">
        <v>10844</v>
      </c>
      <c r="V1518">
        <v>11767</v>
      </c>
      <c r="W1518" t="s">
        <v>2341</v>
      </c>
      <c r="X1518">
        <v>1</v>
      </c>
      <c r="Y1518">
        <v>1</v>
      </c>
      <c r="Z1518" t="s">
        <v>1532</v>
      </c>
    </row>
    <row r="1519" spans="1:26">
      <c r="A1519">
        <v>285</v>
      </c>
      <c r="B1519">
        <v>16226</v>
      </c>
      <c r="C1519" t="s">
        <v>1574</v>
      </c>
      <c r="D1519" t="s">
        <v>1529</v>
      </c>
      <c r="E1519" t="s">
        <v>1447</v>
      </c>
      <c r="F1519">
        <v>452</v>
      </c>
      <c r="G1519">
        <v>557</v>
      </c>
      <c r="H1519" t="s">
        <v>1530</v>
      </c>
      <c r="I1519">
        <v>266</v>
      </c>
      <c r="J1519">
        <v>5000</v>
      </c>
      <c r="K1519">
        <v>1.97</v>
      </c>
      <c r="L1519">
        <v>81314</v>
      </c>
      <c r="M1519">
        <v>3884</v>
      </c>
      <c r="N1519">
        <v>4078</v>
      </c>
      <c r="O1519">
        <v>4282</v>
      </c>
      <c r="P1519">
        <v>4680</v>
      </c>
      <c r="Q1519">
        <v>5078</v>
      </c>
      <c r="R1519">
        <v>9850</v>
      </c>
      <c r="S1519">
        <v>10342</v>
      </c>
      <c r="T1519">
        <v>10859</v>
      </c>
      <c r="U1519">
        <v>11869</v>
      </c>
      <c r="V1519">
        <v>12878</v>
      </c>
      <c r="W1519" t="s">
        <v>2342</v>
      </c>
      <c r="X1519">
        <v>1</v>
      </c>
      <c r="Y1519">
        <v>1</v>
      </c>
      <c r="Z1519" t="s">
        <v>1532</v>
      </c>
    </row>
    <row r="1520" spans="1:26">
      <c r="A1520">
        <v>285</v>
      </c>
      <c r="B1520">
        <v>16226</v>
      </c>
      <c r="C1520" t="s">
        <v>1574</v>
      </c>
      <c r="D1520" t="s">
        <v>1529</v>
      </c>
      <c r="E1520" t="s">
        <v>1447</v>
      </c>
      <c r="F1520">
        <v>26589</v>
      </c>
      <c r="G1520">
        <v>29043</v>
      </c>
      <c r="H1520" t="s">
        <v>1530</v>
      </c>
      <c r="I1520">
        <v>266</v>
      </c>
      <c r="J1520">
        <v>2000</v>
      </c>
      <c r="K1520">
        <v>0.9</v>
      </c>
      <c r="L1520">
        <v>81314</v>
      </c>
      <c r="M1520">
        <v>3884</v>
      </c>
      <c r="N1520">
        <v>4078</v>
      </c>
      <c r="O1520">
        <v>4282</v>
      </c>
      <c r="P1520">
        <v>4680</v>
      </c>
      <c r="Q1520">
        <v>5078</v>
      </c>
      <c r="R1520">
        <v>1800</v>
      </c>
      <c r="S1520">
        <v>1890</v>
      </c>
      <c r="T1520">
        <v>1984</v>
      </c>
      <c r="U1520">
        <v>2169</v>
      </c>
      <c r="V1520">
        <v>2353</v>
      </c>
      <c r="W1520" t="s">
        <v>2343</v>
      </c>
      <c r="X1520">
        <v>1</v>
      </c>
      <c r="Y1520">
        <v>1</v>
      </c>
      <c r="Z1520" t="s">
        <v>1532</v>
      </c>
    </row>
    <row r="1521" spans="1:26">
      <c r="A1521">
        <v>285</v>
      </c>
      <c r="B1521">
        <v>16226</v>
      </c>
      <c r="C1521" t="s">
        <v>1574</v>
      </c>
      <c r="D1521" t="s">
        <v>1529</v>
      </c>
      <c r="E1521" t="s">
        <v>1447</v>
      </c>
      <c r="F1521">
        <v>42</v>
      </c>
      <c r="G1521">
        <v>31014</v>
      </c>
      <c r="H1521" t="s">
        <v>1530</v>
      </c>
      <c r="I1521">
        <v>266</v>
      </c>
      <c r="J1521">
        <v>500</v>
      </c>
      <c r="K1521">
        <v>0.08</v>
      </c>
      <c r="L1521">
        <v>81314</v>
      </c>
      <c r="M1521">
        <v>3884</v>
      </c>
      <c r="N1521">
        <v>4078</v>
      </c>
      <c r="O1521">
        <v>4282</v>
      </c>
      <c r="P1521">
        <v>4680</v>
      </c>
      <c r="Q1521">
        <v>5078</v>
      </c>
      <c r="R1521">
        <v>40</v>
      </c>
      <c r="S1521">
        <v>42</v>
      </c>
      <c r="T1521">
        <v>44</v>
      </c>
      <c r="U1521">
        <v>48</v>
      </c>
      <c r="V1521">
        <v>52</v>
      </c>
      <c r="W1521" t="s">
        <v>2344</v>
      </c>
      <c r="X1521">
        <v>1</v>
      </c>
      <c r="Y1521">
        <v>1</v>
      </c>
      <c r="Z1521" t="s">
        <v>1532</v>
      </c>
    </row>
    <row r="1522" spans="1:26">
      <c r="A1522">
        <v>285</v>
      </c>
      <c r="B1522">
        <v>16226</v>
      </c>
      <c r="C1522" t="s">
        <v>1574</v>
      </c>
      <c r="D1522" t="s">
        <v>1529</v>
      </c>
      <c r="E1522" t="s">
        <v>1447</v>
      </c>
      <c r="F1522">
        <v>26802</v>
      </c>
      <c r="G1522">
        <v>29313</v>
      </c>
      <c r="H1522" t="s">
        <v>1530</v>
      </c>
      <c r="I1522">
        <v>266</v>
      </c>
      <c r="J1522">
        <v>500</v>
      </c>
      <c r="K1522">
        <v>7.9</v>
      </c>
      <c r="L1522">
        <v>81314</v>
      </c>
      <c r="M1522">
        <v>3884</v>
      </c>
      <c r="N1522">
        <v>4078</v>
      </c>
      <c r="O1522">
        <v>4282</v>
      </c>
      <c r="P1522">
        <v>4680</v>
      </c>
      <c r="Q1522">
        <v>5078</v>
      </c>
      <c r="R1522">
        <v>3950</v>
      </c>
      <c r="S1522">
        <v>4147</v>
      </c>
      <c r="T1522">
        <v>4355</v>
      </c>
      <c r="U1522">
        <v>4760</v>
      </c>
      <c r="V1522">
        <v>5164</v>
      </c>
      <c r="W1522" t="s">
        <v>2345</v>
      </c>
      <c r="X1522">
        <v>1</v>
      </c>
      <c r="Y1522">
        <v>1</v>
      </c>
      <c r="Z1522" t="s">
        <v>1532</v>
      </c>
    </row>
    <row r="1523" spans="1:26">
      <c r="A1523">
        <v>285</v>
      </c>
      <c r="B1523">
        <v>16226</v>
      </c>
      <c r="C1523" t="s">
        <v>1574</v>
      </c>
      <c r="D1523" t="s">
        <v>1529</v>
      </c>
      <c r="E1523" t="s">
        <v>1447</v>
      </c>
      <c r="F1523">
        <v>147</v>
      </c>
      <c r="G1523">
        <v>240</v>
      </c>
      <c r="H1523" t="s">
        <v>1530</v>
      </c>
      <c r="I1523">
        <v>266</v>
      </c>
      <c r="J1523">
        <v>500</v>
      </c>
      <c r="K1523">
        <v>7.23</v>
      </c>
      <c r="L1523">
        <v>81314</v>
      </c>
      <c r="M1523">
        <v>3884</v>
      </c>
      <c r="N1523">
        <v>4078</v>
      </c>
      <c r="O1523">
        <v>4282</v>
      </c>
      <c r="P1523">
        <v>4680</v>
      </c>
      <c r="Q1523">
        <v>5078</v>
      </c>
      <c r="R1523">
        <v>3615</v>
      </c>
      <c r="S1523">
        <v>3796</v>
      </c>
      <c r="T1523">
        <v>3985</v>
      </c>
      <c r="U1523">
        <v>4356</v>
      </c>
      <c r="V1523">
        <v>4726</v>
      </c>
      <c r="W1523" t="s">
        <v>2346</v>
      </c>
      <c r="X1523">
        <v>1</v>
      </c>
      <c r="Y1523">
        <v>1</v>
      </c>
      <c r="Z1523" t="s">
        <v>1532</v>
      </c>
    </row>
    <row r="1524" spans="1:26">
      <c r="A1524">
        <v>285</v>
      </c>
      <c r="B1524">
        <v>16226</v>
      </c>
      <c r="C1524" t="s">
        <v>1574</v>
      </c>
      <c r="D1524" t="s">
        <v>1529</v>
      </c>
      <c r="E1524" t="s">
        <v>1447</v>
      </c>
      <c r="F1524">
        <v>143</v>
      </c>
      <c r="G1524">
        <v>236</v>
      </c>
      <c r="H1524" t="s">
        <v>1530</v>
      </c>
      <c r="I1524">
        <v>266</v>
      </c>
      <c r="J1524">
        <v>500</v>
      </c>
      <c r="K1524">
        <v>2.99</v>
      </c>
      <c r="L1524">
        <v>81314</v>
      </c>
      <c r="M1524">
        <v>3884</v>
      </c>
      <c r="N1524">
        <v>4078</v>
      </c>
      <c r="O1524">
        <v>4282</v>
      </c>
      <c r="P1524">
        <v>4680</v>
      </c>
      <c r="Q1524">
        <v>5078</v>
      </c>
      <c r="R1524">
        <v>1495</v>
      </c>
      <c r="S1524">
        <v>1570</v>
      </c>
      <c r="T1524">
        <v>1648</v>
      </c>
      <c r="U1524">
        <v>1801</v>
      </c>
      <c r="V1524">
        <v>1955</v>
      </c>
      <c r="W1524" t="s">
        <v>1930</v>
      </c>
      <c r="X1524">
        <v>1</v>
      </c>
      <c r="Y1524">
        <v>1</v>
      </c>
      <c r="Z1524" t="s">
        <v>1532</v>
      </c>
    </row>
    <row r="1525" spans="1:26">
      <c r="A1525">
        <v>285</v>
      </c>
      <c r="B1525">
        <v>16226</v>
      </c>
      <c r="C1525" t="s">
        <v>1574</v>
      </c>
      <c r="D1525" t="s">
        <v>1529</v>
      </c>
      <c r="E1525" t="s">
        <v>1447</v>
      </c>
      <c r="F1525">
        <v>93</v>
      </c>
      <c r="G1525">
        <v>186</v>
      </c>
      <c r="H1525" t="s">
        <v>1530</v>
      </c>
      <c r="I1525">
        <v>266</v>
      </c>
      <c r="J1525">
        <v>10000</v>
      </c>
      <c r="K1525">
        <v>2.2400000000000002</v>
      </c>
      <c r="L1525">
        <v>81314</v>
      </c>
      <c r="M1525">
        <v>3884</v>
      </c>
      <c r="N1525">
        <v>4078</v>
      </c>
      <c r="O1525">
        <v>4282</v>
      </c>
      <c r="P1525">
        <v>4680</v>
      </c>
      <c r="Q1525">
        <v>5078</v>
      </c>
      <c r="R1525">
        <v>22400</v>
      </c>
      <c r="S1525">
        <v>23519</v>
      </c>
      <c r="T1525">
        <v>24695</v>
      </c>
      <c r="U1525">
        <v>26991</v>
      </c>
      <c r="V1525">
        <v>29286</v>
      </c>
      <c r="W1525" t="s">
        <v>2347</v>
      </c>
      <c r="X1525">
        <v>1</v>
      </c>
      <c r="Y1525">
        <v>1</v>
      </c>
      <c r="Z1525" t="s">
        <v>1532</v>
      </c>
    </row>
    <row r="1526" spans="1:26">
      <c r="A1526">
        <v>285</v>
      </c>
      <c r="B1526">
        <v>16226</v>
      </c>
      <c r="C1526" t="s">
        <v>1574</v>
      </c>
      <c r="D1526" t="s">
        <v>1529</v>
      </c>
      <c r="E1526" t="s">
        <v>1447</v>
      </c>
      <c r="F1526">
        <v>1482</v>
      </c>
      <c r="G1526">
        <v>1641</v>
      </c>
      <c r="H1526" t="s">
        <v>1530</v>
      </c>
      <c r="I1526">
        <v>266</v>
      </c>
      <c r="J1526">
        <v>1000</v>
      </c>
      <c r="K1526">
        <v>25.2</v>
      </c>
      <c r="L1526">
        <v>81314</v>
      </c>
      <c r="M1526">
        <v>3884</v>
      </c>
      <c r="N1526">
        <v>4078</v>
      </c>
      <c r="O1526">
        <v>4282</v>
      </c>
      <c r="P1526">
        <v>4680</v>
      </c>
      <c r="Q1526">
        <v>5078</v>
      </c>
      <c r="R1526">
        <v>25200</v>
      </c>
      <c r="S1526">
        <v>26459</v>
      </c>
      <c r="T1526">
        <v>27782</v>
      </c>
      <c r="U1526">
        <v>30365</v>
      </c>
      <c r="V1526">
        <v>32947</v>
      </c>
      <c r="W1526" t="s">
        <v>2348</v>
      </c>
      <c r="X1526">
        <v>1</v>
      </c>
      <c r="Y1526">
        <v>1</v>
      </c>
      <c r="Z1526" t="s">
        <v>1532</v>
      </c>
    </row>
    <row r="1527" spans="1:26">
      <c r="A1527">
        <v>285</v>
      </c>
      <c r="B1527">
        <v>16226</v>
      </c>
      <c r="C1527" t="s">
        <v>1574</v>
      </c>
      <c r="D1527" t="s">
        <v>1529</v>
      </c>
      <c r="E1527" t="s">
        <v>1447</v>
      </c>
      <c r="F1527">
        <v>38293</v>
      </c>
      <c r="G1527">
        <v>42347</v>
      </c>
      <c r="H1527" t="s">
        <v>1530</v>
      </c>
      <c r="I1527">
        <v>266</v>
      </c>
      <c r="J1527">
        <v>1000</v>
      </c>
      <c r="K1527">
        <v>25</v>
      </c>
      <c r="L1527">
        <v>81314</v>
      </c>
      <c r="M1527">
        <v>3884</v>
      </c>
      <c r="N1527">
        <v>4078</v>
      </c>
      <c r="O1527">
        <v>4282</v>
      </c>
      <c r="P1527">
        <v>4680</v>
      </c>
      <c r="Q1527">
        <v>5078</v>
      </c>
      <c r="R1527">
        <v>25000</v>
      </c>
      <c r="S1527">
        <v>26249</v>
      </c>
      <c r="T1527">
        <v>27562</v>
      </c>
      <c r="U1527">
        <v>30124</v>
      </c>
      <c r="V1527">
        <v>32685</v>
      </c>
      <c r="W1527" t="s">
        <v>2349</v>
      </c>
      <c r="X1527">
        <v>1</v>
      </c>
      <c r="Y1527">
        <v>1</v>
      </c>
      <c r="Z1527" t="s">
        <v>1532</v>
      </c>
    </row>
    <row r="1528" spans="1:26">
      <c r="A1528">
        <v>285</v>
      </c>
      <c r="B1528">
        <v>16226</v>
      </c>
      <c r="C1528" t="s">
        <v>1574</v>
      </c>
      <c r="D1528" t="s">
        <v>1529</v>
      </c>
      <c r="E1528" t="s">
        <v>1447</v>
      </c>
      <c r="F1528">
        <v>550</v>
      </c>
      <c r="G1528">
        <v>663</v>
      </c>
      <c r="H1528" t="s">
        <v>1530</v>
      </c>
      <c r="I1528">
        <v>266</v>
      </c>
      <c r="J1528">
        <v>1200</v>
      </c>
      <c r="K1528">
        <v>25</v>
      </c>
      <c r="L1528">
        <v>81314</v>
      </c>
      <c r="M1528">
        <v>3884</v>
      </c>
      <c r="N1528">
        <v>4078</v>
      </c>
      <c r="O1528">
        <v>4282</v>
      </c>
      <c r="P1528">
        <v>4680</v>
      </c>
      <c r="Q1528">
        <v>5078</v>
      </c>
      <c r="R1528">
        <v>30000</v>
      </c>
      <c r="S1528">
        <v>31498</v>
      </c>
      <c r="T1528">
        <v>33074</v>
      </c>
      <c r="U1528">
        <v>36148</v>
      </c>
      <c r="V1528">
        <v>39222</v>
      </c>
      <c r="W1528" t="s">
        <v>2350</v>
      </c>
      <c r="X1528">
        <v>1</v>
      </c>
      <c r="Y1528">
        <v>1</v>
      </c>
      <c r="Z1528" t="s">
        <v>1532</v>
      </c>
    </row>
    <row r="1529" spans="1:26">
      <c r="A1529">
        <v>285</v>
      </c>
      <c r="B1529">
        <v>16226</v>
      </c>
      <c r="C1529" t="s">
        <v>1574</v>
      </c>
      <c r="D1529" t="s">
        <v>1529</v>
      </c>
      <c r="E1529" t="s">
        <v>1447</v>
      </c>
      <c r="F1529">
        <v>860</v>
      </c>
      <c r="G1529">
        <v>998</v>
      </c>
      <c r="H1529" t="s">
        <v>1530</v>
      </c>
      <c r="I1529">
        <v>266</v>
      </c>
      <c r="J1529">
        <v>700</v>
      </c>
      <c r="K1529">
        <v>25</v>
      </c>
      <c r="L1529">
        <v>81314</v>
      </c>
      <c r="M1529">
        <v>3884</v>
      </c>
      <c r="N1529">
        <v>4078</v>
      </c>
      <c r="O1529">
        <v>4282</v>
      </c>
      <c r="P1529">
        <v>4680</v>
      </c>
      <c r="Q1529">
        <v>5078</v>
      </c>
      <c r="R1529">
        <v>17500</v>
      </c>
      <c r="S1529">
        <v>18374</v>
      </c>
      <c r="T1529">
        <v>19293</v>
      </c>
      <c r="U1529">
        <v>21087</v>
      </c>
      <c r="V1529">
        <v>22880</v>
      </c>
      <c r="W1529" t="s">
        <v>2351</v>
      </c>
      <c r="X1529">
        <v>1</v>
      </c>
      <c r="Y1529">
        <v>1</v>
      </c>
      <c r="Z1529" t="s">
        <v>1532</v>
      </c>
    </row>
    <row r="1530" spans="1:26">
      <c r="A1530">
        <v>285</v>
      </c>
      <c r="B1530">
        <v>16226</v>
      </c>
      <c r="C1530" t="s">
        <v>1574</v>
      </c>
      <c r="D1530" t="s">
        <v>1529</v>
      </c>
      <c r="E1530" t="s">
        <v>1447</v>
      </c>
      <c r="F1530">
        <v>257</v>
      </c>
      <c r="G1530">
        <v>356</v>
      </c>
      <c r="H1530" t="s">
        <v>1530</v>
      </c>
      <c r="I1530">
        <v>266</v>
      </c>
      <c r="J1530">
        <v>1000</v>
      </c>
      <c r="K1530">
        <v>25</v>
      </c>
      <c r="L1530">
        <v>81314</v>
      </c>
      <c r="M1530">
        <v>3884</v>
      </c>
      <c r="N1530">
        <v>4078</v>
      </c>
      <c r="O1530">
        <v>4282</v>
      </c>
      <c r="P1530">
        <v>4680</v>
      </c>
      <c r="Q1530">
        <v>5078</v>
      </c>
      <c r="R1530">
        <v>25000</v>
      </c>
      <c r="S1530">
        <v>26249</v>
      </c>
      <c r="T1530">
        <v>27562</v>
      </c>
      <c r="U1530">
        <v>30124</v>
      </c>
      <c r="V1530">
        <v>32685</v>
      </c>
      <c r="W1530" t="s">
        <v>2352</v>
      </c>
      <c r="X1530">
        <v>1</v>
      </c>
      <c r="Y1530">
        <v>1</v>
      </c>
      <c r="Z1530" t="s">
        <v>1532</v>
      </c>
    </row>
    <row r="1531" spans="1:26">
      <c r="A1531">
        <v>285</v>
      </c>
      <c r="B1531">
        <v>16226</v>
      </c>
      <c r="C1531" t="s">
        <v>1574</v>
      </c>
      <c r="D1531" t="s">
        <v>1529</v>
      </c>
      <c r="E1531" t="s">
        <v>1447</v>
      </c>
      <c r="F1531">
        <v>26471</v>
      </c>
      <c r="G1531">
        <v>56725</v>
      </c>
      <c r="H1531" t="s">
        <v>1530</v>
      </c>
      <c r="I1531">
        <v>266</v>
      </c>
      <c r="J1531">
        <v>2171</v>
      </c>
      <c r="K1531">
        <v>24</v>
      </c>
      <c r="L1531">
        <v>81314</v>
      </c>
      <c r="M1531">
        <v>3884</v>
      </c>
      <c r="N1531">
        <v>4078</v>
      </c>
      <c r="O1531">
        <v>4282</v>
      </c>
      <c r="P1531">
        <v>4680</v>
      </c>
      <c r="Q1531">
        <v>5078</v>
      </c>
      <c r="R1531">
        <v>52104</v>
      </c>
      <c r="S1531">
        <v>54707</v>
      </c>
      <c r="T1531">
        <v>57443</v>
      </c>
      <c r="U1531">
        <v>62782</v>
      </c>
      <c r="V1531">
        <v>68122</v>
      </c>
      <c r="W1531" t="s">
        <v>2353</v>
      </c>
      <c r="X1531">
        <v>1</v>
      </c>
      <c r="Y1531">
        <v>1</v>
      </c>
      <c r="Z1531" t="s">
        <v>1532</v>
      </c>
    </row>
    <row r="1532" spans="1:26">
      <c r="A1532">
        <v>285</v>
      </c>
      <c r="B1532">
        <v>16226</v>
      </c>
      <c r="C1532" t="s">
        <v>1574</v>
      </c>
      <c r="D1532" t="s">
        <v>1529</v>
      </c>
      <c r="E1532" t="s">
        <v>1447</v>
      </c>
      <c r="F1532">
        <v>79601</v>
      </c>
      <c r="G1532">
        <v>94033</v>
      </c>
      <c r="H1532" t="s">
        <v>1577</v>
      </c>
      <c r="I1532">
        <v>323</v>
      </c>
      <c r="J1532">
        <v>13</v>
      </c>
      <c r="K1532">
        <v>1000</v>
      </c>
      <c r="L1532">
        <v>81314</v>
      </c>
      <c r="M1532">
        <v>3884</v>
      </c>
      <c r="N1532">
        <v>4078</v>
      </c>
      <c r="O1532">
        <v>4282</v>
      </c>
      <c r="P1532">
        <v>4680</v>
      </c>
      <c r="Q1532">
        <v>5078</v>
      </c>
      <c r="R1532">
        <v>13000</v>
      </c>
      <c r="S1532">
        <v>13649</v>
      </c>
      <c r="T1532">
        <v>14332</v>
      </c>
      <c r="U1532">
        <v>15664</v>
      </c>
      <c r="V1532">
        <v>16996</v>
      </c>
      <c r="W1532" t="s">
        <v>2174</v>
      </c>
      <c r="X1532">
        <v>1</v>
      </c>
      <c r="Y1532">
        <v>1</v>
      </c>
      <c r="Z1532" t="s">
        <v>1532</v>
      </c>
    </row>
    <row r="1533" spans="1:26">
      <c r="A1533">
        <v>285</v>
      </c>
      <c r="B1533">
        <v>16226</v>
      </c>
      <c r="C1533" t="s">
        <v>1574</v>
      </c>
      <c r="D1533" t="s">
        <v>1529</v>
      </c>
      <c r="E1533" t="s">
        <v>1447</v>
      </c>
      <c r="F1533">
        <v>7164</v>
      </c>
      <c r="G1533">
        <v>7529</v>
      </c>
      <c r="H1533" t="s">
        <v>1530</v>
      </c>
      <c r="I1533">
        <v>266</v>
      </c>
      <c r="J1533">
        <v>7000</v>
      </c>
      <c r="K1533">
        <v>4</v>
      </c>
      <c r="L1533">
        <v>81314</v>
      </c>
      <c r="M1533">
        <v>3884</v>
      </c>
      <c r="N1533">
        <v>4078</v>
      </c>
      <c r="O1533">
        <v>4282</v>
      </c>
      <c r="P1533">
        <v>4680</v>
      </c>
      <c r="Q1533">
        <v>5078</v>
      </c>
      <c r="R1533">
        <v>28000</v>
      </c>
      <c r="S1533">
        <v>29399</v>
      </c>
      <c r="T1533">
        <v>30869</v>
      </c>
      <c r="U1533">
        <v>33738</v>
      </c>
      <c r="V1533">
        <v>36608</v>
      </c>
      <c r="W1533" t="s">
        <v>2354</v>
      </c>
      <c r="X1533">
        <v>1</v>
      </c>
      <c r="Y1533">
        <v>1</v>
      </c>
      <c r="Z1533" t="s">
        <v>1532</v>
      </c>
    </row>
    <row r="1534" spans="1:26">
      <c r="A1534">
        <v>285</v>
      </c>
      <c r="B1534">
        <v>16226</v>
      </c>
      <c r="C1534" t="s">
        <v>1574</v>
      </c>
      <c r="D1534" t="s">
        <v>1529</v>
      </c>
      <c r="E1534" t="s">
        <v>1447</v>
      </c>
      <c r="F1534">
        <v>52334</v>
      </c>
      <c r="G1534">
        <v>61639</v>
      </c>
      <c r="H1534" t="s">
        <v>1577</v>
      </c>
      <c r="I1534">
        <v>323</v>
      </c>
      <c r="J1534">
        <v>2</v>
      </c>
      <c r="K1534">
        <v>2000</v>
      </c>
      <c r="L1534">
        <v>81314</v>
      </c>
      <c r="M1534">
        <v>3884</v>
      </c>
      <c r="N1534">
        <v>4078</v>
      </c>
      <c r="O1534">
        <v>4282</v>
      </c>
      <c r="P1534">
        <v>4680</v>
      </c>
      <c r="Q1534">
        <v>5078</v>
      </c>
      <c r="R1534">
        <v>4000</v>
      </c>
      <c r="S1534">
        <v>4200</v>
      </c>
      <c r="T1534">
        <v>4410</v>
      </c>
      <c r="U1534">
        <v>4820</v>
      </c>
      <c r="V1534">
        <v>5230</v>
      </c>
      <c r="W1534" t="s">
        <v>2220</v>
      </c>
      <c r="X1534">
        <v>1</v>
      </c>
      <c r="Y1534">
        <v>1</v>
      </c>
      <c r="Z1534" t="s">
        <v>1532</v>
      </c>
    </row>
    <row r="1535" spans="1:26">
      <c r="A1535">
        <v>285</v>
      </c>
      <c r="B1535">
        <v>16226</v>
      </c>
      <c r="C1535" t="s">
        <v>1574</v>
      </c>
      <c r="D1535" t="s">
        <v>1529</v>
      </c>
      <c r="E1535" t="s">
        <v>1447</v>
      </c>
      <c r="F1535">
        <v>657</v>
      </c>
      <c r="G1535">
        <v>774</v>
      </c>
      <c r="H1535" t="s">
        <v>1530</v>
      </c>
      <c r="I1535">
        <v>266</v>
      </c>
      <c r="J1535">
        <v>1000</v>
      </c>
      <c r="K1535">
        <v>20.75</v>
      </c>
      <c r="L1535">
        <v>81314</v>
      </c>
      <c r="M1535">
        <v>3884</v>
      </c>
      <c r="N1535">
        <v>4078</v>
      </c>
      <c r="O1535">
        <v>4282</v>
      </c>
      <c r="P1535">
        <v>4680</v>
      </c>
      <c r="Q1535">
        <v>5078</v>
      </c>
      <c r="R1535">
        <v>20750</v>
      </c>
      <c r="S1535">
        <v>21786</v>
      </c>
      <c r="T1535">
        <v>22876</v>
      </c>
      <c r="U1535">
        <v>25003</v>
      </c>
      <c r="V1535">
        <v>27129</v>
      </c>
      <c r="W1535" t="s">
        <v>2355</v>
      </c>
      <c r="X1535">
        <v>1</v>
      </c>
      <c r="Y1535">
        <v>1</v>
      </c>
      <c r="Z1535" t="s">
        <v>1532</v>
      </c>
    </row>
    <row r="1536" spans="1:26">
      <c r="A1536">
        <v>285</v>
      </c>
      <c r="B1536">
        <v>16226</v>
      </c>
      <c r="C1536" t="s">
        <v>1574</v>
      </c>
      <c r="D1536" t="s">
        <v>1529</v>
      </c>
      <c r="E1536" t="s">
        <v>1447</v>
      </c>
      <c r="F1536">
        <v>49266</v>
      </c>
      <c r="G1536">
        <v>57711</v>
      </c>
      <c r="H1536" t="s">
        <v>1577</v>
      </c>
      <c r="I1536">
        <v>323</v>
      </c>
      <c r="J1536">
        <v>10</v>
      </c>
      <c r="K1536">
        <v>400</v>
      </c>
      <c r="L1536">
        <v>81314</v>
      </c>
      <c r="M1536">
        <v>3884</v>
      </c>
      <c r="N1536">
        <v>4078</v>
      </c>
      <c r="O1536">
        <v>4282</v>
      </c>
      <c r="P1536">
        <v>4680</v>
      </c>
      <c r="Q1536">
        <v>5078</v>
      </c>
      <c r="R1536">
        <v>4000</v>
      </c>
      <c r="S1536">
        <v>4200</v>
      </c>
      <c r="T1536">
        <v>4410</v>
      </c>
      <c r="U1536">
        <v>4820</v>
      </c>
      <c r="V1536">
        <v>5230</v>
      </c>
      <c r="W1536" t="s">
        <v>2175</v>
      </c>
      <c r="X1536">
        <v>1</v>
      </c>
      <c r="Y1536">
        <v>1</v>
      </c>
      <c r="Z1536" t="s">
        <v>1532</v>
      </c>
    </row>
    <row r="1537" spans="1:26">
      <c r="A1537">
        <v>285</v>
      </c>
      <c r="B1537">
        <v>16226</v>
      </c>
      <c r="C1537" t="s">
        <v>1574</v>
      </c>
      <c r="D1537" t="s">
        <v>1529</v>
      </c>
      <c r="E1537" t="s">
        <v>1447</v>
      </c>
      <c r="F1537">
        <v>37326</v>
      </c>
      <c r="G1537">
        <v>52515</v>
      </c>
      <c r="H1537" t="s">
        <v>1530</v>
      </c>
      <c r="I1537">
        <v>266</v>
      </c>
      <c r="J1537">
        <v>500</v>
      </c>
      <c r="K1537">
        <v>20</v>
      </c>
      <c r="L1537">
        <v>81314</v>
      </c>
      <c r="M1537">
        <v>3884</v>
      </c>
      <c r="N1537">
        <v>4078</v>
      </c>
      <c r="O1537">
        <v>4282</v>
      </c>
      <c r="P1537">
        <v>4680</v>
      </c>
      <c r="Q1537">
        <v>5078</v>
      </c>
      <c r="R1537">
        <v>10000</v>
      </c>
      <c r="S1537">
        <v>10499</v>
      </c>
      <c r="T1537">
        <v>11025</v>
      </c>
      <c r="U1537">
        <v>12049</v>
      </c>
      <c r="V1537">
        <v>13074</v>
      </c>
      <c r="W1537" t="s">
        <v>2356</v>
      </c>
      <c r="X1537">
        <v>1</v>
      </c>
      <c r="Y1537">
        <v>1</v>
      </c>
      <c r="Z1537" t="s">
        <v>1532</v>
      </c>
    </row>
    <row r="1538" spans="1:26">
      <c r="A1538">
        <v>285</v>
      </c>
      <c r="B1538">
        <v>16226</v>
      </c>
      <c r="C1538" t="s">
        <v>1574</v>
      </c>
      <c r="D1538" t="s">
        <v>1529</v>
      </c>
      <c r="E1538" t="s">
        <v>1447</v>
      </c>
      <c r="F1538">
        <v>876</v>
      </c>
      <c r="G1538">
        <v>1015</v>
      </c>
      <c r="H1538" t="s">
        <v>1530</v>
      </c>
      <c r="I1538">
        <v>266</v>
      </c>
      <c r="J1538">
        <v>500</v>
      </c>
      <c r="K1538">
        <v>19</v>
      </c>
      <c r="L1538">
        <v>81314</v>
      </c>
      <c r="M1538">
        <v>3884</v>
      </c>
      <c r="N1538">
        <v>4078</v>
      </c>
      <c r="O1538">
        <v>4282</v>
      </c>
      <c r="P1538">
        <v>4680</v>
      </c>
      <c r="Q1538">
        <v>5078</v>
      </c>
      <c r="R1538">
        <v>9500</v>
      </c>
      <c r="S1538">
        <v>9975</v>
      </c>
      <c r="T1538">
        <v>10473</v>
      </c>
      <c r="U1538">
        <v>11447</v>
      </c>
      <c r="V1538">
        <v>12420</v>
      </c>
      <c r="W1538" t="s">
        <v>2357</v>
      </c>
      <c r="X1538">
        <v>1</v>
      </c>
      <c r="Y1538">
        <v>1</v>
      </c>
      <c r="Z1538" t="s">
        <v>1532</v>
      </c>
    </row>
    <row r="1539" spans="1:26">
      <c r="A1539">
        <v>285</v>
      </c>
      <c r="B1539">
        <v>16226</v>
      </c>
      <c r="C1539" t="s">
        <v>1574</v>
      </c>
      <c r="D1539" t="s">
        <v>1529</v>
      </c>
      <c r="E1539" t="s">
        <v>1447</v>
      </c>
      <c r="F1539">
        <v>79674</v>
      </c>
      <c r="G1539">
        <v>94122</v>
      </c>
      <c r="H1539" t="s">
        <v>1577</v>
      </c>
      <c r="I1539">
        <v>323</v>
      </c>
      <c r="J1539">
        <v>2</v>
      </c>
      <c r="K1539">
        <v>450</v>
      </c>
      <c r="L1539">
        <v>81314</v>
      </c>
      <c r="M1539">
        <v>3884</v>
      </c>
      <c r="N1539">
        <v>4078</v>
      </c>
      <c r="O1539">
        <v>4282</v>
      </c>
      <c r="P1539">
        <v>4680</v>
      </c>
      <c r="Q1539">
        <v>5078</v>
      </c>
      <c r="R1539">
        <v>900</v>
      </c>
      <c r="S1539">
        <v>945</v>
      </c>
      <c r="T1539">
        <v>992</v>
      </c>
      <c r="U1539">
        <v>1084</v>
      </c>
      <c r="V1539">
        <v>1177</v>
      </c>
      <c r="W1539" t="s">
        <v>2169</v>
      </c>
      <c r="X1539">
        <v>1</v>
      </c>
      <c r="Y1539">
        <v>1</v>
      </c>
      <c r="Z1539" t="s">
        <v>1532</v>
      </c>
    </row>
    <row r="1540" spans="1:26">
      <c r="A1540">
        <v>285</v>
      </c>
      <c r="B1540">
        <v>16226</v>
      </c>
      <c r="C1540" t="s">
        <v>1574</v>
      </c>
      <c r="D1540" t="s">
        <v>1529</v>
      </c>
      <c r="E1540" t="s">
        <v>1447</v>
      </c>
      <c r="F1540">
        <v>48472</v>
      </c>
      <c r="G1540">
        <v>56722</v>
      </c>
      <c r="H1540" t="s">
        <v>1530</v>
      </c>
      <c r="I1540">
        <v>266</v>
      </c>
      <c r="J1540">
        <v>1000</v>
      </c>
      <c r="K1540">
        <v>18</v>
      </c>
      <c r="L1540">
        <v>81314</v>
      </c>
      <c r="M1540">
        <v>3884</v>
      </c>
      <c r="N1540">
        <v>4078</v>
      </c>
      <c r="O1540">
        <v>4282</v>
      </c>
      <c r="P1540">
        <v>4680</v>
      </c>
      <c r="Q1540">
        <v>5078</v>
      </c>
      <c r="R1540">
        <v>18000</v>
      </c>
      <c r="S1540">
        <v>18899</v>
      </c>
      <c r="T1540">
        <v>19844</v>
      </c>
      <c r="U1540">
        <v>21689</v>
      </c>
      <c r="V1540">
        <v>23533</v>
      </c>
      <c r="W1540" t="s">
        <v>2358</v>
      </c>
      <c r="X1540">
        <v>1</v>
      </c>
      <c r="Y1540">
        <v>1</v>
      </c>
      <c r="Z1540" t="s">
        <v>1532</v>
      </c>
    </row>
    <row r="1541" spans="1:26">
      <c r="A1541">
        <v>285</v>
      </c>
      <c r="B1541">
        <v>16226</v>
      </c>
      <c r="C1541" t="s">
        <v>1574</v>
      </c>
      <c r="D1541" t="s">
        <v>1529</v>
      </c>
      <c r="E1541" t="s">
        <v>1447</v>
      </c>
      <c r="F1541">
        <v>225</v>
      </c>
      <c r="G1541">
        <v>322</v>
      </c>
      <c r="H1541" t="s">
        <v>1530</v>
      </c>
      <c r="I1541">
        <v>266</v>
      </c>
      <c r="J1541">
        <v>500</v>
      </c>
      <c r="K1541">
        <v>16.75</v>
      </c>
      <c r="L1541">
        <v>81314</v>
      </c>
      <c r="M1541">
        <v>3884</v>
      </c>
      <c r="N1541">
        <v>4078</v>
      </c>
      <c r="O1541">
        <v>4282</v>
      </c>
      <c r="P1541">
        <v>4680</v>
      </c>
      <c r="Q1541">
        <v>5078</v>
      </c>
      <c r="R1541">
        <v>8375</v>
      </c>
      <c r="S1541">
        <v>8793</v>
      </c>
      <c r="T1541">
        <v>9233</v>
      </c>
      <c r="U1541">
        <v>10091</v>
      </c>
      <c r="V1541">
        <v>10950</v>
      </c>
      <c r="W1541" t="s">
        <v>1923</v>
      </c>
      <c r="X1541">
        <v>1</v>
      </c>
      <c r="Y1541">
        <v>1</v>
      </c>
      <c r="Z1541" t="s">
        <v>1532</v>
      </c>
    </row>
    <row r="1542" spans="1:26">
      <c r="A1542">
        <v>285</v>
      </c>
      <c r="B1542">
        <v>16226</v>
      </c>
      <c r="C1542" t="s">
        <v>1574</v>
      </c>
      <c r="D1542" t="s">
        <v>1529</v>
      </c>
      <c r="E1542" t="s">
        <v>1447</v>
      </c>
      <c r="F1542">
        <v>83839</v>
      </c>
      <c r="G1542">
        <v>99141</v>
      </c>
      <c r="H1542" t="s">
        <v>1577</v>
      </c>
      <c r="I1542">
        <v>323</v>
      </c>
      <c r="J1542">
        <v>12</v>
      </c>
      <c r="K1542">
        <v>700</v>
      </c>
      <c r="L1542">
        <v>81314</v>
      </c>
      <c r="M1542">
        <v>3884</v>
      </c>
      <c r="N1542">
        <v>4078</v>
      </c>
      <c r="O1542">
        <v>4282</v>
      </c>
      <c r="P1542">
        <v>4680</v>
      </c>
      <c r="Q1542">
        <v>5078</v>
      </c>
      <c r="R1542">
        <v>8400</v>
      </c>
      <c r="S1542">
        <v>8820</v>
      </c>
      <c r="T1542">
        <v>9261</v>
      </c>
      <c r="U1542">
        <v>10122</v>
      </c>
      <c r="V1542">
        <v>10982</v>
      </c>
      <c r="W1542" t="s">
        <v>2221</v>
      </c>
      <c r="X1542">
        <v>1</v>
      </c>
      <c r="Y1542">
        <v>1</v>
      </c>
      <c r="Z1542" t="s">
        <v>1532</v>
      </c>
    </row>
    <row r="1543" spans="1:26">
      <c r="A1543">
        <v>285</v>
      </c>
      <c r="B1543">
        <v>16226</v>
      </c>
      <c r="C1543" t="s">
        <v>1574</v>
      </c>
      <c r="D1543" t="s">
        <v>1529</v>
      </c>
      <c r="E1543" t="s">
        <v>1447</v>
      </c>
      <c r="F1543">
        <v>1404</v>
      </c>
      <c r="G1543">
        <v>1778</v>
      </c>
      <c r="H1543" t="s">
        <v>1530</v>
      </c>
      <c r="I1543">
        <v>266</v>
      </c>
      <c r="J1543">
        <v>2000</v>
      </c>
      <c r="K1543">
        <v>16.53</v>
      </c>
      <c r="L1543">
        <v>81314</v>
      </c>
      <c r="M1543">
        <v>3884</v>
      </c>
      <c r="N1543">
        <v>4078</v>
      </c>
      <c r="O1543">
        <v>4282</v>
      </c>
      <c r="P1543">
        <v>4680</v>
      </c>
      <c r="Q1543">
        <v>5078</v>
      </c>
      <c r="R1543">
        <v>33060</v>
      </c>
      <c r="S1543">
        <v>34711</v>
      </c>
      <c r="T1543">
        <v>36448</v>
      </c>
      <c r="U1543">
        <v>39835</v>
      </c>
      <c r="V1543">
        <v>43223</v>
      </c>
      <c r="W1543" t="s">
        <v>2359</v>
      </c>
      <c r="X1543">
        <v>1</v>
      </c>
      <c r="Y1543">
        <v>1</v>
      </c>
      <c r="Z1543" t="s">
        <v>1532</v>
      </c>
    </row>
    <row r="1544" spans="1:26">
      <c r="A1544">
        <v>285</v>
      </c>
      <c r="B1544">
        <v>16226</v>
      </c>
      <c r="C1544" t="s">
        <v>1574</v>
      </c>
      <c r="D1544" t="s">
        <v>1529</v>
      </c>
      <c r="E1544" t="s">
        <v>1447</v>
      </c>
      <c r="F1544">
        <v>1403</v>
      </c>
      <c r="G1544">
        <v>1777</v>
      </c>
      <c r="H1544" t="s">
        <v>1530</v>
      </c>
      <c r="I1544">
        <v>266</v>
      </c>
      <c r="J1544">
        <v>2000</v>
      </c>
      <c r="K1544">
        <v>16.53</v>
      </c>
      <c r="L1544">
        <v>81314</v>
      </c>
      <c r="M1544">
        <v>3884</v>
      </c>
      <c r="N1544">
        <v>4078</v>
      </c>
      <c r="O1544">
        <v>4282</v>
      </c>
      <c r="P1544">
        <v>4680</v>
      </c>
      <c r="Q1544">
        <v>5078</v>
      </c>
      <c r="R1544">
        <v>33060</v>
      </c>
      <c r="S1544">
        <v>34711</v>
      </c>
      <c r="T1544">
        <v>36448</v>
      </c>
      <c r="U1544">
        <v>39835</v>
      </c>
      <c r="V1544">
        <v>43223</v>
      </c>
      <c r="W1544" t="s">
        <v>2359</v>
      </c>
      <c r="X1544">
        <v>1</v>
      </c>
      <c r="Y1544">
        <v>1</v>
      </c>
      <c r="Z1544" t="s">
        <v>1532</v>
      </c>
    </row>
    <row r="1545" spans="1:26">
      <c r="A1545">
        <v>285</v>
      </c>
      <c r="B1545">
        <v>16226</v>
      </c>
      <c r="C1545" t="s">
        <v>1574</v>
      </c>
      <c r="D1545" t="s">
        <v>1529</v>
      </c>
      <c r="E1545" t="s">
        <v>1447</v>
      </c>
      <c r="F1545">
        <v>1066</v>
      </c>
      <c r="G1545">
        <v>1213</v>
      </c>
      <c r="H1545" t="s">
        <v>1530</v>
      </c>
      <c r="I1545">
        <v>266</v>
      </c>
      <c r="J1545">
        <v>1500</v>
      </c>
      <c r="K1545">
        <v>15.54</v>
      </c>
      <c r="L1545">
        <v>81314</v>
      </c>
      <c r="M1545">
        <v>3884</v>
      </c>
      <c r="N1545">
        <v>4078</v>
      </c>
      <c r="O1545">
        <v>4282</v>
      </c>
      <c r="P1545">
        <v>4680</v>
      </c>
      <c r="Q1545">
        <v>5078</v>
      </c>
      <c r="R1545">
        <v>23310</v>
      </c>
      <c r="S1545">
        <v>24474</v>
      </c>
      <c r="T1545">
        <v>25699</v>
      </c>
      <c r="U1545">
        <v>28087</v>
      </c>
      <c r="V1545">
        <v>30476</v>
      </c>
      <c r="W1545" t="s">
        <v>2360</v>
      </c>
      <c r="X1545">
        <v>1</v>
      </c>
      <c r="Y1545">
        <v>1</v>
      </c>
      <c r="Z1545" t="s">
        <v>1532</v>
      </c>
    </row>
    <row r="1546" spans="1:26">
      <c r="A1546">
        <v>285</v>
      </c>
      <c r="B1546">
        <v>16226</v>
      </c>
      <c r="C1546" t="s">
        <v>1574</v>
      </c>
      <c r="D1546" t="s">
        <v>1529</v>
      </c>
      <c r="E1546" t="s">
        <v>1447</v>
      </c>
      <c r="F1546">
        <v>52371</v>
      </c>
      <c r="G1546">
        <v>61676</v>
      </c>
      <c r="H1546" t="s">
        <v>1577</v>
      </c>
      <c r="I1546">
        <v>323</v>
      </c>
      <c r="J1546">
        <v>2</v>
      </c>
      <c r="K1546">
        <v>1500</v>
      </c>
      <c r="L1546">
        <v>81314</v>
      </c>
      <c r="M1546">
        <v>3884</v>
      </c>
      <c r="N1546">
        <v>4078</v>
      </c>
      <c r="O1546">
        <v>4282</v>
      </c>
      <c r="P1546">
        <v>4680</v>
      </c>
      <c r="Q1546">
        <v>5078</v>
      </c>
      <c r="R1546">
        <v>3000</v>
      </c>
      <c r="S1546">
        <v>3150</v>
      </c>
      <c r="T1546">
        <v>3307</v>
      </c>
      <c r="U1546">
        <v>3615</v>
      </c>
      <c r="V1546">
        <v>3922</v>
      </c>
      <c r="W1546" t="s">
        <v>2176</v>
      </c>
      <c r="X1546">
        <v>1</v>
      </c>
      <c r="Y1546">
        <v>1</v>
      </c>
      <c r="Z1546" t="s">
        <v>1532</v>
      </c>
    </row>
    <row r="1547" spans="1:26">
      <c r="A1547">
        <v>285</v>
      </c>
      <c r="B1547">
        <v>16226</v>
      </c>
      <c r="C1547" t="s">
        <v>1574</v>
      </c>
      <c r="D1547" t="s">
        <v>1529</v>
      </c>
      <c r="E1547" t="s">
        <v>1447</v>
      </c>
      <c r="F1547">
        <v>26850</v>
      </c>
      <c r="G1547">
        <v>29324</v>
      </c>
      <c r="H1547" t="s">
        <v>1530</v>
      </c>
      <c r="I1547">
        <v>266</v>
      </c>
      <c r="J1547">
        <v>100</v>
      </c>
      <c r="K1547">
        <v>15</v>
      </c>
      <c r="L1547">
        <v>81314</v>
      </c>
      <c r="M1547">
        <v>3884</v>
      </c>
      <c r="N1547">
        <v>4078</v>
      </c>
      <c r="O1547">
        <v>4282</v>
      </c>
      <c r="P1547">
        <v>4680</v>
      </c>
      <c r="Q1547">
        <v>5078</v>
      </c>
      <c r="R1547">
        <v>1500</v>
      </c>
      <c r="S1547">
        <v>1575</v>
      </c>
      <c r="T1547">
        <v>1654</v>
      </c>
      <c r="U1547">
        <v>1807</v>
      </c>
      <c r="V1547">
        <v>1961</v>
      </c>
      <c r="W1547" t="s">
        <v>2361</v>
      </c>
      <c r="X1547">
        <v>1</v>
      </c>
      <c r="Y1547">
        <v>1</v>
      </c>
      <c r="Z1547" t="s">
        <v>1532</v>
      </c>
    </row>
    <row r="1548" spans="1:26">
      <c r="A1548">
        <v>285</v>
      </c>
      <c r="B1548">
        <v>16226</v>
      </c>
      <c r="C1548" t="s">
        <v>1574</v>
      </c>
      <c r="D1548" t="s">
        <v>1529</v>
      </c>
      <c r="E1548" t="s">
        <v>1447</v>
      </c>
      <c r="F1548">
        <v>1442</v>
      </c>
      <c r="G1548">
        <v>1597</v>
      </c>
      <c r="H1548" t="s">
        <v>1530</v>
      </c>
      <c r="I1548">
        <v>266</v>
      </c>
      <c r="J1548">
        <v>4000</v>
      </c>
      <c r="K1548">
        <v>15</v>
      </c>
      <c r="L1548">
        <v>81314</v>
      </c>
      <c r="M1548">
        <v>3884</v>
      </c>
      <c r="N1548">
        <v>4078</v>
      </c>
      <c r="O1548">
        <v>4282</v>
      </c>
      <c r="P1548">
        <v>4680</v>
      </c>
      <c r="Q1548">
        <v>5078</v>
      </c>
      <c r="R1548">
        <v>60000</v>
      </c>
      <c r="S1548">
        <v>62997</v>
      </c>
      <c r="T1548">
        <v>66148</v>
      </c>
      <c r="U1548">
        <v>72297</v>
      </c>
      <c r="V1548">
        <v>78445</v>
      </c>
      <c r="W1548" t="s">
        <v>1909</v>
      </c>
      <c r="X1548">
        <v>1</v>
      </c>
      <c r="Y1548">
        <v>1</v>
      </c>
      <c r="Z1548" t="s">
        <v>1532</v>
      </c>
    </row>
    <row r="1549" spans="1:26">
      <c r="A1549">
        <v>285</v>
      </c>
      <c r="B1549">
        <v>16226</v>
      </c>
      <c r="C1549" t="s">
        <v>1574</v>
      </c>
      <c r="D1549" t="s">
        <v>1529</v>
      </c>
      <c r="E1549" t="s">
        <v>1447</v>
      </c>
      <c r="F1549">
        <v>55416</v>
      </c>
      <c r="G1549">
        <v>65417</v>
      </c>
      <c r="H1549" t="s">
        <v>1577</v>
      </c>
      <c r="I1549">
        <v>323</v>
      </c>
      <c r="J1549">
        <v>6</v>
      </c>
      <c r="K1549">
        <v>1500</v>
      </c>
      <c r="L1549">
        <v>81314</v>
      </c>
      <c r="M1549">
        <v>3884</v>
      </c>
      <c r="N1549">
        <v>4078</v>
      </c>
      <c r="O1549">
        <v>4282</v>
      </c>
      <c r="P1549">
        <v>4680</v>
      </c>
      <c r="Q1549">
        <v>5078</v>
      </c>
      <c r="R1549">
        <v>9000</v>
      </c>
      <c r="S1549">
        <v>9450</v>
      </c>
      <c r="T1549">
        <v>9922</v>
      </c>
      <c r="U1549">
        <v>10844</v>
      </c>
      <c r="V1549">
        <v>11767</v>
      </c>
      <c r="W1549" t="s">
        <v>2176</v>
      </c>
      <c r="X1549">
        <v>1</v>
      </c>
      <c r="Y1549">
        <v>1</v>
      </c>
      <c r="Z1549" t="s">
        <v>1532</v>
      </c>
    </row>
    <row r="1550" spans="1:26">
      <c r="A1550">
        <v>285</v>
      </c>
      <c r="B1550">
        <v>16226</v>
      </c>
      <c r="C1550" t="s">
        <v>1574</v>
      </c>
      <c r="D1550" t="s">
        <v>1529</v>
      </c>
      <c r="E1550" t="s">
        <v>1447</v>
      </c>
      <c r="F1550">
        <v>1432</v>
      </c>
      <c r="G1550">
        <v>1588</v>
      </c>
      <c r="H1550" t="s">
        <v>1530</v>
      </c>
      <c r="I1550">
        <v>266</v>
      </c>
      <c r="J1550">
        <v>1500</v>
      </c>
      <c r="K1550">
        <v>15</v>
      </c>
      <c r="L1550">
        <v>81314</v>
      </c>
      <c r="M1550">
        <v>3884</v>
      </c>
      <c r="N1550">
        <v>4078</v>
      </c>
      <c r="O1550">
        <v>4282</v>
      </c>
      <c r="P1550">
        <v>4680</v>
      </c>
      <c r="Q1550">
        <v>5078</v>
      </c>
      <c r="R1550">
        <v>22500</v>
      </c>
      <c r="S1550">
        <v>23624</v>
      </c>
      <c r="T1550">
        <v>24806</v>
      </c>
      <c r="U1550">
        <v>27111</v>
      </c>
      <c r="V1550">
        <v>29417</v>
      </c>
      <c r="W1550" t="s">
        <v>1893</v>
      </c>
      <c r="X1550">
        <v>1</v>
      </c>
      <c r="Y1550">
        <v>1</v>
      </c>
      <c r="Z1550" t="s">
        <v>1532</v>
      </c>
    </row>
    <row r="1551" spans="1:26">
      <c r="A1551">
        <v>285</v>
      </c>
      <c r="B1551">
        <v>16226</v>
      </c>
      <c r="C1551" t="s">
        <v>1574</v>
      </c>
      <c r="D1551" t="s">
        <v>1529</v>
      </c>
      <c r="E1551" t="s">
        <v>1447</v>
      </c>
      <c r="F1551">
        <v>932</v>
      </c>
      <c r="G1551">
        <v>1075</v>
      </c>
      <c r="H1551" t="s">
        <v>1530</v>
      </c>
      <c r="I1551">
        <v>266</v>
      </c>
      <c r="J1551">
        <v>3000</v>
      </c>
      <c r="K1551">
        <v>15</v>
      </c>
      <c r="L1551">
        <v>81314</v>
      </c>
      <c r="M1551">
        <v>3884</v>
      </c>
      <c r="N1551">
        <v>4078</v>
      </c>
      <c r="O1551">
        <v>4282</v>
      </c>
      <c r="P1551">
        <v>4680</v>
      </c>
      <c r="Q1551">
        <v>5078</v>
      </c>
      <c r="R1551">
        <v>45000</v>
      </c>
      <c r="S1551">
        <v>47248</v>
      </c>
      <c r="T1551">
        <v>49611</v>
      </c>
      <c r="U1551">
        <v>54222</v>
      </c>
      <c r="V1551">
        <v>58834</v>
      </c>
      <c r="W1551" t="s">
        <v>2362</v>
      </c>
      <c r="X1551">
        <v>1</v>
      </c>
      <c r="Y1551">
        <v>1</v>
      </c>
      <c r="Z1551" t="s">
        <v>1532</v>
      </c>
    </row>
    <row r="1552" spans="1:26">
      <c r="A1552">
        <v>285</v>
      </c>
      <c r="B1552">
        <v>16226</v>
      </c>
      <c r="C1552" t="s">
        <v>1574</v>
      </c>
      <c r="D1552" t="s">
        <v>1529</v>
      </c>
      <c r="E1552" t="s">
        <v>1447</v>
      </c>
      <c r="F1552">
        <v>52063</v>
      </c>
      <c r="G1552">
        <v>61343</v>
      </c>
      <c r="H1552" t="s">
        <v>1577</v>
      </c>
      <c r="I1552">
        <v>323</v>
      </c>
      <c r="J1552">
        <v>1</v>
      </c>
      <c r="K1552">
        <v>2500</v>
      </c>
      <c r="L1552">
        <v>81314</v>
      </c>
      <c r="M1552">
        <v>3884</v>
      </c>
      <c r="N1552">
        <v>4078</v>
      </c>
      <c r="O1552">
        <v>4282</v>
      </c>
      <c r="P1552">
        <v>4680</v>
      </c>
      <c r="Q1552">
        <v>5078</v>
      </c>
      <c r="R1552">
        <v>2500</v>
      </c>
      <c r="S1552">
        <v>2625</v>
      </c>
      <c r="T1552">
        <v>2756</v>
      </c>
      <c r="U1552">
        <v>3012</v>
      </c>
      <c r="V1552">
        <v>3269</v>
      </c>
      <c r="W1552" t="s">
        <v>2212</v>
      </c>
      <c r="X1552">
        <v>1</v>
      </c>
      <c r="Y1552">
        <v>1</v>
      </c>
      <c r="Z1552" t="s">
        <v>1532</v>
      </c>
    </row>
    <row r="1553" spans="1:26">
      <c r="A1553">
        <v>285</v>
      </c>
      <c r="B1553">
        <v>16226</v>
      </c>
      <c r="C1553" t="s">
        <v>1574</v>
      </c>
      <c r="D1553" t="s">
        <v>1529</v>
      </c>
      <c r="E1553" t="s">
        <v>1443</v>
      </c>
      <c r="F1553">
        <v>323</v>
      </c>
      <c r="G1553">
        <v>423</v>
      </c>
      <c r="H1553" t="s">
        <v>1530</v>
      </c>
      <c r="I1553">
        <v>266</v>
      </c>
      <c r="J1553">
        <v>500</v>
      </c>
      <c r="K1553">
        <v>15</v>
      </c>
      <c r="L1553">
        <v>81000</v>
      </c>
      <c r="M1553">
        <v>14512</v>
      </c>
      <c r="N1553">
        <v>15238</v>
      </c>
      <c r="O1553">
        <v>15999</v>
      </c>
      <c r="P1553">
        <v>17486</v>
      </c>
      <c r="Q1553">
        <v>18973</v>
      </c>
      <c r="R1553">
        <v>7500</v>
      </c>
      <c r="S1553">
        <v>7875</v>
      </c>
      <c r="T1553">
        <v>8269</v>
      </c>
      <c r="U1553">
        <v>9037</v>
      </c>
      <c r="V1553">
        <v>9806</v>
      </c>
      <c r="W1553" t="s">
        <v>2363</v>
      </c>
      <c r="X1553">
        <v>1</v>
      </c>
      <c r="Y1553">
        <v>1</v>
      </c>
      <c r="Z1553" t="s">
        <v>1532</v>
      </c>
    </row>
    <row r="1554" spans="1:26">
      <c r="A1554">
        <v>285</v>
      </c>
      <c r="B1554">
        <v>16226</v>
      </c>
      <c r="C1554" t="s">
        <v>1574</v>
      </c>
      <c r="D1554" t="s">
        <v>1529</v>
      </c>
      <c r="E1554" t="s">
        <v>1443</v>
      </c>
      <c r="F1554">
        <v>80</v>
      </c>
      <c r="G1554">
        <v>172</v>
      </c>
      <c r="H1554" t="s">
        <v>1530</v>
      </c>
      <c r="I1554">
        <v>266</v>
      </c>
      <c r="J1554">
        <v>300</v>
      </c>
      <c r="K1554">
        <v>15</v>
      </c>
      <c r="L1554">
        <v>81000</v>
      </c>
      <c r="M1554">
        <v>14512</v>
      </c>
      <c r="N1554">
        <v>15238</v>
      </c>
      <c r="O1554">
        <v>15999</v>
      </c>
      <c r="P1554">
        <v>17486</v>
      </c>
      <c r="Q1554">
        <v>18973</v>
      </c>
      <c r="R1554">
        <v>4500</v>
      </c>
      <c r="S1554">
        <v>4725</v>
      </c>
      <c r="T1554">
        <v>4961</v>
      </c>
      <c r="U1554">
        <v>5422</v>
      </c>
      <c r="V1554">
        <v>5883</v>
      </c>
      <c r="W1554" t="s">
        <v>2364</v>
      </c>
      <c r="X1554">
        <v>1</v>
      </c>
      <c r="Y1554">
        <v>1</v>
      </c>
      <c r="Z1554" t="s">
        <v>1532</v>
      </c>
    </row>
    <row r="1555" spans="1:26">
      <c r="A1555">
        <v>285</v>
      </c>
      <c r="B1555">
        <v>16226</v>
      </c>
      <c r="C1555" t="s">
        <v>1574</v>
      </c>
      <c r="D1555" t="s">
        <v>1529</v>
      </c>
      <c r="E1555" t="s">
        <v>1447</v>
      </c>
      <c r="F1555">
        <v>52359</v>
      </c>
      <c r="G1555">
        <v>61663</v>
      </c>
      <c r="H1555" t="s">
        <v>1577</v>
      </c>
      <c r="I1555">
        <v>323</v>
      </c>
      <c r="J1555">
        <v>4</v>
      </c>
      <c r="K1555">
        <v>1000</v>
      </c>
      <c r="L1555">
        <v>81314</v>
      </c>
      <c r="M1555">
        <v>3884</v>
      </c>
      <c r="N1555">
        <v>4078</v>
      </c>
      <c r="O1555">
        <v>4282</v>
      </c>
      <c r="P1555">
        <v>4680</v>
      </c>
      <c r="Q1555">
        <v>5078</v>
      </c>
      <c r="R1555">
        <v>4000</v>
      </c>
      <c r="S1555">
        <v>4200</v>
      </c>
      <c r="T1555">
        <v>4410</v>
      </c>
      <c r="U1555">
        <v>4820</v>
      </c>
      <c r="V1555">
        <v>5230</v>
      </c>
      <c r="W1555" t="s">
        <v>2203</v>
      </c>
      <c r="X1555">
        <v>1</v>
      </c>
      <c r="Y1555">
        <v>1</v>
      </c>
      <c r="Z1555" t="s">
        <v>1532</v>
      </c>
    </row>
    <row r="1556" spans="1:26">
      <c r="A1556">
        <v>285</v>
      </c>
      <c r="B1556">
        <v>16226</v>
      </c>
      <c r="C1556" t="s">
        <v>1574</v>
      </c>
      <c r="D1556" t="s">
        <v>1529</v>
      </c>
      <c r="E1556" t="s">
        <v>1443</v>
      </c>
      <c r="F1556">
        <v>37591</v>
      </c>
      <c r="G1556">
        <v>41399</v>
      </c>
      <c r="H1556" t="s">
        <v>1530</v>
      </c>
      <c r="I1556">
        <v>266</v>
      </c>
      <c r="J1556">
        <v>1000</v>
      </c>
      <c r="K1556">
        <v>13.5</v>
      </c>
      <c r="L1556">
        <v>81000</v>
      </c>
      <c r="M1556">
        <v>14512</v>
      </c>
      <c r="N1556">
        <v>15238</v>
      </c>
      <c r="O1556">
        <v>15999</v>
      </c>
      <c r="P1556">
        <v>17486</v>
      </c>
      <c r="Q1556">
        <v>18973</v>
      </c>
      <c r="R1556">
        <v>13500</v>
      </c>
      <c r="S1556">
        <v>14175</v>
      </c>
      <c r="T1556">
        <v>14883</v>
      </c>
      <c r="U1556">
        <v>16267</v>
      </c>
      <c r="V1556">
        <v>17650</v>
      </c>
      <c r="W1556" t="s">
        <v>1909</v>
      </c>
      <c r="X1556">
        <v>1</v>
      </c>
      <c r="Y1556">
        <v>1</v>
      </c>
      <c r="Z1556" t="s">
        <v>1532</v>
      </c>
    </row>
    <row r="1557" spans="1:26">
      <c r="A1557">
        <v>285</v>
      </c>
      <c r="B1557">
        <v>16226</v>
      </c>
      <c r="C1557" t="s">
        <v>1574</v>
      </c>
      <c r="D1557" t="s">
        <v>1529</v>
      </c>
      <c r="E1557" t="s">
        <v>1447</v>
      </c>
      <c r="F1557">
        <v>45058</v>
      </c>
      <c r="G1557">
        <v>52007</v>
      </c>
      <c r="H1557" t="s">
        <v>1577</v>
      </c>
      <c r="I1557">
        <v>323</v>
      </c>
      <c r="J1557">
        <v>2</v>
      </c>
      <c r="K1557">
        <v>4000</v>
      </c>
      <c r="L1557">
        <v>81314</v>
      </c>
      <c r="M1557">
        <v>3884</v>
      </c>
      <c r="N1557">
        <v>4078</v>
      </c>
      <c r="O1557">
        <v>4282</v>
      </c>
      <c r="P1557">
        <v>4680</v>
      </c>
      <c r="Q1557">
        <v>5078</v>
      </c>
      <c r="R1557">
        <v>8000</v>
      </c>
      <c r="S1557">
        <v>8400</v>
      </c>
      <c r="T1557">
        <v>8820</v>
      </c>
      <c r="U1557">
        <v>9640</v>
      </c>
      <c r="V1557">
        <v>10459</v>
      </c>
      <c r="W1557" t="s">
        <v>2365</v>
      </c>
      <c r="X1557">
        <v>1</v>
      </c>
      <c r="Y1557">
        <v>1</v>
      </c>
      <c r="Z1557" t="s">
        <v>1532</v>
      </c>
    </row>
    <row r="1558" spans="1:26">
      <c r="A1558">
        <v>285</v>
      </c>
      <c r="B1558">
        <v>16226</v>
      </c>
      <c r="C1558" t="s">
        <v>1574</v>
      </c>
      <c r="D1558" t="s">
        <v>1529</v>
      </c>
      <c r="E1558" t="s">
        <v>1443</v>
      </c>
      <c r="F1558">
        <v>7146</v>
      </c>
      <c r="G1558">
        <v>7470</v>
      </c>
      <c r="H1558" t="s">
        <v>1530</v>
      </c>
      <c r="I1558">
        <v>266</v>
      </c>
      <c r="J1558">
        <v>10000</v>
      </c>
      <c r="K1558">
        <v>13.5</v>
      </c>
      <c r="L1558">
        <v>81000</v>
      </c>
      <c r="M1558">
        <v>14512</v>
      </c>
      <c r="N1558">
        <v>15238</v>
      </c>
      <c r="O1558">
        <v>15999</v>
      </c>
      <c r="P1558">
        <v>17486</v>
      </c>
      <c r="Q1558">
        <v>18973</v>
      </c>
      <c r="R1558">
        <v>135000</v>
      </c>
      <c r="S1558">
        <v>141754</v>
      </c>
      <c r="T1558">
        <v>148833</v>
      </c>
      <c r="U1558">
        <v>162666</v>
      </c>
      <c r="V1558">
        <v>176499</v>
      </c>
      <c r="W1558" t="s">
        <v>2366</v>
      </c>
      <c r="X1558">
        <v>1</v>
      </c>
      <c r="Y1558">
        <v>1</v>
      </c>
      <c r="Z1558" t="s">
        <v>1532</v>
      </c>
    </row>
    <row r="1559" spans="1:26">
      <c r="A1559">
        <v>285</v>
      </c>
      <c r="B1559">
        <v>16226</v>
      </c>
      <c r="C1559" t="s">
        <v>1574</v>
      </c>
      <c r="D1559" t="s">
        <v>1529</v>
      </c>
      <c r="E1559" t="s">
        <v>1447</v>
      </c>
      <c r="F1559">
        <v>76537</v>
      </c>
      <c r="G1559">
        <v>90678</v>
      </c>
      <c r="H1559" t="s">
        <v>1577</v>
      </c>
      <c r="I1559">
        <v>323</v>
      </c>
      <c r="J1559">
        <v>1</v>
      </c>
      <c r="K1559">
        <v>22000</v>
      </c>
      <c r="L1559">
        <v>81314</v>
      </c>
      <c r="M1559">
        <v>3884</v>
      </c>
      <c r="N1559">
        <v>4078</v>
      </c>
      <c r="O1559">
        <v>4282</v>
      </c>
      <c r="P1559">
        <v>4680</v>
      </c>
      <c r="Q1559">
        <v>5078</v>
      </c>
      <c r="R1559">
        <v>22000</v>
      </c>
      <c r="S1559">
        <v>23099</v>
      </c>
      <c r="T1559">
        <v>24254</v>
      </c>
      <c r="U1559">
        <v>26509</v>
      </c>
      <c r="V1559">
        <v>28763</v>
      </c>
      <c r="W1559" t="s">
        <v>2214</v>
      </c>
      <c r="X1559">
        <v>1</v>
      </c>
      <c r="Y1559">
        <v>1</v>
      </c>
      <c r="Z1559" t="s">
        <v>1532</v>
      </c>
    </row>
    <row r="1560" spans="1:26">
      <c r="A1560">
        <v>285</v>
      </c>
      <c r="B1560">
        <v>16226</v>
      </c>
      <c r="C1560" t="s">
        <v>1574</v>
      </c>
      <c r="D1560" t="s">
        <v>1529</v>
      </c>
      <c r="E1560" t="s">
        <v>1443</v>
      </c>
      <c r="F1560">
        <v>230</v>
      </c>
      <c r="G1560">
        <v>41331</v>
      </c>
      <c r="H1560" t="s">
        <v>1530</v>
      </c>
      <c r="I1560">
        <v>266</v>
      </c>
      <c r="J1560">
        <v>1000</v>
      </c>
      <c r="K1560">
        <v>13.5</v>
      </c>
      <c r="L1560">
        <v>81000</v>
      </c>
      <c r="M1560">
        <v>14512</v>
      </c>
      <c r="N1560">
        <v>15238</v>
      </c>
      <c r="O1560">
        <v>15999</v>
      </c>
      <c r="P1560">
        <v>17486</v>
      </c>
      <c r="Q1560">
        <v>18973</v>
      </c>
      <c r="R1560">
        <v>13500</v>
      </c>
      <c r="S1560">
        <v>14175</v>
      </c>
      <c r="T1560">
        <v>14883</v>
      </c>
      <c r="U1560">
        <v>16267</v>
      </c>
      <c r="V1560">
        <v>17650</v>
      </c>
      <c r="W1560" t="s">
        <v>2367</v>
      </c>
      <c r="X1560">
        <v>1</v>
      </c>
      <c r="Y1560">
        <v>1</v>
      </c>
      <c r="Z1560" t="s">
        <v>1532</v>
      </c>
    </row>
    <row r="1561" spans="1:26">
      <c r="A1561">
        <v>285</v>
      </c>
      <c r="B1561">
        <v>16226</v>
      </c>
      <c r="C1561" t="s">
        <v>1574</v>
      </c>
      <c r="D1561" t="s">
        <v>1529</v>
      </c>
      <c r="E1561" t="s">
        <v>1443</v>
      </c>
      <c r="F1561">
        <v>848</v>
      </c>
      <c r="G1561">
        <v>985</v>
      </c>
      <c r="H1561" t="s">
        <v>1530</v>
      </c>
      <c r="I1561">
        <v>266</v>
      </c>
      <c r="J1561">
        <v>400</v>
      </c>
      <c r="K1561">
        <v>13.17</v>
      </c>
      <c r="L1561">
        <v>81000</v>
      </c>
      <c r="M1561">
        <v>14512</v>
      </c>
      <c r="N1561">
        <v>15238</v>
      </c>
      <c r="O1561">
        <v>15999</v>
      </c>
      <c r="P1561">
        <v>17486</v>
      </c>
      <c r="Q1561">
        <v>18973</v>
      </c>
      <c r="R1561">
        <v>5268</v>
      </c>
      <c r="S1561">
        <v>5532</v>
      </c>
      <c r="T1561">
        <v>5808</v>
      </c>
      <c r="U1561">
        <v>6348</v>
      </c>
      <c r="V1561">
        <v>6887</v>
      </c>
      <c r="W1561" t="s">
        <v>2368</v>
      </c>
      <c r="X1561">
        <v>1</v>
      </c>
      <c r="Y1561">
        <v>1</v>
      </c>
      <c r="Z1561" t="s">
        <v>1532</v>
      </c>
    </row>
    <row r="1562" spans="1:26">
      <c r="A1562">
        <v>285</v>
      </c>
      <c r="B1562">
        <v>16226</v>
      </c>
      <c r="C1562" t="s">
        <v>1574</v>
      </c>
      <c r="D1562" t="s">
        <v>1529</v>
      </c>
      <c r="E1562" t="s">
        <v>1447</v>
      </c>
      <c r="F1562">
        <v>83103</v>
      </c>
      <c r="G1562">
        <v>98301</v>
      </c>
      <c r="H1562" t="s">
        <v>1577</v>
      </c>
      <c r="I1562">
        <v>323</v>
      </c>
      <c r="J1562">
        <v>1</v>
      </c>
      <c r="K1562">
        <v>3000</v>
      </c>
      <c r="L1562">
        <v>81314</v>
      </c>
      <c r="M1562">
        <v>3884</v>
      </c>
      <c r="N1562">
        <v>4078</v>
      </c>
      <c r="O1562">
        <v>4282</v>
      </c>
      <c r="P1562">
        <v>4680</v>
      </c>
      <c r="Q1562">
        <v>5078</v>
      </c>
      <c r="R1562">
        <v>3000</v>
      </c>
      <c r="S1562">
        <v>3150</v>
      </c>
      <c r="T1562">
        <v>3307</v>
      </c>
      <c r="U1562">
        <v>3615</v>
      </c>
      <c r="V1562">
        <v>3922</v>
      </c>
      <c r="W1562" t="s">
        <v>2215</v>
      </c>
      <c r="X1562">
        <v>1</v>
      </c>
      <c r="Y1562">
        <v>1</v>
      </c>
      <c r="Z1562" t="s">
        <v>1532</v>
      </c>
    </row>
    <row r="1563" spans="1:26">
      <c r="A1563">
        <v>285</v>
      </c>
      <c r="B1563">
        <v>16226</v>
      </c>
      <c r="C1563" t="s">
        <v>1574</v>
      </c>
      <c r="D1563" t="s">
        <v>1529</v>
      </c>
      <c r="E1563" t="s">
        <v>1443</v>
      </c>
      <c r="F1563">
        <v>7160</v>
      </c>
      <c r="G1563">
        <v>7512</v>
      </c>
      <c r="H1563" t="s">
        <v>1530</v>
      </c>
      <c r="I1563">
        <v>266</v>
      </c>
      <c r="J1563">
        <v>645</v>
      </c>
      <c r="K1563">
        <v>12</v>
      </c>
      <c r="L1563">
        <v>81000</v>
      </c>
      <c r="M1563">
        <v>14512</v>
      </c>
      <c r="N1563">
        <v>15238</v>
      </c>
      <c r="O1563">
        <v>15999</v>
      </c>
      <c r="P1563">
        <v>17486</v>
      </c>
      <c r="Q1563">
        <v>18973</v>
      </c>
      <c r="R1563">
        <v>7740</v>
      </c>
      <c r="S1563">
        <v>8127</v>
      </c>
      <c r="T1563">
        <v>8533</v>
      </c>
      <c r="U1563">
        <v>9326</v>
      </c>
      <c r="V1563">
        <v>10119</v>
      </c>
      <c r="W1563" t="s">
        <v>2338</v>
      </c>
      <c r="X1563">
        <v>1</v>
      </c>
      <c r="Y1563">
        <v>1</v>
      </c>
      <c r="Z1563" t="s">
        <v>1532</v>
      </c>
    </row>
    <row r="1564" spans="1:26">
      <c r="A1564">
        <v>285</v>
      </c>
      <c r="B1564">
        <v>16226</v>
      </c>
      <c r="C1564" t="s">
        <v>1574</v>
      </c>
      <c r="D1564" t="s">
        <v>1529</v>
      </c>
      <c r="E1564" t="s">
        <v>1447</v>
      </c>
      <c r="F1564">
        <v>49212</v>
      </c>
      <c r="G1564">
        <v>57639</v>
      </c>
      <c r="H1564" t="s">
        <v>1577</v>
      </c>
      <c r="I1564">
        <v>323</v>
      </c>
      <c r="J1564">
        <v>3</v>
      </c>
      <c r="K1564">
        <v>10000</v>
      </c>
      <c r="L1564">
        <v>81314</v>
      </c>
      <c r="M1564">
        <v>3884</v>
      </c>
      <c r="N1564">
        <v>4078</v>
      </c>
      <c r="O1564">
        <v>4282</v>
      </c>
      <c r="P1564">
        <v>4680</v>
      </c>
      <c r="Q1564">
        <v>5078</v>
      </c>
      <c r="R1564">
        <v>30000</v>
      </c>
      <c r="S1564">
        <v>31498</v>
      </c>
      <c r="T1564">
        <v>33074</v>
      </c>
      <c r="U1564">
        <v>36148</v>
      </c>
      <c r="V1564">
        <v>39222</v>
      </c>
      <c r="W1564" t="s">
        <v>2178</v>
      </c>
      <c r="X1564">
        <v>1</v>
      </c>
      <c r="Y1564">
        <v>1</v>
      </c>
      <c r="Z1564" t="s">
        <v>1532</v>
      </c>
    </row>
    <row r="1565" spans="1:26">
      <c r="A1565">
        <v>285</v>
      </c>
      <c r="B1565">
        <v>16226</v>
      </c>
      <c r="C1565" t="s">
        <v>1574</v>
      </c>
      <c r="D1565" t="s">
        <v>1529</v>
      </c>
      <c r="E1565" t="s">
        <v>1443</v>
      </c>
      <c r="F1565">
        <v>1449</v>
      </c>
      <c r="G1565">
        <v>77901</v>
      </c>
      <c r="H1565" t="s">
        <v>1530</v>
      </c>
      <c r="I1565">
        <v>266</v>
      </c>
      <c r="J1565">
        <v>700</v>
      </c>
      <c r="K1565">
        <v>12</v>
      </c>
      <c r="L1565">
        <v>81000</v>
      </c>
      <c r="M1565">
        <v>14512</v>
      </c>
      <c r="N1565">
        <v>15238</v>
      </c>
      <c r="O1565">
        <v>15999</v>
      </c>
      <c r="P1565">
        <v>17486</v>
      </c>
      <c r="Q1565">
        <v>18973</v>
      </c>
      <c r="R1565">
        <v>8400</v>
      </c>
      <c r="S1565">
        <v>8820</v>
      </c>
      <c r="T1565">
        <v>9261</v>
      </c>
      <c r="U1565">
        <v>10121</v>
      </c>
      <c r="V1565">
        <v>10982</v>
      </c>
      <c r="W1565" t="s">
        <v>2369</v>
      </c>
      <c r="X1565">
        <v>1</v>
      </c>
      <c r="Y1565">
        <v>1</v>
      </c>
      <c r="Z1565" t="s">
        <v>1532</v>
      </c>
    </row>
    <row r="1566" spans="1:26">
      <c r="A1566">
        <v>285</v>
      </c>
      <c r="B1566">
        <v>16226</v>
      </c>
      <c r="C1566" t="s">
        <v>1574</v>
      </c>
      <c r="D1566" t="s">
        <v>1529</v>
      </c>
      <c r="E1566" t="s">
        <v>1443</v>
      </c>
      <c r="F1566">
        <v>819</v>
      </c>
      <c r="G1566">
        <v>954</v>
      </c>
      <c r="H1566" t="s">
        <v>1530</v>
      </c>
      <c r="I1566">
        <v>266</v>
      </c>
      <c r="J1566">
        <v>3000</v>
      </c>
      <c r="K1566">
        <v>12</v>
      </c>
      <c r="L1566">
        <v>81000</v>
      </c>
      <c r="M1566">
        <v>14512</v>
      </c>
      <c r="N1566">
        <v>15238</v>
      </c>
      <c r="O1566">
        <v>15999</v>
      </c>
      <c r="P1566">
        <v>17486</v>
      </c>
      <c r="Q1566">
        <v>18973</v>
      </c>
      <c r="R1566">
        <v>36000</v>
      </c>
      <c r="S1566">
        <v>37801</v>
      </c>
      <c r="T1566">
        <v>39689</v>
      </c>
      <c r="U1566">
        <v>43378</v>
      </c>
      <c r="V1566">
        <v>47066</v>
      </c>
      <c r="W1566" t="s">
        <v>2370</v>
      </c>
      <c r="X1566">
        <v>1</v>
      </c>
      <c r="Y1566">
        <v>1</v>
      </c>
      <c r="Z1566" t="s">
        <v>1532</v>
      </c>
    </row>
    <row r="1567" spans="1:26">
      <c r="A1567">
        <v>285</v>
      </c>
      <c r="B1567">
        <v>16226</v>
      </c>
      <c r="C1567" t="s">
        <v>1574</v>
      </c>
      <c r="D1567" t="s">
        <v>1529</v>
      </c>
      <c r="E1567" t="s">
        <v>1443</v>
      </c>
      <c r="F1567">
        <v>204</v>
      </c>
      <c r="G1567">
        <v>300</v>
      </c>
      <c r="H1567" t="s">
        <v>1530</v>
      </c>
      <c r="I1567">
        <v>266</v>
      </c>
      <c r="J1567">
        <v>3000</v>
      </c>
      <c r="K1567">
        <v>11.34</v>
      </c>
      <c r="L1567">
        <v>81000</v>
      </c>
      <c r="M1567">
        <v>14512</v>
      </c>
      <c r="N1567">
        <v>15238</v>
      </c>
      <c r="O1567">
        <v>15999</v>
      </c>
      <c r="P1567">
        <v>17486</v>
      </c>
      <c r="Q1567">
        <v>18973</v>
      </c>
      <c r="R1567">
        <v>34020</v>
      </c>
      <c r="S1567">
        <v>35722</v>
      </c>
      <c r="T1567">
        <v>37506</v>
      </c>
      <c r="U1567">
        <v>40992</v>
      </c>
      <c r="V1567">
        <v>44478</v>
      </c>
      <c r="W1567" t="s">
        <v>2371</v>
      </c>
      <c r="X1567">
        <v>1</v>
      </c>
      <c r="Y1567">
        <v>1</v>
      </c>
      <c r="Z1567" t="s">
        <v>1532</v>
      </c>
    </row>
    <row r="1568" spans="1:26">
      <c r="A1568">
        <v>285</v>
      </c>
      <c r="B1568">
        <v>16226</v>
      </c>
      <c r="C1568" t="s">
        <v>1574</v>
      </c>
      <c r="D1568" t="s">
        <v>1529</v>
      </c>
      <c r="E1568" t="s">
        <v>1447</v>
      </c>
      <c r="F1568">
        <v>83149</v>
      </c>
      <c r="G1568">
        <v>98351</v>
      </c>
      <c r="H1568" t="s">
        <v>1577</v>
      </c>
      <c r="I1568">
        <v>323</v>
      </c>
      <c r="J1568">
        <v>1</v>
      </c>
      <c r="K1568">
        <v>80000</v>
      </c>
      <c r="L1568">
        <v>81314</v>
      </c>
      <c r="M1568">
        <v>3884</v>
      </c>
      <c r="N1568">
        <v>4078</v>
      </c>
      <c r="O1568">
        <v>4282</v>
      </c>
      <c r="P1568">
        <v>4680</v>
      </c>
      <c r="Q1568">
        <v>5078</v>
      </c>
      <c r="R1568">
        <v>80000</v>
      </c>
      <c r="S1568">
        <v>83996</v>
      </c>
      <c r="T1568">
        <v>88198</v>
      </c>
      <c r="U1568">
        <v>96395</v>
      </c>
      <c r="V1568">
        <v>104593</v>
      </c>
      <c r="W1568" t="s">
        <v>2206</v>
      </c>
      <c r="X1568">
        <v>1</v>
      </c>
      <c r="Y1568">
        <v>1</v>
      </c>
      <c r="Z1568" t="s">
        <v>1532</v>
      </c>
    </row>
    <row r="1569" spans="1:26">
      <c r="A1569">
        <v>285</v>
      </c>
      <c r="B1569">
        <v>16226</v>
      </c>
      <c r="C1569" t="s">
        <v>1574</v>
      </c>
      <c r="D1569" t="s">
        <v>1529</v>
      </c>
      <c r="E1569" t="s">
        <v>1443</v>
      </c>
      <c r="F1569">
        <v>26578</v>
      </c>
      <c r="G1569">
        <v>43887</v>
      </c>
      <c r="H1569" t="s">
        <v>1530</v>
      </c>
      <c r="I1569">
        <v>266</v>
      </c>
      <c r="J1569">
        <v>2000</v>
      </c>
      <c r="K1569">
        <v>10.98</v>
      </c>
      <c r="L1569">
        <v>81000</v>
      </c>
      <c r="M1569">
        <v>14512</v>
      </c>
      <c r="N1569">
        <v>15238</v>
      </c>
      <c r="O1569">
        <v>15999</v>
      </c>
      <c r="P1569">
        <v>17486</v>
      </c>
      <c r="Q1569">
        <v>18973</v>
      </c>
      <c r="R1569">
        <v>21960</v>
      </c>
      <c r="S1569">
        <v>23059</v>
      </c>
      <c r="T1569">
        <v>24210</v>
      </c>
      <c r="U1569">
        <v>26460</v>
      </c>
      <c r="V1569">
        <v>28711</v>
      </c>
      <c r="W1569" t="s">
        <v>2372</v>
      </c>
      <c r="X1569">
        <v>1</v>
      </c>
      <c r="Y1569">
        <v>1</v>
      </c>
      <c r="Z1569" t="s">
        <v>1532</v>
      </c>
    </row>
    <row r="1570" spans="1:26">
      <c r="A1570">
        <v>285</v>
      </c>
      <c r="B1570">
        <v>16226</v>
      </c>
      <c r="C1570" t="s">
        <v>1574</v>
      </c>
      <c r="D1570" t="s">
        <v>1529</v>
      </c>
      <c r="E1570" t="s">
        <v>1447</v>
      </c>
      <c r="F1570">
        <v>52416</v>
      </c>
      <c r="G1570">
        <v>61722</v>
      </c>
      <c r="H1570" t="s">
        <v>1577</v>
      </c>
      <c r="I1570">
        <v>323</v>
      </c>
      <c r="J1570">
        <v>11</v>
      </c>
      <c r="K1570">
        <v>18000</v>
      </c>
      <c r="L1570">
        <v>81314</v>
      </c>
      <c r="M1570">
        <v>3884</v>
      </c>
      <c r="N1570">
        <v>4078</v>
      </c>
      <c r="O1570">
        <v>4282</v>
      </c>
      <c r="P1570">
        <v>4680</v>
      </c>
      <c r="Q1570">
        <v>5078</v>
      </c>
      <c r="R1570">
        <v>198000</v>
      </c>
      <c r="S1570">
        <v>207890</v>
      </c>
      <c r="T1570">
        <v>218289</v>
      </c>
      <c r="U1570">
        <v>238579</v>
      </c>
      <c r="V1570">
        <v>258868</v>
      </c>
      <c r="W1570" t="s">
        <v>2179</v>
      </c>
      <c r="X1570">
        <v>1</v>
      </c>
      <c r="Y1570">
        <v>1</v>
      </c>
      <c r="Z1570" t="s">
        <v>1532</v>
      </c>
    </row>
    <row r="1571" spans="1:26">
      <c r="A1571">
        <v>285</v>
      </c>
      <c r="B1571">
        <v>16226</v>
      </c>
      <c r="C1571" t="s">
        <v>1574</v>
      </c>
      <c r="D1571" t="s">
        <v>1529</v>
      </c>
      <c r="E1571" t="s">
        <v>1443</v>
      </c>
      <c r="F1571">
        <v>514</v>
      </c>
      <c r="G1571">
        <v>627</v>
      </c>
      <c r="H1571" t="s">
        <v>1530</v>
      </c>
      <c r="I1571">
        <v>266</v>
      </c>
      <c r="J1571">
        <v>2500</v>
      </c>
      <c r="K1571">
        <v>8.4</v>
      </c>
      <c r="L1571">
        <v>81000</v>
      </c>
      <c r="M1571">
        <v>14512</v>
      </c>
      <c r="N1571">
        <v>15238</v>
      </c>
      <c r="O1571">
        <v>15999</v>
      </c>
      <c r="P1571">
        <v>17486</v>
      </c>
      <c r="Q1571">
        <v>18973</v>
      </c>
      <c r="R1571">
        <v>21000</v>
      </c>
      <c r="S1571">
        <v>22051</v>
      </c>
      <c r="T1571">
        <v>23152</v>
      </c>
      <c r="U1571">
        <v>25304</v>
      </c>
      <c r="V1571">
        <v>27455</v>
      </c>
      <c r="W1571" t="s">
        <v>2373</v>
      </c>
      <c r="X1571">
        <v>1</v>
      </c>
      <c r="Y1571">
        <v>1</v>
      </c>
      <c r="Z1571" t="s">
        <v>1532</v>
      </c>
    </row>
    <row r="1572" spans="1:26">
      <c r="A1572">
        <v>285</v>
      </c>
      <c r="B1572">
        <v>16226</v>
      </c>
      <c r="C1572" t="s">
        <v>1574</v>
      </c>
      <c r="D1572" t="s">
        <v>1529</v>
      </c>
      <c r="E1572" t="s">
        <v>1447</v>
      </c>
      <c r="F1572">
        <v>26897</v>
      </c>
      <c r="G1572">
        <v>29380</v>
      </c>
      <c r="H1572" t="s">
        <v>1577</v>
      </c>
      <c r="I1572">
        <v>323</v>
      </c>
      <c r="J1572">
        <v>2</v>
      </c>
      <c r="K1572">
        <v>7000</v>
      </c>
      <c r="L1572">
        <v>81314</v>
      </c>
      <c r="M1572">
        <v>3884</v>
      </c>
      <c r="N1572">
        <v>4078</v>
      </c>
      <c r="O1572">
        <v>4282</v>
      </c>
      <c r="P1572">
        <v>4680</v>
      </c>
      <c r="Q1572">
        <v>5078</v>
      </c>
      <c r="R1572">
        <v>14000</v>
      </c>
      <c r="S1572">
        <v>14699</v>
      </c>
      <c r="T1572">
        <v>15435</v>
      </c>
      <c r="U1572">
        <v>16869</v>
      </c>
      <c r="V1572">
        <v>18304</v>
      </c>
      <c r="W1572" t="s">
        <v>2179</v>
      </c>
      <c r="X1572">
        <v>1</v>
      </c>
      <c r="Y1572">
        <v>1</v>
      </c>
      <c r="Z1572" t="s">
        <v>1532</v>
      </c>
    </row>
    <row r="1573" spans="1:26">
      <c r="A1573">
        <v>285</v>
      </c>
      <c r="B1573">
        <v>16226</v>
      </c>
      <c r="C1573" t="s">
        <v>1574</v>
      </c>
      <c r="D1573" t="s">
        <v>1529</v>
      </c>
      <c r="E1573" t="s">
        <v>1443</v>
      </c>
      <c r="F1573">
        <v>292</v>
      </c>
      <c r="G1573">
        <v>391</v>
      </c>
      <c r="H1573" t="s">
        <v>1530</v>
      </c>
      <c r="I1573">
        <v>266</v>
      </c>
      <c r="J1573">
        <v>1500</v>
      </c>
      <c r="K1573">
        <v>8.4</v>
      </c>
      <c r="L1573">
        <v>81000</v>
      </c>
      <c r="M1573">
        <v>14512</v>
      </c>
      <c r="N1573">
        <v>15238</v>
      </c>
      <c r="O1573">
        <v>15999</v>
      </c>
      <c r="P1573">
        <v>17486</v>
      </c>
      <c r="Q1573">
        <v>18973</v>
      </c>
      <c r="R1573">
        <v>12600</v>
      </c>
      <c r="S1573">
        <v>13230</v>
      </c>
      <c r="T1573">
        <v>13891</v>
      </c>
      <c r="U1573">
        <v>15182</v>
      </c>
      <c r="V1573">
        <v>16473</v>
      </c>
      <c r="W1573" t="s">
        <v>1921</v>
      </c>
      <c r="X1573">
        <v>1</v>
      </c>
      <c r="Y1573">
        <v>1</v>
      </c>
      <c r="Z1573" t="s">
        <v>1532</v>
      </c>
    </row>
    <row r="1574" spans="1:26">
      <c r="A1574">
        <v>285</v>
      </c>
      <c r="B1574">
        <v>16226</v>
      </c>
      <c r="C1574" t="s">
        <v>1574</v>
      </c>
      <c r="D1574" t="s">
        <v>1529</v>
      </c>
      <c r="E1574" t="s">
        <v>1443</v>
      </c>
      <c r="F1574">
        <v>34605</v>
      </c>
      <c r="G1574">
        <v>37918</v>
      </c>
      <c r="H1574" t="s">
        <v>1530</v>
      </c>
      <c r="I1574">
        <v>266</v>
      </c>
      <c r="J1574">
        <v>1000</v>
      </c>
      <c r="K1574">
        <v>8</v>
      </c>
      <c r="L1574">
        <v>81000</v>
      </c>
      <c r="M1574">
        <v>14512</v>
      </c>
      <c r="N1574">
        <v>15238</v>
      </c>
      <c r="O1574">
        <v>15999</v>
      </c>
      <c r="P1574">
        <v>17486</v>
      </c>
      <c r="Q1574">
        <v>18973</v>
      </c>
      <c r="R1574">
        <v>8000</v>
      </c>
      <c r="S1574">
        <v>8400</v>
      </c>
      <c r="T1574">
        <v>8820</v>
      </c>
      <c r="U1574">
        <v>9639</v>
      </c>
      <c r="V1574">
        <v>10459</v>
      </c>
      <c r="W1574" t="s">
        <v>2374</v>
      </c>
      <c r="X1574">
        <v>1</v>
      </c>
      <c r="Y1574">
        <v>1</v>
      </c>
      <c r="Z1574" t="s">
        <v>1532</v>
      </c>
    </row>
    <row r="1575" spans="1:26">
      <c r="A1575">
        <v>285</v>
      </c>
      <c r="B1575">
        <v>16226</v>
      </c>
      <c r="C1575" t="s">
        <v>1574</v>
      </c>
      <c r="D1575" t="s">
        <v>1529</v>
      </c>
      <c r="E1575" t="s">
        <v>1447</v>
      </c>
      <c r="F1575">
        <v>37441</v>
      </c>
      <c r="G1575">
        <v>48056</v>
      </c>
      <c r="H1575" t="s">
        <v>1577</v>
      </c>
      <c r="I1575">
        <v>323</v>
      </c>
      <c r="J1575">
        <v>20</v>
      </c>
      <c r="K1575">
        <v>17000</v>
      </c>
      <c r="L1575">
        <v>81314</v>
      </c>
      <c r="M1575">
        <v>3884</v>
      </c>
      <c r="N1575">
        <v>4078</v>
      </c>
      <c r="O1575">
        <v>4282</v>
      </c>
      <c r="P1575">
        <v>4680</v>
      </c>
      <c r="Q1575">
        <v>5078</v>
      </c>
      <c r="R1575">
        <v>340000</v>
      </c>
      <c r="S1575">
        <v>356982</v>
      </c>
      <c r="T1575">
        <v>374840</v>
      </c>
      <c r="U1575">
        <v>409681</v>
      </c>
      <c r="V1575">
        <v>444521</v>
      </c>
      <c r="W1575" t="s">
        <v>2208</v>
      </c>
      <c r="X1575">
        <v>1</v>
      </c>
      <c r="Y1575">
        <v>1</v>
      </c>
      <c r="Z1575" t="s">
        <v>1532</v>
      </c>
    </row>
    <row r="1576" spans="1:26">
      <c r="A1576">
        <v>285</v>
      </c>
      <c r="B1576">
        <v>16226</v>
      </c>
      <c r="C1576" t="s">
        <v>1574</v>
      </c>
      <c r="D1576" t="s">
        <v>1529</v>
      </c>
      <c r="E1576" t="s">
        <v>1443</v>
      </c>
      <c r="F1576">
        <v>1111</v>
      </c>
      <c r="G1576">
        <v>31997</v>
      </c>
      <c r="H1576" t="s">
        <v>1530</v>
      </c>
      <c r="I1576">
        <v>266</v>
      </c>
      <c r="J1576">
        <v>500</v>
      </c>
      <c r="K1576">
        <v>8</v>
      </c>
      <c r="L1576">
        <v>81000</v>
      </c>
      <c r="M1576">
        <v>14512</v>
      </c>
      <c r="N1576">
        <v>15238</v>
      </c>
      <c r="O1576">
        <v>15999</v>
      </c>
      <c r="P1576">
        <v>17486</v>
      </c>
      <c r="Q1576">
        <v>18973</v>
      </c>
      <c r="R1576">
        <v>4000</v>
      </c>
      <c r="S1576">
        <v>4200</v>
      </c>
      <c r="T1576">
        <v>4410</v>
      </c>
      <c r="U1576">
        <v>4820</v>
      </c>
      <c r="V1576">
        <v>5230</v>
      </c>
      <c r="W1576" t="s">
        <v>2375</v>
      </c>
      <c r="X1576">
        <v>1</v>
      </c>
      <c r="Y1576">
        <v>1</v>
      </c>
      <c r="Z1576" t="s">
        <v>1532</v>
      </c>
    </row>
    <row r="1577" spans="1:26">
      <c r="A1577">
        <v>285</v>
      </c>
      <c r="B1577">
        <v>16226</v>
      </c>
      <c r="C1577" t="s">
        <v>1574</v>
      </c>
      <c r="D1577" t="s">
        <v>1529</v>
      </c>
      <c r="E1577" t="s">
        <v>1447</v>
      </c>
      <c r="F1577">
        <v>82223</v>
      </c>
      <c r="G1577">
        <v>97197</v>
      </c>
      <c r="H1577" t="s">
        <v>1577</v>
      </c>
      <c r="I1577">
        <v>323</v>
      </c>
      <c r="J1577">
        <v>2</v>
      </c>
      <c r="K1577">
        <v>2500</v>
      </c>
      <c r="L1577">
        <v>81314</v>
      </c>
      <c r="M1577">
        <v>3884</v>
      </c>
      <c r="N1577">
        <v>4078</v>
      </c>
      <c r="O1577">
        <v>4282</v>
      </c>
      <c r="P1577">
        <v>4680</v>
      </c>
      <c r="Q1577">
        <v>5078</v>
      </c>
      <c r="R1577">
        <v>5000</v>
      </c>
      <c r="S1577">
        <v>5250</v>
      </c>
      <c r="T1577">
        <v>5512</v>
      </c>
      <c r="U1577">
        <v>6025</v>
      </c>
      <c r="V1577">
        <v>6537</v>
      </c>
      <c r="W1577" t="s">
        <v>2181</v>
      </c>
      <c r="X1577">
        <v>1</v>
      </c>
      <c r="Y1577">
        <v>1</v>
      </c>
      <c r="Z1577" t="s">
        <v>1532</v>
      </c>
    </row>
    <row r="1578" spans="1:26">
      <c r="A1578">
        <v>285</v>
      </c>
      <c r="B1578">
        <v>16226</v>
      </c>
      <c r="C1578" t="s">
        <v>1574</v>
      </c>
      <c r="D1578" t="s">
        <v>1529</v>
      </c>
      <c r="E1578" t="s">
        <v>1443</v>
      </c>
      <c r="F1578">
        <v>59</v>
      </c>
      <c r="G1578">
        <v>151</v>
      </c>
      <c r="H1578" t="s">
        <v>1530</v>
      </c>
      <c r="I1578">
        <v>266</v>
      </c>
      <c r="J1578">
        <v>700</v>
      </c>
      <c r="K1578">
        <v>7.73</v>
      </c>
      <c r="L1578">
        <v>81000</v>
      </c>
      <c r="M1578">
        <v>14512</v>
      </c>
      <c r="N1578">
        <v>15238</v>
      </c>
      <c r="O1578">
        <v>15999</v>
      </c>
      <c r="P1578">
        <v>17486</v>
      </c>
      <c r="Q1578">
        <v>18973</v>
      </c>
      <c r="R1578">
        <v>5411</v>
      </c>
      <c r="S1578">
        <v>5682</v>
      </c>
      <c r="T1578">
        <v>5965</v>
      </c>
      <c r="U1578">
        <v>6520</v>
      </c>
      <c r="V1578">
        <v>7074</v>
      </c>
      <c r="W1578" t="s">
        <v>1565</v>
      </c>
      <c r="X1578">
        <v>1</v>
      </c>
      <c r="Y1578">
        <v>1</v>
      </c>
      <c r="Z1578" t="s">
        <v>1532</v>
      </c>
    </row>
    <row r="1579" spans="1:26">
      <c r="A1579">
        <v>285</v>
      </c>
      <c r="B1579">
        <v>16226</v>
      </c>
      <c r="C1579" t="s">
        <v>1574</v>
      </c>
      <c r="D1579" t="s">
        <v>1529</v>
      </c>
      <c r="E1579" t="s">
        <v>1443</v>
      </c>
      <c r="F1579">
        <v>1331</v>
      </c>
      <c r="G1579">
        <v>1484</v>
      </c>
      <c r="H1579" t="s">
        <v>1530</v>
      </c>
      <c r="I1579">
        <v>266</v>
      </c>
      <c r="J1579">
        <v>3000</v>
      </c>
      <c r="K1579">
        <v>7.5</v>
      </c>
      <c r="L1579">
        <v>81000</v>
      </c>
      <c r="M1579">
        <v>14512</v>
      </c>
      <c r="N1579">
        <v>15238</v>
      </c>
      <c r="O1579">
        <v>15999</v>
      </c>
      <c r="P1579">
        <v>17486</v>
      </c>
      <c r="Q1579">
        <v>18973</v>
      </c>
      <c r="R1579">
        <v>22500</v>
      </c>
      <c r="S1579">
        <v>23626</v>
      </c>
      <c r="T1579">
        <v>24806</v>
      </c>
      <c r="U1579">
        <v>27111</v>
      </c>
      <c r="V1579">
        <v>29417</v>
      </c>
      <c r="W1579" t="s">
        <v>2376</v>
      </c>
      <c r="X1579">
        <v>1</v>
      </c>
      <c r="Y1579">
        <v>1</v>
      </c>
      <c r="Z1579" t="s">
        <v>1532</v>
      </c>
    </row>
    <row r="1580" spans="1:26">
      <c r="A1580">
        <v>285</v>
      </c>
      <c r="B1580">
        <v>16226</v>
      </c>
      <c r="C1580" t="s">
        <v>1574</v>
      </c>
      <c r="D1580" t="s">
        <v>1529</v>
      </c>
      <c r="E1580" t="s">
        <v>1447</v>
      </c>
      <c r="F1580">
        <v>29497</v>
      </c>
      <c r="G1580">
        <v>32110</v>
      </c>
      <c r="H1580" t="s">
        <v>1577</v>
      </c>
      <c r="I1580">
        <v>323</v>
      </c>
      <c r="J1580">
        <v>11</v>
      </c>
      <c r="K1580">
        <v>1500</v>
      </c>
      <c r="L1580">
        <v>81314</v>
      </c>
      <c r="M1580">
        <v>3884</v>
      </c>
      <c r="N1580">
        <v>4078</v>
      </c>
      <c r="O1580">
        <v>4282</v>
      </c>
      <c r="P1580">
        <v>4680</v>
      </c>
      <c r="Q1580">
        <v>5078</v>
      </c>
      <c r="R1580">
        <v>16500</v>
      </c>
      <c r="S1580">
        <v>17324</v>
      </c>
      <c r="T1580">
        <v>18191</v>
      </c>
      <c r="U1580">
        <v>19882</v>
      </c>
      <c r="V1580">
        <v>21572</v>
      </c>
      <c r="W1580" t="s">
        <v>2182</v>
      </c>
      <c r="X1580">
        <v>1</v>
      </c>
      <c r="Y1580">
        <v>1</v>
      </c>
      <c r="Z1580" t="s">
        <v>1532</v>
      </c>
    </row>
    <row r="1581" spans="1:26">
      <c r="A1581">
        <v>285</v>
      </c>
      <c r="B1581">
        <v>16226</v>
      </c>
      <c r="C1581" t="s">
        <v>1574</v>
      </c>
      <c r="D1581" t="s">
        <v>1529</v>
      </c>
      <c r="E1581" t="s">
        <v>1443</v>
      </c>
      <c r="F1581">
        <v>373</v>
      </c>
      <c r="G1581">
        <v>75125</v>
      </c>
      <c r="H1581" t="s">
        <v>1530</v>
      </c>
      <c r="I1581">
        <v>266</v>
      </c>
      <c r="J1581">
        <v>1000</v>
      </c>
      <c r="K1581">
        <v>7.5</v>
      </c>
      <c r="L1581">
        <v>81000</v>
      </c>
      <c r="M1581">
        <v>14512</v>
      </c>
      <c r="N1581">
        <v>15238</v>
      </c>
      <c r="O1581">
        <v>15999</v>
      </c>
      <c r="P1581">
        <v>17486</v>
      </c>
      <c r="Q1581">
        <v>18973</v>
      </c>
      <c r="R1581">
        <v>7500</v>
      </c>
      <c r="S1581">
        <v>7875</v>
      </c>
      <c r="T1581">
        <v>8269</v>
      </c>
      <c r="U1581">
        <v>9037</v>
      </c>
      <c r="V1581">
        <v>9806</v>
      </c>
      <c r="W1581" t="s">
        <v>2377</v>
      </c>
      <c r="X1581">
        <v>1</v>
      </c>
      <c r="Y1581">
        <v>1</v>
      </c>
      <c r="Z1581" t="s">
        <v>1532</v>
      </c>
    </row>
    <row r="1582" spans="1:26">
      <c r="A1582">
        <v>285</v>
      </c>
      <c r="B1582">
        <v>16226</v>
      </c>
      <c r="C1582" t="s">
        <v>1574</v>
      </c>
      <c r="D1582" t="s">
        <v>1529</v>
      </c>
      <c r="E1582" t="s">
        <v>1447</v>
      </c>
      <c r="F1582">
        <v>64947</v>
      </c>
      <c r="G1582">
        <v>78145</v>
      </c>
      <c r="H1582" t="s">
        <v>1577</v>
      </c>
      <c r="I1582">
        <v>323</v>
      </c>
      <c r="J1582">
        <v>12</v>
      </c>
      <c r="K1582">
        <v>1300</v>
      </c>
      <c r="L1582">
        <v>81314</v>
      </c>
      <c r="M1582">
        <v>3884</v>
      </c>
      <c r="N1582">
        <v>4078</v>
      </c>
      <c r="O1582">
        <v>4282</v>
      </c>
      <c r="P1582">
        <v>4680</v>
      </c>
      <c r="Q1582">
        <v>5078</v>
      </c>
      <c r="R1582">
        <v>15600</v>
      </c>
      <c r="S1582">
        <v>16379</v>
      </c>
      <c r="T1582">
        <v>17199</v>
      </c>
      <c r="U1582">
        <v>18797</v>
      </c>
      <c r="V1582">
        <v>20396</v>
      </c>
      <c r="W1582" t="s">
        <v>2182</v>
      </c>
      <c r="X1582">
        <v>1</v>
      </c>
      <c r="Y1582">
        <v>1</v>
      </c>
      <c r="Z1582" t="s">
        <v>1532</v>
      </c>
    </row>
    <row r="1583" spans="1:26">
      <c r="A1583">
        <v>285</v>
      </c>
      <c r="B1583">
        <v>16226</v>
      </c>
      <c r="C1583" t="s">
        <v>1574</v>
      </c>
      <c r="D1583" t="s">
        <v>1529</v>
      </c>
      <c r="E1583" t="s">
        <v>1443</v>
      </c>
      <c r="F1583">
        <v>37833</v>
      </c>
      <c r="G1583">
        <v>41727</v>
      </c>
      <c r="H1583" t="s">
        <v>1530</v>
      </c>
      <c r="I1583">
        <v>266</v>
      </c>
      <c r="J1583">
        <v>3000</v>
      </c>
      <c r="K1583">
        <v>7.15</v>
      </c>
      <c r="L1583">
        <v>81000</v>
      </c>
      <c r="M1583">
        <v>14512</v>
      </c>
      <c r="N1583">
        <v>15238</v>
      </c>
      <c r="O1583">
        <v>15999</v>
      </c>
      <c r="P1583">
        <v>17486</v>
      </c>
      <c r="Q1583">
        <v>18973</v>
      </c>
      <c r="R1583">
        <v>21450</v>
      </c>
      <c r="S1583">
        <v>22523</v>
      </c>
      <c r="T1583">
        <v>23648</v>
      </c>
      <c r="U1583">
        <v>25846</v>
      </c>
      <c r="V1583">
        <v>28044</v>
      </c>
      <c r="W1583" t="s">
        <v>2378</v>
      </c>
      <c r="X1583">
        <v>1</v>
      </c>
      <c r="Y1583">
        <v>1</v>
      </c>
      <c r="Z1583" t="s">
        <v>1532</v>
      </c>
    </row>
    <row r="1584" spans="1:26">
      <c r="A1584">
        <v>285</v>
      </c>
      <c r="B1584">
        <v>16226</v>
      </c>
      <c r="C1584" t="s">
        <v>1574</v>
      </c>
      <c r="D1584" t="s">
        <v>1529</v>
      </c>
      <c r="E1584" t="s">
        <v>1443</v>
      </c>
      <c r="F1584">
        <v>39948</v>
      </c>
      <c r="G1584">
        <v>44485</v>
      </c>
      <c r="H1584" t="s">
        <v>1530</v>
      </c>
      <c r="I1584">
        <v>266</v>
      </c>
      <c r="J1584">
        <v>200</v>
      </c>
      <c r="K1584">
        <v>2</v>
      </c>
      <c r="L1584">
        <v>81000</v>
      </c>
      <c r="M1584">
        <v>14512</v>
      </c>
      <c r="N1584">
        <v>15238</v>
      </c>
      <c r="O1584">
        <v>15999</v>
      </c>
      <c r="P1584">
        <v>17486</v>
      </c>
      <c r="Q1584">
        <v>18973</v>
      </c>
      <c r="R1584">
        <v>400</v>
      </c>
      <c r="S1584">
        <v>420</v>
      </c>
      <c r="T1584">
        <v>441</v>
      </c>
      <c r="U1584">
        <v>482</v>
      </c>
      <c r="V1584">
        <v>523</v>
      </c>
      <c r="W1584" t="s">
        <v>1934</v>
      </c>
      <c r="X1584">
        <v>1</v>
      </c>
      <c r="Y1584">
        <v>1</v>
      </c>
      <c r="Z1584" t="s">
        <v>1532</v>
      </c>
    </row>
    <row r="1585" spans="1:26">
      <c r="A1585">
        <v>285</v>
      </c>
      <c r="B1585">
        <v>16226</v>
      </c>
      <c r="C1585" t="s">
        <v>1574</v>
      </c>
      <c r="D1585" t="s">
        <v>1529</v>
      </c>
      <c r="E1585" t="s">
        <v>1443</v>
      </c>
      <c r="F1585">
        <v>7170</v>
      </c>
      <c r="G1585">
        <v>7537</v>
      </c>
      <c r="H1585" t="s">
        <v>1530</v>
      </c>
      <c r="I1585">
        <v>266</v>
      </c>
      <c r="J1585">
        <v>400</v>
      </c>
      <c r="K1585">
        <v>0.5</v>
      </c>
      <c r="L1585">
        <v>81000</v>
      </c>
      <c r="M1585">
        <v>14512</v>
      </c>
      <c r="N1585">
        <v>15238</v>
      </c>
      <c r="O1585">
        <v>15999</v>
      </c>
      <c r="P1585">
        <v>17486</v>
      </c>
      <c r="Q1585">
        <v>18973</v>
      </c>
      <c r="R1585">
        <v>200</v>
      </c>
      <c r="S1585">
        <v>210</v>
      </c>
      <c r="T1585">
        <v>220</v>
      </c>
      <c r="U1585">
        <v>241</v>
      </c>
      <c r="V1585">
        <v>261</v>
      </c>
      <c r="W1585" t="s">
        <v>1894</v>
      </c>
      <c r="X1585">
        <v>1</v>
      </c>
      <c r="Y1585">
        <v>1</v>
      </c>
      <c r="Z1585" t="s">
        <v>1532</v>
      </c>
    </row>
    <row r="1586" spans="1:26">
      <c r="A1586">
        <v>285</v>
      </c>
      <c r="B1586">
        <v>16226</v>
      </c>
      <c r="C1586" t="s">
        <v>1574</v>
      </c>
      <c r="D1586" t="s">
        <v>1529</v>
      </c>
      <c r="E1586" t="s">
        <v>1446</v>
      </c>
      <c r="F1586">
        <v>55524</v>
      </c>
      <c r="G1586">
        <v>65533</v>
      </c>
      <c r="H1586" t="s">
        <v>1577</v>
      </c>
      <c r="I1586">
        <v>323</v>
      </c>
      <c r="J1586">
        <v>4</v>
      </c>
      <c r="K1586">
        <v>5000</v>
      </c>
      <c r="L1586">
        <v>81314</v>
      </c>
      <c r="M1586">
        <v>11180</v>
      </c>
      <c r="N1586">
        <v>11739</v>
      </c>
      <c r="O1586">
        <v>12326</v>
      </c>
      <c r="P1586">
        <v>13472</v>
      </c>
      <c r="Q1586">
        <v>14618</v>
      </c>
      <c r="R1586">
        <v>20000</v>
      </c>
      <c r="S1586">
        <v>21000</v>
      </c>
      <c r="T1586">
        <v>22050</v>
      </c>
      <c r="U1586">
        <v>24100</v>
      </c>
      <c r="V1586">
        <v>26150</v>
      </c>
      <c r="W1586" t="s">
        <v>2171</v>
      </c>
      <c r="X1586">
        <v>1</v>
      </c>
      <c r="Y1586">
        <v>1</v>
      </c>
      <c r="Z1586" t="s">
        <v>1532</v>
      </c>
    </row>
    <row r="1587" spans="1:26">
      <c r="A1587">
        <v>285</v>
      </c>
      <c r="B1587">
        <v>16226</v>
      </c>
      <c r="C1587" t="s">
        <v>1574</v>
      </c>
      <c r="D1587" t="s">
        <v>1529</v>
      </c>
      <c r="E1587" t="s">
        <v>1446</v>
      </c>
      <c r="F1587">
        <v>80055</v>
      </c>
      <c r="G1587">
        <v>94622</v>
      </c>
      <c r="H1587" t="s">
        <v>1577</v>
      </c>
      <c r="I1587">
        <v>323</v>
      </c>
      <c r="J1587">
        <v>1</v>
      </c>
      <c r="K1587">
        <v>50000</v>
      </c>
      <c r="L1587">
        <v>81314</v>
      </c>
      <c r="M1587">
        <v>11180</v>
      </c>
      <c r="N1587">
        <v>11739</v>
      </c>
      <c r="O1587">
        <v>12326</v>
      </c>
      <c r="P1587">
        <v>13472</v>
      </c>
      <c r="Q1587">
        <v>14618</v>
      </c>
      <c r="R1587">
        <v>50000</v>
      </c>
      <c r="S1587">
        <v>52500</v>
      </c>
      <c r="T1587">
        <v>55125</v>
      </c>
      <c r="U1587">
        <v>60250</v>
      </c>
      <c r="V1587">
        <v>65376</v>
      </c>
      <c r="W1587" t="s">
        <v>2379</v>
      </c>
      <c r="X1587">
        <v>1</v>
      </c>
      <c r="Y1587">
        <v>1</v>
      </c>
      <c r="Z1587" t="s">
        <v>1532</v>
      </c>
    </row>
    <row r="1588" spans="1:26">
      <c r="A1588">
        <v>285</v>
      </c>
      <c r="B1588">
        <v>16226</v>
      </c>
      <c r="C1588" t="s">
        <v>1574</v>
      </c>
      <c r="D1588" t="s">
        <v>1529</v>
      </c>
      <c r="E1588" t="s">
        <v>1446</v>
      </c>
      <c r="F1588">
        <v>46530</v>
      </c>
      <c r="G1588">
        <v>53837</v>
      </c>
      <c r="H1588" t="s">
        <v>1577</v>
      </c>
      <c r="I1588">
        <v>323</v>
      </c>
      <c r="J1588">
        <v>1</v>
      </c>
      <c r="K1588">
        <v>50000</v>
      </c>
      <c r="L1588">
        <v>81314</v>
      </c>
      <c r="M1588">
        <v>11180</v>
      </c>
      <c r="N1588">
        <v>11739</v>
      </c>
      <c r="O1588">
        <v>12326</v>
      </c>
      <c r="P1588">
        <v>13472</v>
      </c>
      <c r="Q1588">
        <v>14618</v>
      </c>
      <c r="R1588">
        <v>50000</v>
      </c>
      <c r="S1588">
        <v>52500</v>
      </c>
      <c r="T1588">
        <v>55125</v>
      </c>
      <c r="U1588">
        <v>60250</v>
      </c>
      <c r="V1588">
        <v>65376</v>
      </c>
      <c r="W1588" t="s">
        <v>2380</v>
      </c>
      <c r="X1588">
        <v>1</v>
      </c>
      <c r="Y1588">
        <v>1</v>
      </c>
      <c r="Z1588" t="s">
        <v>1532</v>
      </c>
    </row>
    <row r="1589" spans="1:26">
      <c r="A1589">
        <v>285</v>
      </c>
      <c r="B1589">
        <v>16226</v>
      </c>
      <c r="C1589" t="s">
        <v>1534</v>
      </c>
      <c r="D1589" t="s">
        <v>1529</v>
      </c>
      <c r="E1589" t="s">
        <v>1486</v>
      </c>
      <c r="F1589">
        <v>1353</v>
      </c>
      <c r="G1589">
        <v>1507</v>
      </c>
      <c r="H1589" t="s">
        <v>1530</v>
      </c>
      <c r="I1589">
        <v>266</v>
      </c>
      <c r="J1589">
        <v>1000</v>
      </c>
      <c r="K1589">
        <v>3</v>
      </c>
      <c r="L1589">
        <v>243942</v>
      </c>
      <c r="M1589">
        <v>15</v>
      </c>
      <c r="N1589">
        <v>16</v>
      </c>
      <c r="O1589">
        <v>17</v>
      </c>
      <c r="P1589">
        <v>19</v>
      </c>
      <c r="Q1589">
        <v>21</v>
      </c>
      <c r="R1589">
        <v>3000</v>
      </c>
      <c r="S1589">
        <v>3200</v>
      </c>
      <c r="T1589">
        <v>3400</v>
      </c>
      <c r="U1589">
        <v>3800</v>
      </c>
      <c r="V1589">
        <v>4200</v>
      </c>
      <c r="W1589" t="s">
        <v>2381</v>
      </c>
      <c r="X1589">
        <v>1</v>
      </c>
      <c r="Y1589">
        <v>1</v>
      </c>
      <c r="Z1589" t="s">
        <v>1532</v>
      </c>
    </row>
    <row r="1590" spans="1:26">
      <c r="A1590">
        <v>285</v>
      </c>
      <c r="B1590">
        <v>16226</v>
      </c>
      <c r="C1590" t="s">
        <v>1574</v>
      </c>
      <c r="D1590" t="s">
        <v>1529</v>
      </c>
      <c r="E1590" t="s">
        <v>1446</v>
      </c>
      <c r="F1590">
        <v>49231</v>
      </c>
      <c r="G1590">
        <v>57669</v>
      </c>
      <c r="H1590" t="s">
        <v>1577</v>
      </c>
      <c r="I1590">
        <v>323</v>
      </c>
      <c r="J1590">
        <v>4</v>
      </c>
      <c r="K1590">
        <v>5000</v>
      </c>
      <c r="L1590">
        <v>81314</v>
      </c>
      <c r="M1590">
        <v>11180</v>
      </c>
      <c r="N1590">
        <v>11739</v>
      </c>
      <c r="O1590">
        <v>12326</v>
      </c>
      <c r="P1590">
        <v>13472</v>
      </c>
      <c r="Q1590">
        <v>14618</v>
      </c>
      <c r="R1590">
        <v>20000</v>
      </c>
      <c r="S1590">
        <v>21000</v>
      </c>
      <c r="T1590">
        <v>22050</v>
      </c>
      <c r="U1590">
        <v>24100</v>
      </c>
      <c r="V1590">
        <v>26150</v>
      </c>
      <c r="W1590" t="s">
        <v>2382</v>
      </c>
      <c r="X1590">
        <v>1</v>
      </c>
      <c r="Y1590">
        <v>1</v>
      </c>
      <c r="Z1590" t="s">
        <v>1532</v>
      </c>
    </row>
    <row r="1591" spans="1:26">
      <c r="A1591">
        <v>285</v>
      </c>
      <c r="B1591">
        <v>16226</v>
      </c>
      <c r="C1591" t="s">
        <v>1534</v>
      </c>
      <c r="D1591" t="s">
        <v>1529</v>
      </c>
      <c r="E1591" t="s">
        <v>1486</v>
      </c>
      <c r="F1591">
        <v>383</v>
      </c>
      <c r="G1591">
        <v>28362</v>
      </c>
      <c r="H1591" t="s">
        <v>1530</v>
      </c>
      <c r="I1591">
        <v>266</v>
      </c>
      <c r="J1591">
        <v>500</v>
      </c>
      <c r="K1591">
        <v>2.25</v>
      </c>
      <c r="L1591">
        <v>243942</v>
      </c>
      <c r="M1591">
        <v>15</v>
      </c>
      <c r="N1591">
        <v>16</v>
      </c>
      <c r="O1591">
        <v>17</v>
      </c>
      <c r="P1591">
        <v>19</v>
      </c>
      <c r="Q1591">
        <v>21</v>
      </c>
      <c r="R1591">
        <v>1125</v>
      </c>
      <c r="S1591">
        <v>1200</v>
      </c>
      <c r="T1591">
        <v>1275</v>
      </c>
      <c r="U1591">
        <v>1425</v>
      </c>
      <c r="V1591">
        <v>1575</v>
      </c>
      <c r="W1591" t="s">
        <v>2383</v>
      </c>
      <c r="X1591">
        <v>1</v>
      </c>
      <c r="Y1591">
        <v>1</v>
      </c>
      <c r="Z1591" t="s">
        <v>1532</v>
      </c>
    </row>
    <row r="1592" spans="1:26">
      <c r="A1592">
        <v>285</v>
      </c>
      <c r="B1592">
        <v>16226</v>
      </c>
      <c r="C1592" t="s">
        <v>1534</v>
      </c>
      <c r="D1592" t="s">
        <v>1529</v>
      </c>
      <c r="E1592" t="s">
        <v>1486</v>
      </c>
      <c r="F1592">
        <v>11</v>
      </c>
      <c r="G1592">
        <v>31043</v>
      </c>
      <c r="H1592" t="s">
        <v>1530</v>
      </c>
      <c r="I1592">
        <v>266</v>
      </c>
      <c r="J1592">
        <v>1000</v>
      </c>
      <c r="K1592">
        <v>0.06</v>
      </c>
      <c r="L1592">
        <v>243942</v>
      </c>
      <c r="M1592">
        <v>15</v>
      </c>
      <c r="N1592">
        <v>16</v>
      </c>
      <c r="O1592">
        <v>17</v>
      </c>
      <c r="P1592">
        <v>19</v>
      </c>
      <c r="Q1592">
        <v>21</v>
      </c>
      <c r="R1592">
        <v>60</v>
      </c>
      <c r="S1592">
        <v>64</v>
      </c>
      <c r="T1592">
        <v>68</v>
      </c>
      <c r="U1592">
        <v>76</v>
      </c>
      <c r="V1592">
        <v>84</v>
      </c>
      <c r="W1592" t="s">
        <v>1907</v>
      </c>
      <c r="X1592">
        <v>1</v>
      </c>
      <c r="Y1592">
        <v>1</v>
      </c>
      <c r="Z1592" t="s">
        <v>1532</v>
      </c>
    </row>
    <row r="1593" spans="1:26">
      <c r="A1593">
        <v>285</v>
      </c>
      <c r="B1593">
        <v>16226</v>
      </c>
      <c r="C1593" t="s">
        <v>1574</v>
      </c>
      <c r="D1593" t="s">
        <v>1529</v>
      </c>
      <c r="E1593" t="s">
        <v>1446</v>
      </c>
      <c r="F1593">
        <v>52363</v>
      </c>
      <c r="G1593">
        <v>61667</v>
      </c>
      <c r="H1593" t="s">
        <v>1577</v>
      </c>
      <c r="I1593">
        <v>323</v>
      </c>
      <c r="J1593">
        <v>1</v>
      </c>
      <c r="K1593">
        <v>6000</v>
      </c>
      <c r="L1593">
        <v>81314</v>
      </c>
      <c r="M1593">
        <v>11180</v>
      </c>
      <c r="N1593">
        <v>11739</v>
      </c>
      <c r="O1593">
        <v>12326</v>
      </c>
      <c r="P1593">
        <v>13472</v>
      </c>
      <c r="Q1593">
        <v>14618</v>
      </c>
      <c r="R1593">
        <v>6000</v>
      </c>
      <c r="S1593">
        <v>6300</v>
      </c>
      <c r="T1593">
        <v>6615</v>
      </c>
      <c r="U1593">
        <v>7230</v>
      </c>
      <c r="V1593">
        <v>7845</v>
      </c>
      <c r="W1593" t="s">
        <v>2384</v>
      </c>
      <c r="X1593">
        <v>1</v>
      </c>
      <c r="Y1593">
        <v>1</v>
      </c>
      <c r="Z1593" t="s">
        <v>1532</v>
      </c>
    </row>
    <row r="1594" spans="1:26">
      <c r="A1594">
        <v>285</v>
      </c>
      <c r="B1594">
        <v>16226</v>
      </c>
      <c r="C1594" t="s">
        <v>1574</v>
      </c>
      <c r="D1594" t="s">
        <v>1529</v>
      </c>
      <c r="E1594" t="s">
        <v>1446</v>
      </c>
      <c r="F1594">
        <v>74308</v>
      </c>
      <c r="G1594">
        <v>88282</v>
      </c>
      <c r="H1594" t="s">
        <v>1577</v>
      </c>
      <c r="I1594">
        <v>323</v>
      </c>
      <c r="J1594">
        <v>4</v>
      </c>
      <c r="K1594">
        <v>3000</v>
      </c>
      <c r="L1594">
        <v>81314</v>
      </c>
      <c r="M1594">
        <v>11180</v>
      </c>
      <c r="N1594">
        <v>11739</v>
      </c>
      <c r="O1594">
        <v>12326</v>
      </c>
      <c r="P1594">
        <v>13472</v>
      </c>
      <c r="Q1594">
        <v>14618</v>
      </c>
      <c r="R1594">
        <v>12000</v>
      </c>
      <c r="S1594">
        <v>12600</v>
      </c>
      <c r="T1594">
        <v>13230</v>
      </c>
      <c r="U1594">
        <v>14460</v>
      </c>
      <c r="V1594">
        <v>15690</v>
      </c>
      <c r="W1594" t="s">
        <v>2183</v>
      </c>
      <c r="X1594">
        <v>1</v>
      </c>
      <c r="Y1594">
        <v>1</v>
      </c>
      <c r="Z1594" t="s">
        <v>1532</v>
      </c>
    </row>
    <row r="1595" spans="1:26">
      <c r="A1595">
        <v>285</v>
      </c>
      <c r="B1595">
        <v>16226</v>
      </c>
      <c r="C1595" t="s">
        <v>1534</v>
      </c>
      <c r="D1595" t="s">
        <v>1529</v>
      </c>
      <c r="E1595" t="s">
        <v>1486</v>
      </c>
      <c r="F1595">
        <v>9</v>
      </c>
      <c r="G1595">
        <v>28959</v>
      </c>
      <c r="H1595" t="s">
        <v>1530</v>
      </c>
      <c r="I1595">
        <v>266</v>
      </c>
      <c r="J1595">
        <v>300</v>
      </c>
      <c r="K1595">
        <v>6</v>
      </c>
      <c r="L1595">
        <v>243942</v>
      </c>
      <c r="M1595">
        <v>15</v>
      </c>
      <c r="N1595">
        <v>16</v>
      </c>
      <c r="O1595">
        <v>17</v>
      </c>
      <c r="P1595">
        <v>19</v>
      </c>
      <c r="Q1595">
        <v>21</v>
      </c>
      <c r="R1595">
        <v>1800</v>
      </c>
      <c r="S1595">
        <v>1920</v>
      </c>
      <c r="T1595">
        <v>2040</v>
      </c>
      <c r="U1595">
        <v>2280</v>
      </c>
      <c r="V1595">
        <v>2520</v>
      </c>
      <c r="W1595" t="s">
        <v>1907</v>
      </c>
      <c r="X1595">
        <v>1</v>
      </c>
      <c r="Y1595">
        <v>1</v>
      </c>
      <c r="Z1595" t="s">
        <v>1532</v>
      </c>
    </row>
    <row r="1596" spans="1:26">
      <c r="A1596">
        <v>285</v>
      </c>
      <c r="B1596">
        <v>16226</v>
      </c>
      <c r="C1596" t="s">
        <v>1574</v>
      </c>
      <c r="D1596" t="s">
        <v>1529</v>
      </c>
      <c r="E1596" t="s">
        <v>1445</v>
      </c>
      <c r="F1596">
        <v>7163</v>
      </c>
      <c r="G1596">
        <v>7526</v>
      </c>
      <c r="H1596" t="s">
        <v>1530</v>
      </c>
      <c r="I1596">
        <v>266</v>
      </c>
      <c r="J1596">
        <v>1000</v>
      </c>
      <c r="K1596">
        <v>9</v>
      </c>
      <c r="L1596">
        <v>81000</v>
      </c>
      <c r="M1596">
        <v>4982</v>
      </c>
      <c r="N1596">
        <v>5231</v>
      </c>
      <c r="O1596">
        <v>5493</v>
      </c>
      <c r="P1596">
        <v>6004</v>
      </c>
      <c r="Q1596">
        <v>6515</v>
      </c>
      <c r="R1596">
        <v>9000</v>
      </c>
      <c r="S1596">
        <v>9450</v>
      </c>
      <c r="T1596">
        <v>9923</v>
      </c>
      <c r="U1596">
        <v>10846</v>
      </c>
      <c r="V1596">
        <v>11769</v>
      </c>
      <c r="W1596" t="s">
        <v>1898</v>
      </c>
      <c r="X1596">
        <v>1</v>
      </c>
      <c r="Y1596">
        <v>1</v>
      </c>
      <c r="Z1596" t="s">
        <v>1532</v>
      </c>
    </row>
    <row r="1597" spans="1:26">
      <c r="A1597">
        <v>285</v>
      </c>
      <c r="B1597">
        <v>16226</v>
      </c>
      <c r="C1597" t="s">
        <v>1574</v>
      </c>
      <c r="D1597" t="s">
        <v>1529</v>
      </c>
      <c r="E1597" t="s">
        <v>1445</v>
      </c>
      <c r="F1597">
        <v>28030</v>
      </c>
      <c r="G1597">
        <v>30527</v>
      </c>
      <c r="H1597" t="s">
        <v>1530</v>
      </c>
      <c r="I1597">
        <v>266</v>
      </c>
      <c r="J1597">
        <v>10000</v>
      </c>
      <c r="K1597">
        <v>8.6999999999999993</v>
      </c>
      <c r="L1597">
        <v>81000</v>
      </c>
      <c r="M1597">
        <v>4982</v>
      </c>
      <c r="N1597">
        <v>5231</v>
      </c>
      <c r="O1597">
        <v>5493</v>
      </c>
      <c r="P1597">
        <v>6004</v>
      </c>
      <c r="Q1597">
        <v>6515</v>
      </c>
      <c r="R1597">
        <v>87000</v>
      </c>
      <c r="S1597">
        <v>91348</v>
      </c>
      <c r="T1597">
        <v>95924</v>
      </c>
      <c r="U1597">
        <v>104847</v>
      </c>
      <c r="V1597">
        <v>113771</v>
      </c>
      <c r="W1597" t="s">
        <v>2385</v>
      </c>
      <c r="X1597">
        <v>1</v>
      </c>
      <c r="Y1597">
        <v>1</v>
      </c>
      <c r="Z1597" t="s">
        <v>1532</v>
      </c>
    </row>
    <row r="1598" spans="1:26">
      <c r="A1598">
        <v>285</v>
      </c>
      <c r="B1598">
        <v>16226</v>
      </c>
      <c r="C1598" t="s">
        <v>1574</v>
      </c>
      <c r="D1598" t="s">
        <v>1529</v>
      </c>
      <c r="E1598" t="s">
        <v>1445</v>
      </c>
      <c r="F1598">
        <v>798</v>
      </c>
      <c r="G1598">
        <v>931</v>
      </c>
      <c r="H1598" t="s">
        <v>1530</v>
      </c>
      <c r="I1598">
        <v>266</v>
      </c>
      <c r="J1598">
        <v>2000</v>
      </c>
      <c r="K1598">
        <v>8</v>
      </c>
      <c r="L1598">
        <v>81000</v>
      </c>
      <c r="M1598">
        <v>4982</v>
      </c>
      <c r="N1598">
        <v>5231</v>
      </c>
      <c r="O1598">
        <v>5493</v>
      </c>
      <c r="P1598">
        <v>6004</v>
      </c>
      <c r="Q1598">
        <v>6515</v>
      </c>
      <c r="R1598">
        <v>16000</v>
      </c>
      <c r="S1598">
        <v>16800</v>
      </c>
      <c r="T1598">
        <v>17641</v>
      </c>
      <c r="U1598">
        <v>19282</v>
      </c>
      <c r="V1598">
        <v>20923</v>
      </c>
      <c r="W1598" t="s">
        <v>2386</v>
      </c>
      <c r="X1598">
        <v>1</v>
      </c>
      <c r="Y1598">
        <v>1</v>
      </c>
      <c r="Z1598" t="s">
        <v>1532</v>
      </c>
    </row>
    <row r="1599" spans="1:26">
      <c r="A1599">
        <v>285</v>
      </c>
      <c r="B1599">
        <v>16226</v>
      </c>
      <c r="C1599" t="s">
        <v>1574</v>
      </c>
      <c r="D1599" t="s">
        <v>1529</v>
      </c>
      <c r="E1599" t="s">
        <v>1445</v>
      </c>
      <c r="F1599">
        <v>279</v>
      </c>
      <c r="G1599">
        <v>378</v>
      </c>
      <c r="H1599" t="s">
        <v>1530</v>
      </c>
      <c r="I1599">
        <v>266</v>
      </c>
      <c r="J1599">
        <v>1500</v>
      </c>
      <c r="K1599">
        <v>8</v>
      </c>
      <c r="L1599">
        <v>81000</v>
      </c>
      <c r="M1599">
        <v>4982</v>
      </c>
      <c r="N1599">
        <v>5231</v>
      </c>
      <c r="O1599">
        <v>5493</v>
      </c>
      <c r="P1599">
        <v>6004</v>
      </c>
      <c r="Q1599">
        <v>6515</v>
      </c>
      <c r="R1599">
        <v>12000</v>
      </c>
      <c r="S1599">
        <v>12600</v>
      </c>
      <c r="T1599">
        <v>13231</v>
      </c>
      <c r="U1599">
        <v>14462</v>
      </c>
      <c r="V1599">
        <v>15692</v>
      </c>
      <c r="W1599" t="s">
        <v>2387</v>
      </c>
      <c r="X1599">
        <v>1</v>
      </c>
      <c r="Y1599">
        <v>1</v>
      </c>
      <c r="Z1599" t="s">
        <v>1532</v>
      </c>
    </row>
    <row r="1600" spans="1:26">
      <c r="A1600">
        <v>285</v>
      </c>
      <c r="B1600">
        <v>16226</v>
      </c>
      <c r="C1600" t="s">
        <v>1574</v>
      </c>
      <c r="D1600" t="s">
        <v>1529</v>
      </c>
      <c r="E1600" t="s">
        <v>1445</v>
      </c>
      <c r="F1600">
        <v>7163</v>
      </c>
      <c r="G1600">
        <v>7523</v>
      </c>
      <c r="H1600" t="s">
        <v>1530</v>
      </c>
      <c r="I1600">
        <v>266</v>
      </c>
      <c r="J1600">
        <v>300</v>
      </c>
      <c r="K1600">
        <v>7.95</v>
      </c>
      <c r="L1600">
        <v>81000</v>
      </c>
      <c r="M1600">
        <v>4982</v>
      </c>
      <c r="N1600">
        <v>5231</v>
      </c>
      <c r="O1600">
        <v>5493</v>
      </c>
      <c r="P1600">
        <v>6004</v>
      </c>
      <c r="Q1600">
        <v>6515</v>
      </c>
      <c r="R1600">
        <v>2385</v>
      </c>
      <c r="S1600">
        <v>2504</v>
      </c>
      <c r="T1600">
        <v>2630</v>
      </c>
      <c r="U1600">
        <v>2874</v>
      </c>
      <c r="V1600">
        <v>3119</v>
      </c>
      <c r="W1600" t="s">
        <v>1898</v>
      </c>
      <c r="X1600">
        <v>1</v>
      </c>
      <c r="Y1600">
        <v>1</v>
      </c>
      <c r="Z1600" t="s">
        <v>1532</v>
      </c>
    </row>
    <row r="1601" spans="1:26">
      <c r="A1601">
        <v>285</v>
      </c>
      <c r="B1601">
        <v>16226</v>
      </c>
      <c r="C1601" t="s">
        <v>1574</v>
      </c>
      <c r="D1601" t="s">
        <v>1529</v>
      </c>
      <c r="E1601" t="s">
        <v>1445</v>
      </c>
      <c r="F1601">
        <v>58</v>
      </c>
      <c r="G1601">
        <v>41747</v>
      </c>
      <c r="H1601" t="s">
        <v>1530</v>
      </c>
      <c r="I1601">
        <v>266</v>
      </c>
      <c r="J1601">
        <v>100</v>
      </c>
      <c r="K1601">
        <v>7.73</v>
      </c>
      <c r="L1601">
        <v>81000</v>
      </c>
      <c r="M1601">
        <v>4982</v>
      </c>
      <c r="N1601">
        <v>5231</v>
      </c>
      <c r="O1601">
        <v>5493</v>
      </c>
      <c r="P1601">
        <v>6004</v>
      </c>
      <c r="Q1601">
        <v>6515</v>
      </c>
      <c r="R1601">
        <v>773</v>
      </c>
      <c r="S1601">
        <v>812</v>
      </c>
      <c r="T1601">
        <v>852</v>
      </c>
      <c r="U1601">
        <v>932</v>
      </c>
      <c r="V1601">
        <v>1011</v>
      </c>
      <c r="W1601" t="s">
        <v>1565</v>
      </c>
      <c r="X1601">
        <v>1</v>
      </c>
      <c r="Y1601">
        <v>1</v>
      </c>
      <c r="Z1601" t="s">
        <v>1532</v>
      </c>
    </row>
    <row r="1602" spans="1:26">
      <c r="A1602">
        <v>285</v>
      </c>
      <c r="B1602">
        <v>16226</v>
      </c>
      <c r="C1602" t="s">
        <v>1574</v>
      </c>
      <c r="D1602" t="s">
        <v>1529</v>
      </c>
      <c r="E1602" t="s">
        <v>1445</v>
      </c>
      <c r="F1602">
        <v>26557</v>
      </c>
      <c r="G1602">
        <v>28967</v>
      </c>
      <c r="H1602" t="s">
        <v>1530</v>
      </c>
      <c r="I1602">
        <v>266</v>
      </c>
      <c r="J1602">
        <v>300</v>
      </c>
      <c r="K1602">
        <v>7.59</v>
      </c>
      <c r="L1602">
        <v>81000</v>
      </c>
      <c r="M1602">
        <v>4982</v>
      </c>
      <c r="N1602">
        <v>5231</v>
      </c>
      <c r="O1602">
        <v>5493</v>
      </c>
      <c r="P1602">
        <v>6004</v>
      </c>
      <c r="Q1602">
        <v>6515</v>
      </c>
      <c r="R1602">
        <v>2277</v>
      </c>
      <c r="S1602">
        <v>2391</v>
      </c>
      <c r="T1602">
        <v>2511</v>
      </c>
      <c r="U1602">
        <v>2744</v>
      </c>
      <c r="V1602">
        <v>2978</v>
      </c>
      <c r="W1602" t="s">
        <v>2388</v>
      </c>
      <c r="X1602">
        <v>1</v>
      </c>
      <c r="Y1602">
        <v>1</v>
      </c>
      <c r="Z1602" t="s">
        <v>1532</v>
      </c>
    </row>
    <row r="1603" spans="1:26">
      <c r="A1603">
        <v>285</v>
      </c>
      <c r="B1603">
        <v>16226</v>
      </c>
      <c r="C1603" t="s">
        <v>1574</v>
      </c>
      <c r="D1603" t="s">
        <v>1529</v>
      </c>
      <c r="E1603" t="s">
        <v>1445</v>
      </c>
      <c r="F1603">
        <v>972</v>
      </c>
      <c r="G1603">
        <v>1116</v>
      </c>
      <c r="H1603" t="s">
        <v>1530</v>
      </c>
      <c r="I1603">
        <v>266</v>
      </c>
      <c r="J1603">
        <v>7560</v>
      </c>
      <c r="K1603">
        <v>7.58</v>
      </c>
      <c r="L1603">
        <v>81000</v>
      </c>
      <c r="M1603">
        <v>4982</v>
      </c>
      <c r="N1603">
        <v>5231</v>
      </c>
      <c r="O1603">
        <v>5493</v>
      </c>
      <c r="P1603">
        <v>6004</v>
      </c>
      <c r="Q1603">
        <v>6515</v>
      </c>
      <c r="R1603">
        <v>57305</v>
      </c>
      <c r="S1603">
        <v>60169</v>
      </c>
      <c r="T1603">
        <v>63183</v>
      </c>
      <c r="U1603">
        <v>69060</v>
      </c>
      <c r="V1603">
        <v>74938</v>
      </c>
      <c r="W1603" t="s">
        <v>2389</v>
      </c>
      <c r="X1603">
        <v>1</v>
      </c>
      <c r="Y1603">
        <v>1</v>
      </c>
      <c r="Z1603" t="s">
        <v>1532</v>
      </c>
    </row>
    <row r="1604" spans="1:26">
      <c r="A1604">
        <v>285</v>
      </c>
      <c r="B1604">
        <v>16226</v>
      </c>
      <c r="C1604" t="s">
        <v>1574</v>
      </c>
      <c r="D1604" t="s">
        <v>1529</v>
      </c>
      <c r="E1604" t="s">
        <v>1445</v>
      </c>
      <c r="F1604">
        <v>7156</v>
      </c>
      <c r="G1604">
        <v>7497</v>
      </c>
      <c r="H1604" t="s">
        <v>1530</v>
      </c>
      <c r="I1604">
        <v>266</v>
      </c>
      <c r="J1604">
        <v>700</v>
      </c>
      <c r="K1604">
        <v>7</v>
      </c>
      <c r="L1604">
        <v>81000</v>
      </c>
      <c r="M1604">
        <v>4982</v>
      </c>
      <c r="N1604">
        <v>5231</v>
      </c>
      <c r="O1604">
        <v>5493</v>
      </c>
      <c r="P1604">
        <v>6004</v>
      </c>
      <c r="Q1604">
        <v>6515</v>
      </c>
      <c r="R1604">
        <v>4900</v>
      </c>
      <c r="S1604">
        <v>5145</v>
      </c>
      <c r="T1604">
        <v>5403</v>
      </c>
      <c r="U1604">
        <v>5905</v>
      </c>
      <c r="V1604">
        <v>6408</v>
      </c>
      <c r="W1604" t="s">
        <v>1899</v>
      </c>
      <c r="X1604">
        <v>1</v>
      </c>
      <c r="Y1604">
        <v>1</v>
      </c>
      <c r="Z1604" t="s">
        <v>1532</v>
      </c>
    </row>
    <row r="1605" spans="1:26">
      <c r="A1605">
        <v>285</v>
      </c>
      <c r="B1605">
        <v>16226</v>
      </c>
      <c r="C1605" t="s">
        <v>1574</v>
      </c>
      <c r="D1605" t="s">
        <v>1529</v>
      </c>
      <c r="E1605" t="s">
        <v>1445</v>
      </c>
      <c r="F1605">
        <v>787</v>
      </c>
      <c r="G1605">
        <v>62698</v>
      </c>
      <c r="H1605" t="s">
        <v>1530</v>
      </c>
      <c r="I1605">
        <v>266</v>
      </c>
      <c r="J1605">
        <v>1000</v>
      </c>
      <c r="K1605">
        <v>12</v>
      </c>
      <c r="L1605">
        <v>81000</v>
      </c>
      <c r="M1605">
        <v>4982</v>
      </c>
      <c r="N1605">
        <v>5231</v>
      </c>
      <c r="O1605">
        <v>5493</v>
      </c>
      <c r="P1605">
        <v>6004</v>
      </c>
      <c r="Q1605">
        <v>6515</v>
      </c>
      <c r="R1605">
        <v>12000</v>
      </c>
      <c r="S1605">
        <v>12600</v>
      </c>
      <c r="T1605">
        <v>13231</v>
      </c>
      <c r="U1605">
        <v>14462</v>
      </c>
      <c r="V1605">
        <v>15692</v>
      </c>
      <c r="W1605" t="s">
        <v>2390</v>
      </c>
      <c r="X1605">
        <v>1</v>
      </c>
      <c r="Y1605">
        <v>1</v>
      </c>
      <c r="Z1605" t="s">
        <v>1532</v>
      </c>
    </row>
    <row r="1606" spans="1:26">
      <c r="A1606">
        <v>285</v>
      </c>
      <c r="B1606">
        <v>16226</v>
      </c>
      <c r="C1606" t="s">
        <v>1574</v>
      </c>
      <c r="D1606" t="s">
        <v>1529</v>
      </c>
      <c r="E1606" t="s">
        <v>1445</v>
      </c>
      <c r="F1606">
        <v>7155</v>
      </c>
      <c r="G1606">
        <v>7493</v>
      </c>
      <c r="H1606" t="s">
        <v>1530</v>
      </c>
      <c r="I1606">
        <v>266</v>
      </c>
      <c r="J1606">
        <v>2000</v>
      </c>
      <c r="K1606">
        <v>6.9</v>
      </c>
      <c r="L1606">
        <v>81000</v>
      </c>
      <c r="M1606">
        <v>4982</v>
      </c>
      <c r="N1606">
        <v>5231</v>
      </c>
      <c r="O1606">
        <v>5493</v>
      </c>
      <c r="P1606">
        <v>6004</v>
      </c>
      <c r="Q1606">
        <v>6515</v>
      </c>
      <c r="R1606">
        <v>13800</v>
      </c>
      <c r="S1606">
        <v>14490</v>
      </c>
      <c r="T1606">
        <v>15215</v>
      </c>
      <c r="U1606">
        <v>16631</v>
      </c>
      <c r="V1606">
        <v>18046</v>
      </c>
      <c r="W1606" t="s">
        <v>2391</v>
      </c>
      <c r="X1606">
        <v>1</v>
      </c>
      <c r="Y1606">
        <v>1</v>
      </c>
      <c r="Z1606" t="s">
        <v>1532</v>
      </c>
    </row>
    <row r="1607" spans="1:26">
      <c r="A1607">
        <v>285</v>
      </c>
      <c r="B1607">
        <v>16226</v>
      </c>
      <c r="C1607" t="s">
        <v>1574</v>
      </c>
      <c r="D1607" t="s">
        <v>1529</v>
      </c>
      <c r="E1607" t="s">
        <v>1445</v>
      </c>
      <c r="F1607">
        <v>1084</v>
      </c>
      <c r="G1607">
        <v>1232</v>
      </c>
      <c r="H1607" t="s">
        <v>1530</v>
      </c>
      <c r="I1607">
        <v>266</v>
      </c>
      <c r="J1607">
        <v>302</v>
      </c>
      <c r="K1607">
        <v>6.59</v>
      </c>
      <c r="L1607">
        <v>81000</v>
      </c>
      <c r="M1607">
        <v>4982</v>
      </c>
      <c r="N1607">
        <v>5231</v>
      </c>
      <c r="O1607">
        <v>5493</v>
      </c>
      <c r="P1607">
        <v>6004</v>
      </c>
      <c r="Q1607">
        <v>6515</v>
      </c>
      <c r="R1607">
        <v>1990</v>
      </c>
      <c r="S1607">
        <v>2090</v>
      </c>
      <c r="T1607">
        <v>2194</v>
      </c>
      <c r="U1607">
        <v>2398</v>
      </c>
      <c r="V1607">
        <v>2603</v>
      </c>
      <c r="W1607" t="s">
        <v>2392</v>
      </c>
      <c r="X1607">
        <v>1</v>
      </c>
      <c r="Y1607">
        <v>1</v>
      </c>
      <c r="Z1607" t="s">
        <v>1532</v>
      </c>
    </row>
    <row r="1608" spans="1:26">
      <c r="A1608">
        <v>285</v>
      </c>
      <c r="B1608">
        <v>16226</v>
      </c>
      <c r="C1608" t="s">
        <v>1574</v>
      </c>
      <c r="D1608" t="s">
        <v>1529</v>
      </c>
      <c r="E1608" t="s">
        <v>1445</v>
      </c>
      <c r="F1608">
        <v>636</v>
      </c>
      <c r="G1608">
        <v>752</v>
      </c>
      <c r="H1608" t="s">
        <v>1530</v>
      </c>
      <c r="I1608">
        <v>266</v>
      </c>
      <c r="J1608">
        <v>1300</v>
      </c>
      <c r="K1608">
        <v>6.18</v>
      </c>
      <c r="L1608">
        <v>81000</v>
      </c>
      <c r="M1608">
        <v>4982</v>
      </c>
      <c r="N1608">
        <v>5231</v>
      </c>
      <c r="O1608">
        <v>5493</v>
      </c>
      <c r="P1608">
        <v>6004</v>
      </c>
      <c r="Q1608">
        <v>6515</v>
      </c>
      <c r="R1608">
        <v>8034</v>
      </c>
      <c r="S1608">
        <v>8436</v>
      </c>
      <c r="T1608">
        <v>8858</v>
      </c>
      <c r="U1608">
        <v>9682</v>
      </c>
      <c r="V1608">
        <v>10506</v>
      </c>
      <c r="W1608" t="s">
        <v>2393</v>
      </c>
      <c r="X1608">
        <v>1</v>
      </c>
      <c r="Y1608">
        <v>1</v>
      </c>
      <c r="Z1608" t="s">
        <v>1532</v>
      </c>
    </row>
    <row r="1609" spans="1:26">
      <c r="A1609">
        <v>285</v>
      </c>
      <c r="B1609">
        <v>16226</v>
      </c>
      <c r="C1609" t="s">
        <v>1574</v>
      </c>
      <c r="D1609" t="s">
        <v>1529</v>
      </c>
      <c r="E1609" t="s">
        <v>1445</v>
      </c>
      <c r="F1609">
        <v>29858</v>
      </c>
      <c r="G1609">
        <v>32505</v>
      </c>
      <c r="H1609" t="s">
        <v>1530</v>
      </c>
      <c r="I1609">
        <v>266</v>
      </c>
      <c r="J1609">
        <v>300</v>
      </c>
      <c r="K1609">
        <v>6.1</v>
      </c>
      <c r="L1609">
        <v>81000</v>
      </c>
      <c r="M1609">
        <v>4982</v>
      </c>
      <c r="N1609">
        <v>5231</v>
      </c>
      <c r="O1609">
        <v>5493</v>
      </c>
      <c r="P1609">
        <v>6004</v>
      </c>
      <c r="Q1609">
        <v>6515</v>
      </c>
      <c r="R1609">
        <v>1830</v>
      </c>
      <c r="S1609">
        <v>1921</v>
      </c>
      <c r="T1609">
        <v>2018</v>
      </c>
      <c r="U1609">
        <v>2205</v>
      </c>
      <c r="V1609">
        <v>2393</v>
      </c>
      <c r="W1609" t="s">
        <v>2394</v>
      </c>
      <c r="X1609">
        <v>1</v>
      </c>
      <c r="Y1609">
        <v>1</v>
      </c>
      <c r="Z1609" t="s">
        <v>1532</v>
      </c>
    </row>
    <row r="1610" spans="1:26">
      <c r="A1610">
        <v>285</v>
      </c>
      <c r="B1610">
        <v>16226</v>
      </c>
      <c r="C1610" t="s">
        <v>1574</v>
      </c>
      <c r="D1610" t="s">
        <v>1529</v>
      </c>
      <c r="E1610" t="s">
        <v>1445</v>
      </c>
      <c r="F1610">
        <v>630</v>
      </c>
      <c r="G1610">
        <v>745</v>
      </c>
      <c r="H1610" t="s">
        <v>1530</v>
      </c>
      <c r="I1610">
        <v>266</v>
      </c>
      <c r="J1610">
        <v>3024</v>
      </c>
      <c r="K1610">
        <v>6.1</v>
      </c>
      <c r="L1610">
        <v>81000</v>
      </c>
      <c r="M1610">
        <v>4982</v>
      </c>
      <c r="N1610">
        <v>5231</v>
      </c>
      <c r="O1610">
        <v>5493</v>
      </c>
      <c r="P1610">
        <v>6004</v>
      </c>
      <c r="Q1610">
        <v>6515</v>
      </c>
      <c r="R1610">
        <v>18446</v>
      </c>
      <c r="S1610">
        <v>19368</v>
      </c>
      <c r="T1610">
        <v>20338</v>
      </c>
      <c r="U1610">
        <v>22230</v>
      </c>
      <c r="V1610">
        <v>24123</v>
      </c>
      <c r="W1610" t="s">
        <v>2395</v>
      </c>
      <c r="X1610">
        <v>1</v>
      </c>
      <c r="Y1610">
        <v>1</v>
      </c>
      <c r="Z1610" t="s">
        <v>1532</v>
      </c>
    </row>
    <row r="1611" spans="1:26">
      <c r="A1611">
        <v>285</v>
      </c>
      <c r="B1611">
        <v>16226</v>
      </c>
      <c r="C1611" t="s">
        <v>1574</v>
      </c>
      <c r="D1611" t="s">
        <v>1529</v>
      </c>
      <c r="E1611" t="s">
        <v>1445</v>
      </c>
      <c r="F1611">
        <v>37320</v>
      </c>
      <c r="G1611">
        <v>41058</v>
      </c>
      <c r="H1611" t="s">
        <v>1530</v>
      </c>
      <c r="I1611">
        <v>266</v>
      </c>
      <c r="J1611">
        <v>1300</v>
      </c>
      <c r="K1611">
        <v>6</v>
      </c>
      <c r="L1611">
        <v>81000</v>
      </c>
      <c r="M1611">
        <v>4982</v>
      </c>
      <c r="N1611">
        <v>5231</v>
      </c>
      <c r="O1611">
        <v>5493</v>
      </c>
      <c r="P1611">
        <v>6004</v>
      </c>
      <c r="Q1611">
        <v>6515</v>
      </c>
      <c r="R1611">
        <v>7800</v>
      </c>
      <c r="S1611">
        <v>8190</v>
      </c>
      <c r="T1611">
        <v>8600</v>
      </c>
      <c r="U1611">
        <v>9400</v>
      </c>
      <c r="V1611">
        <v>10200</v>
      </c>
      <c r="W1611" t="s">
        <v>1905</v>
      </c>
      <c r="X1611">
        <v>1</v>
      </c>
      <c r="Y1611">
        <v>1</v>
      </c>
      <c r="Z1611" t="s">
        <v>1532</v>
      </c>
    </row>
    <row r="1612" spans="1:26">
      <c r="A1612">
        <v>285</v>
      </c>
      <c r="B1612">
        <v>16226</v>
      </c>
      <c r="C1612" t="s">
        <v>1574</v>
      </c>
      <c r="D1612" t="s">
        <v>1529</v>
      </c>
      <c r="E1612" t="s">
        <v>1443</v>
      </c>
      <c r="F1612">
        <v>1194</v>
      </c>
      <c r="G1612">
        <v>1344</v>
      </c>
      <c r="H1612" t="s">
        <v>1530</v>
      </c>
      <c r="I1612">
        <v>266</v>
      </c>
      <c r="J1612">
        <v>500</v>
      </c>
      <c r="K1612">
        <v>6</v>
      </c>
      <c r="L1612">
        <v>81000</v>
      </c>
      <c r="M1612">
        <v>14512</v>
      </c>
      <c r="N1612">
        <v>15238</v>
      </c>
      <c r="O1612">
        <v>15999</v>
      </c>
      <c r="P1612">
        <v>17486</v>
      </c>
      <c r="Q1612">
        <v>18973</v>
      </c>
      <c r="R1612">
        <v>3000</v>
      </c>
      <c r="S1612">
        <v>3150</v>
      </c>
      <c r="T1612">
        <v>3307</v>
      </c>
      <c r="U1612">
        <v>3615</v>
      </c>
      <c r="V1612">
        <v>3922</v>
      </c>
      <c r="W1612" t="s">
        <v>2396</v>
      </c>
      <c r="X1612">
        <v>1</v>
      </c>
      <c r="Y1612">
        <v>1</v>
      </c>
      <c r="Z1612" t="s">
        <v>1532</v>
      </c>
    </row>
    <row r="1613" spans="1:26">
      <c r="A1613">
        <v>285</v>
      </c>
      <c r="B1613">
        <v>16226</v>
      </c>
      <c r="C1613" t="s">
        <v>1574</v>
      </c>
      <c r="D1613" t="s">
        <v>1529</v>
      </c>
      <c r="E1613" t="s">
        <v>1443</v>
      </c>
      <c r="F1613">
        <v>789</v>
      </c>
      <c r="G1613">
        <v>922</v>
      </c>
      <c r="H1613" t="s">
        <v>1530</v>
      </c>
      <c r="I1613">
        <v>266</v>
      </c>
      <c r="J1613">
        <v>2000</v>
      </c>
      <c r="K1613">
        <v>6</v>
      </c>
      <c r="L1613">
        <v>81000</v>
      </c>
      <c r="M1613">
        <v>14512</v>
      </c>
      <c r="N1613">
        <v>15238</v>
      </c>
      <c r="O1613">
        <v>15999</v>
      </c>
      <c r="P1613">
        <v>17486</v>
      </c>
      <c r="Q1613">
        <v>18973</v>
      </c>
      <c r="R1613">
        <v>12000</v>
      </c>
      <c r="S1613">
        <v>12600</v>
      </c>
      <c r="T1613">
        <v>13230</v>
      </c>
      <c r="U1613">
        <v>14459</v>
      </c>
      <c r="V1613">
        <v>15689</v>
      </c>
      <c r="W1613" t="s">
        <v>2397</v>
      </c>
      <c r="X1613">
        <v>1</v>
      </c>
      <c r="Y1613">
        <v>1</v>
      </c>
      <c r="Z1613" t="s">
        <v>1532</v>
      </c>
    </row>
    <row r="1614" spans="1:26">
      <c r="A1614">
        <v>285</v>
      </c>
      <c r="B1614">
        <v>16226</v>
      </c>
      <c r="C1614" t="s">
        <v>1574</v>
      </c>
      <c r="D1614" t="s">
        <v>1529</v>
      </c>
      <c r="E1614" t="s">
        <v>1443</v>
      </c>
      <c r="F1614">
        <v>468</v>
      </c>
      <c r="G1614">
        <v>581</v>
      </c>
      <c r="H1614" t="s">
        <v>1530</v>
      </c>
      <c r="I1614">
        <v>266</v>
      </c>
      <c r="J1614">
        <v>1200</v>
      </c>
      <c r="K1614">
        <v>6</v>
      </c>
      <c r="L1614">
        <v>81000</v>
      </c>
      <c r="M1614">
        <v>14512</v>
      </c>
      <c r="N1614">
        <v>15238</v>
      </c>
      <c r="O1614">
        <v>15999</v>
      </c>
      <c r="P1614">
        <v>17486</v>
      </c>
      <c r="Q1614">
        <v>18973</v>
      </c>
      <c r="R1614">
        <v>7200</v>
      </c>
      <c r="S1614">
        <v>7560</v>
      </c>
      <c r="T1614">
        <v>7938</v>
      </c>
      <c r="U1614">
        <v>8676</v>
      </c>
      <c r="V1614">
        <v>9413</v>
      </c>
      <c r="W1614" t="s">
        <v>2398</v>
      </c>
      <c r="X1614">
        <v>1</v>
      </c>
      <c r="Y1614">
        <v>1</v>
      </c>
      <c r="Z1614" t="s">
        <v>1532</v>
      </c>
    </row>
    <row r="1615" spans="1:26">
      <c r="A1615">
        <v>285</v>
      </c>
      <c r="B1615">
        <v>16226</v>
      </c>
      <c r="C1615" t="s">
        <v>1574</v>
      </c>
      <c r="D1615" t="s">
        <v>1529</v>
      </c>
      <c r="E1615" t="s">
        <v>1443</v>
      </c>
      <c r="F1615">
        <v>468</v>
      </c>
      <c r="G1615">
        <v>579</v>
      </c>
      <c r="H1615" t="s">
        <v>1530</v>
      </c>
      <c r="I1615">
        <v>266</v>
      </c>
      <c r="J1615">
        <v>1000</v>
      </c>
      <c r="K1615">
        <v>6</v>
      </c>
      <c r="L1615">
        <v>81000</v>
      </c>
      <c r="M1615">
        <v>14512</v>
      </c>
      <c r="N1615">
        <v>15238</v>
      </c>
      <c r="O1615">
        <v>15999</v>
      </c>
      <c r="P1615">
        <v>17486</v>
      </c>
      <c r="Q1615">
        <v>18973</v>
      </c>
      <c r="R1615">
        <v>6000</v>
      </c>
      <c r="S1615">
        <v>6300</v>
      </c>
      <c r="T1615">
        <v>6615</v>
      </c>
      <c r="U1615">
        <v>7230</v>
      </c>
      <c r="V1615">
        <v>7844</v>
      </c>
      <c r="W1615" t="s">
        <v>2398</v>
      </c>
      <c r="X1615">
        <v>1</v>
      </c>
      <c r="Y1615">
        <v>1</v>
      </c>
      <c r="Z1615" t="s">
        <v>1532</v>
      </c>
    </row>
    <row r="1616" spans="1:26">
      <c r="A1616">
        <v>285</v>
      </c>
      <c r="B1616">
        <v>16226</v>
      </c>
      <c r="C1616" t="s">
        <v>1574</v>
      </c>
      <c r="D1616" t="s">
        <v>1529</v>
      </c>
      <c r="E1616" t="s">
        <v>1443</v>
      </c>
      <c r="F1616">
        <v>7146</v>
      </c>
      <c r="G1616">
        <v>39843</v>
      </c>
      <c r="H1616" t="s">
        <v>1530</v>
      </c>
      <c r="I1616">
        <v>266</v>
      </c>
      <c r="J1616">
        <v>2000</v>
      </c>
      <c r="K1616">
        <v>5.78</v>
      </c>
      <c r="L1616">
        <v>81000</v>
      </c>
      <c r="M1616">
        <v>14512</v>
      </c>
      <c r="N1616">
        <v>15238</v>
      </c>
      <c r="O1616">
        <v>15999</v>
      </c>
      <c r="P1616">
        <v>17486</v>
      </c>
      <c r="Q1616">
        <v>18973</v>
      </c>
      <c r="R1616">
        <v>11560</v>
      </c>
      <c r="S1616">
        <v>12138</v>
      </c>
      <c r="T1616">
        <v>12745</v>
      </c>
      <c r="U1616">
        <v>13929</v>
      </c>
      <c r="V1616">
        <v>15114</v>
      </c>
      <c r="W1616" t="s">
        <v>2366</v>
      </c>
      <c r="X1616">
        <v>1</v>
      </c>
      <c r="Y1616">
        <v>1</v>
      </c>
      <c r="Z1616" t="s">
        <v>1532</v>
      </c>
    </row>
    <row r="1617" spans="1:26">
      <c r="A1617">
        <v>285</v>
      </c>
      <c r="B1617">
        <v>16226</v>
      </c>
      <c r="C1617" t="s">
        <v>1574</v>
      </c>
      <c r="D1617" t="s">
        <v>1529</v>
      </c>
      <c r="E1617" t="s">
        <v>1443</v>
      </c>
      <c r="F1617">
        <v>7156</v>
      </c>
      <c r="G1617">
        <v>7501</v>
      </c>
      <c r="H1617" t="s">
        <v>1530</v>
      </c>
      <c r="I1617">
        <v>266</v>
      </c>
      <c r="J1617">
        <v>4000</v>
      </c>
      <c r="K1617">
        <v>5.39</v>
      </c>
      <c r="L1617">
        <v>81000</v>
      </c>
      <c r="M1617">
        <v>14512</v>
      </c>
      <c r="N1617">
        <v>15238</v>
      </c>
      <c r="O1617">
        <v>15999</v>
      </c>
      <c r="P1617">
        <v>17486</v>
      </c>
      <c r="Q1617">
        <v>18973</v>
      </c>
      <c r="R1617">
        <v>21560</v>
      </c>
      <c r="S1617">
        <v>22639</v>
      </c>
      <c r="T1617">
        <v>23769</v>
      </c>
      <c r="U1617">
        <v>25978</v>
      </c>
      <c r="V1617">
        <v>28188</v>
      </c>
      <c r="W1617" t="s">
        <v>1899</v>
      </c>
      <c r="X1617">
        <v>1</v>
      </c>
      <c r="Y1617">
        <v>1</v>
      </c>
      <c r="Z1617" t="s">
        <v>1532</v>
      </c>
    </row>
    <row r="1618" spans="1:26">
      <c r="A1618">
        <v>285</v>
      </c>
      <c r="B1618">
        <v>16226</v>
      </c>
      <c r="C1618" t="s">
        <v>1574</v>
      </c>
      <c r="D1618" t="s">
        <v>1529</v>
      </c>
      <c r="E1618" t="s">
        <v>1443</v>
      </c>
      <c r="F1618">
        <v>7156</v>
      </c>
      <c r="G1618">
        <v>7498</v>
      </c>
      <c r="H1618" t="s">
        <v>1530</v>
      </c>
      <c r="I1618">
        <v>266</v>
      </c>
      <c r="J1618">
        <v>1500</v>
      </c>
      <c r="K1618">
        <v>5.39</v>
      </c>
      <c r="L1618">
        <v>81000</v>
      </c>
      <c r="M1618">
        <v>14512</v>
      </c>
      <c r="N1618">
        <v>15238</v>
      </c>
      <c r="O1618">
        <v>15999</v>
      </c>
      <c r="P1618">
        <v>17486</v>
      </c>
      <c r="Q1618">
        <v>18973</v>
      </c>
      <c r="R1618">
        <v>8085</v>
      </c>
      <c r="S1618">
        <v>8489</v>
      </c>
      <c r="T1618">
        <v>8913</v>
      </c>
      <c r="U1618">
        <v>9742</v>
      </c>
      <c r="V1618">
        <v>10570</v>
      </c>
      <c r="W1618" t="s">
        <v>1899</v>
      </c>
      <c r="X1618">
        <v>1</v>
      </c>
      <c r="Y1618">
        <v>1</v>
      </c>
      <c r="Z1618" t="s">
        <v>1532</v>
      </c>
    </row>
    <row r="1619" spans="1:26">
      <c r="A1619">
        <v>285</v>
      </c>
      <c r="B1619">
        <v>16226</v>
      </c>
      <c r="C1619" t="s">
        <v>1574</v>
      </c>
      <c r="D1619" t="s">
        <v>1529</v>
      </c>
      <c r="E1619" t="s">
        <v>1443</v>
      </c>
      <c r="F1619">
        <v>7163</v>
      </c>
      <c r="G1619">
        <v>7523</v>
      </c>
      <c r="H1619" t="s">
        <v>1530</v>
      </c>
      <c r="I1619">
        <v>266</v>
      </c>
      <c r="J1619">
        <v>1500</v>
      </c>
      <c r="K1619">
        <v>7.95</v>
      </c>
      <c r="L1619">
        <v>81000</v>
      </c>
      <c r="M1619">
        <v>14512</v>
      </c>
      <c r="N1619">
        <v>15238</v>
      </c>
      <c r="O1619">
        <v>15999</v>
      </c>
      <c r="P1619">
        <v>17486</v>
      </c>
      <c r="Q1619">
        <v>18973</v>
      </c>
      <c r="R1619">
        <v>11925</v>
      </c>
      <c r="S1619">
        <v>12522</v>
      </c>
      <c r="T1619">
        <v>13147</v>
      </c>
      <c r="U1619">
        <v>14369</v>
      </c>
      <c r="V1619">
        <v>15591</v>
      </c>
      <c r="W1619" t="s">
        <v>1898</v>
      </c>
      <c r="X1619">
        <v>1</v>
      </c>
      <c r="Y1619">
        <v>1</v>
      </c>
      <c r="Z1619" t="s">
        <v>1532</v>
      </c>
    </row>
    <row r="1620" spans="1:26">
      <c r="A1620">
        <v>285</v>
      </c>
      <c r="B1620">
        <v>16226</v>
      </c>
      <c r="C1620" t="s">
        <v>1574</v>
      </c>
      <c r="D1620" t="s">
        <v>1529</v>
      </c>
      <c r="E1620" t="s">
        <v>1443</v>
      </c>
      <c r="F1620">
        <v>890</v>
      </c>
      <c r="G1620">
        <v>1767</v>
      </c>
      <c r="H1620" t="s">
        <v>1530</v>
      </c>
      <c r="I1620">
        <v>266</v>
      </c>
      <c r="J1620">
        <v>200</v>
      </c>
      <c r="K1620">
        <v>5.14</v>
      </c>
      <c r="L1620">
        <v>81000</v>
      </c>
      <c r="M1620">
        <v>14512</v>
      </c>
      <c r="N1620">
        <v>15238</v>
      </c>
      <c r="O1620">
        <v>15999</v>
      </c>
      <c r="P1620">
        <v>17486</v>
      </c>
      <c r="Q1620">
        <v>18973</v>
      </c>
      <c r="R1620">
        <v>1028</v>
      </c>
      <c r="S1620">
        <v>1079</v>
      </c>
      <c r="T1620">
        <v>1133</v>
      </c>
      <c r="U1620">
        <v>1239</v>
      </c>
      <c r="V1620">
        <v>1344</v>
      </c>
      <c r="W1620" t="s">
        <v>2399</v>
      </c>
      <c r="X1620">
        <v>1</v>
      </c>
      <c r="Y1620">
        <v>1</v>
      </c>
      <c r="Z1620" t="s">
        <v>1532</v>
      </c>
    </row>
    <row r="1621" spans="1:26">
      <c r="A1621">
        <v>285</v>
      </c>
      <c r="B1621">
        <v>16226</v>
      </c>
      <c r="C1621" t="s">
        <v>1574</v>
      </c>
      <c r="D1621" t="s">
        <v>1529</v>
      </c>
      <c r="E1621" t="s">
        <v>1443</v>
      </c>
      <c r="F1621">
        <v>34622</v>
      </c>
      <c r="G1621">
        <v>37937</v>
      </c>
      <c r="H1621" t="s">
        <v>1530</v>
      </c>
      <c r="I1621">
        <v>266</v>
      </c>
      <c r="J1621">
        <v>900</v>
      </c>
      <c r="K1621">
        <v>5</v>
      </c>
      <c r="L1621">
        <v>81000</v>
      </c>
      <c r="M1621">
        <v>14512</v>
      </c>
      <c r="N1621">
        <v>15238</v>
      </c>
      <c r="O1621">
        <v>15999</v>
      </c>
      <c r="P1621">
        <v>17486</v>
      </c>
      <c r="Q1621">
        <v>18973</v>
      </c>
      <c r="R1621">
        <v>4500</v>
      </c>
      <c r="S1621">
        <v>4725</v>
      </c>
      <c r="T1621">
        <v>4961</v>
      </c>
      <c r="U1621">
        <v>5422</v>
      </c>
      <c r="V1621">
        <v>5883</v>
      </c>
      <c r="W1621" t="s">
        <v>2400</v>
      </c>
      <c r="X1621">
        <v>1</v>
      </c>
      <c r="Y1621">
        <v>1</v>
      </c>
      <c r="Z1621" t="s">
        <v>1532</v>
      </c>
    </row>
    <row r="1622" spans="1:26">
      <c r="A1622">
        <v>285</v>
      </c>
      <c r="B1622">
        <v>16226</v>
      </c>
      <c r="C1622" t="s">
        <v>1574</v>
      </c>
      <c r="D1622" t="s">
        <v>1529</v>
      </c>
      <c r="E1622" t="s">
        <v>1443</v>
      </c>
      <c r="F1622">
        <v>34558</v>
      </c>
      <c r="G1622">
        <v>37860</v>
      </c>
      <c r="H1622" t="s">
        <v>1530</v>
      </c>
      <c r="I1622">
        <v>266</v>
      </c>
      <c r="J1622">
        <v>800</v>
      </c>
      <c r="K1622">
        <v>5</v>
      </c>
      <c r="L1622">
        <v>81000</v>
      </c>
      <c r="M1622">
        <v>14512</v>
      </c>
      <c r="N1622">
        <v>15238</v>
      </c>
      <c r="O1622">
        <v>15999</v>
      </c>
      <c r="P1622">
        <v>17486</v>
      </c>
      <c r="Q1622">
        <v>18973</v>
      </c>
      <c r="R1622">
        <v>4000</v>
      </c>
      <c r="S1622">
        <v>4200</v>
      </c>
      <c r="T1622">
        <v>4410</v>
      </c>
      <c r="U1622">
        <v>4820</v>
      </c>
      <c r="V1622">
        <v>5230</v>
      </c>
      <c r="W1622" t="s">
        <v>2401</v>
      </c>
      <c r="X1622">
        <v>1</v>
      </c>
      <c r="Y1622">
        <v>1</v>
      </c>
      <c r="Z1622" t="s">
        <v>1532</v>
      </c>
    </row>
    <row r="1623" spans="1:26">
      <c r="A1623">
        <v>285</v>
      </c>
      <c r="B1623">
        <v>16226</v>
      </c>
      <c r="C1623" t="s">
        <v>1574</v>
      </c>
      <c r="D1623" t="s">
        <v>1529</v>
      </c>
      <c r="E1623" t="s">
        <v>1443</v>
      </c>
      <c r="F1623">
        <v>1054</v>
      </c>
      <c r="G1623">
        <v>1200</v>
      </c>
      <c r="H1623" t="s">
        <v>1530</v>
      </c>
      <c r="I1623">
        <v>266</v>
      </c>
      <c r="J1623">
        <v>750</v>
      </c>
      <c r="K1623">
        <v>5</v>
      </c>
      <c r="L1623">
        <v>81000</v>
      </c>
      <c r="M1623">
        <v>14512</v>
      </c>
      <c r="N1623">
        <v>15238</v>
      </c>
      <c r="O1623">
        <v>15999</v>
      </c>
      <c r="P1623">
        <v>17486</v>
      </c>
      <c r="Q1623">
        <v>18973</v>
      </c>
      <c r="R1623">
        <v>3750</v>
      </c>
      <c r="S1623">
        <v>3938</v>
      </c>
      <c r="T1623">
        <v>4134</v>
      </c>
      <c r="U1623">
        <v>4519</v>
      </c>
      <c r="V1623">
        <v>4903</v>
      </c>
      <c r="W1623" t="s">
        <v>2402</v>
      </c>
      <c r="X1623">
        <v>1</v>
      </c>
      <c r="Y1623">
        <v>1</v>
      </c>
      <c r="Z1623" t="s">
        <v>1532</v>
      </c>
    </row>
    <row r="1624" spans="1:26">
      <c r="A1624">
        <v>285</v>
      </c>
      <c r="B1624">
        <v>16226</v>
      </c>
      <c r="C1624" t="s">
        <v>1574</v>
      </c>
      <c r="D1624" t="s">
        <v>1529</v>
      </c>
      <c r="E1624" t="s">
        <v>1443</v>
      </c>
      <c r="F1624">
        <v>1023</v>
      </c>
      <c r="G1624">
        <v>1168</v>
      </c>
      <c r="H1624" t="s">
        <v>1530</v>
      </c>
      <c r="I1624">
        <v>266</v>
      </c>
      <c r="J1624">
        <v>800</v>
      </c>
      <c r="K1624">
        <v>5</v>
      </c>
      <c r="L1624">
        <v>81000</v>
      </c>
      <c r="M1624">
        <v>14512</v>
      </c>
      <c r="N1624">
        <v>15238</v>
      </c>
      <c r="O1624">
        <v>15999</v>
      </c>
      <c r="P1624">
        <v>17486</v>
      </c>
      <c r="Q1624">
        <v>18973</v>
      </c>
      <c r="R1624">
        <v>4000</v>
      </c>
      <c r="S1624">
        <v>4200</v>
      </c>
      <c r="T1624">
        <v>4410</v>
      </c>
      <c r="U1624">
        <v>4820</v>
      </c>
      <c r="V1624">
        <v>5230</v>
      </c>
      <c r="W1624" t="s">
        <v>2403</v>
      </c>
      <c r="X1624">
        <v>1</v>
      </c>
      <c r="Y1624">
        <v>1</v>
      </c>
      <c r="Z1624" t="s">
        <v>1532</v>
      </c>
    </row>
    <row r="1625" spans="1:26">
      <c r="A1625">
        <v>285</v>
      </c>
      <c r="B1625">
        <v>16226</v>
      </c>
      <c r="C1625" t="s">
        <v>1574</v>
      </c>
      <c r="D1625" t="s">
        <v>1529</v>
      </c>
      <c r="E1625" t="s">
        <v>1443</v>
      </c>
      <c r="F1625">
        <v>890</v>
      </c>
      <c r="G1625">
        <v>41433</v>
      </c>
      <c r="H1625" t="s">
        <v>1530</v>
      </c>
      <c r="I1625">
        <v>266</v>
      </c>
      <c r="J1625">
        <v>1000</v>
      </c>
      <c r="K1625">
        <v>8</v>
      </c>
      <c r="L1625">
        <v>81000</v>
      </c>
      <c r="M1625">
        <v>14512</v>
      </c>
      <c r="N1625">
        <v>15238</v>
      </c>
      <c r="O1625">
        <v>15999</v>
      </c>
      <c r="P1625">
        <v>17486</v>
      </c>
      <c r="Q1625">
        <v>18973</v>
      </c>
      <c r="R1625">
        <v>8000</v>
      </c>
      <c r="S1625">
        <v>8400</v>
      </c>
      <c r="T1625">
        <v>8820</v>
      </c>
      <c r="U1625">
        <v>9639</v>
      </c>
      <c r="V1625">
        <v>10459</v>
      </c>
      <c r="W1625" t="s">
        <v>2399</v>
      </c>
      <c r="X1625">
        <v>1</v>
      </c>
      <c r="Y1625">
        <v>1</v>
      </c>
      <c r="Z1625" t="s">
        <v>1532</v>
      </c>
    </row>
    <row r="1626" spans="1:26">
      <c r="A1626">
        <v>285</v>
      </c>
      <c r="B1626">
        <v>16226</v>
      </c>
      <c r="C1626" t="s">
        <v>1574</v>
      </c>
      <c r="D1626" t="s">
        <v>1529</v>
      </c>
      <c r="E1626" t="s">
        <v>1443</v>
      </c>
      <c r="F1626">
        <v>410</v>
      </c>
      <c r="G1626">
        <v>512</v>
      </c>
      <c r="H1626" t="s">
        <v>1530</v>
      </c>
      <c r="I1626">
        <v>266</v>
      </c>
      <c r="J1626">
        <v>2000</v>
      </c>
      <c r="K1626">
        <v>5</v>
      </c>
      <c r="L1626">
        <v>81000</v>
      </c>
      <c r="M1626">
        <v>14512</v>
      </c>
      <c r="N1626">
        <v>15238</v>
      </c>
      <c r="O1626">
        <v>15999</v>
      </c>
      <c r="P1626">
        <v>17486</v>
      </c>
      <c r="Q1626">
        <v>18973</v>
      </c>
      <c r="R1626">
        <v>10000</v>
      </c>
      <c r="S1626">
        <v>10500</v>
      </c>
      <c r="T1626">
        <v>11025</v>
      </c>
      <c r="U1626">
        <v>12049</v>
      </c>
      <c r="V1626">
        <v>13074</v>
      </c>
      <c r="W1626" t="s">
        <v>1901</v>
      </c>
      <c r="X1626">
        <v>1</v>
      </c>
      <c r="Y1626">
        <v>1</v>
      </c>
      <c r="Z1626" t="s">
        <v>1532</v>
      </c>
    </row>
    <row r="1627" spans="1:26">
      <c r="A1627">
        <v>285</v>
      </c>
      <c r="B1627">
        <v>16226</v>
      </c>
      <c r="C1627" t="s">
        <v>1574</v>
      </c>
      <c r="D1627" t="s">
        <v>1529</v>
      </c>
      <c r="E1627" t="s">
        <v>1443</v>
      </c>
      <c r="F1627">
        <v>30155</v>
      </c>
      <c r="G1627">
        <v>32819</v>
      </c>
      <c r="H1627" t="s">
        <v>1530</v>
      </c>
      <c r="I1627">
        <v>266</v>
      </c>
      <c r="J1627">
        <v>700</v>
      </c>
      <c r="K1627">
        <v>40</v>
      </c>
      <c r="L1627">
        <v>81000</v>
      </c>
      <c r="M1627">
        <v>14512</v>
      </c>
      <c r="N1627">
        <v>15238</v>
      </c>
      <c r="O1627">
        <v>15999</v>
      </c>
      <c r="P1627">
        <v>17486</v>
      </c>
      <c r="Q1627">
        <v>18973</v>
      </c>
      <c r="R1627">
        <v>28000</v>
      </c>
      <c r="S1627">
        <v>29401</v>
      </c>
      <c r="T1627">
        <v>30869</v>
      </c>
      <c r="U1627">
        <v>33738</v>
      </c>
      <c r="V1627">
        <v>36607</v>
      </c>
      <c r="W1627" t="s">
        <v>2404</v>
      </c>
      <c r="X1627">
        <v>1</v>
      </c>
      <c r="Y1627">
        <v>1</v>
      </c>
      <c r="Z1627" t="s">
        <v>1532</v>
      </c>
    </row>
    <row r="1628" spans="1:26">
      <c r="A1628">
        <v>285</v>
      </c>
      <c r="B1628">
        <v>16226</v>
      </c>
      <c r="C1628" t="s">
        <v>1574</v>
      </c>
      <c r="D1628" t="s">
        <v>1529</v>
      </c>
      <c r="E1628" t="s">
        <v>1443</v>
      </c>
      <c r="F1628">
        <v>28496</v>
      </c>
      <c r="G1628">
        <v>35562</v>
      </c>
      <c r="H1628" t="s">
        <v>1530</v>
      </c>
      <c r="I1628">
        <v>266</v>
      </c>
      <c r="J1628">
        <v>3000</v>
      </c>
      <c r="K1628">
        <v>5</v>
      </c>
      <c r="L1628">
        <v>81000</v>
      </c>
      <c r="M1628">
        <v>14512</v>
      </c>
      <c r="N1628">
        <v>15238</v>
      </c>
      <c r="O1628">
        <v>15999</v>
      </c>
      <c r="P1628">
        <v>17486</v>
      </c>
      <c r="Q1628">
        <v>18973</v>
      </c>
      <c r="R1628">
        <v>15000</v>
      </c>
      <c r="S1628">
        <v>15750</v>
      </c>
      <c r="T1628">
        <v>16537</v>
      </c>
      <c r="U1628">
        <v>18074</v>
      </c>
      <c r="V1628">
        <v>19611</v>
      </c>
      <c r="W1628" t="s">
        <v>1895</v>
      </c>
      <c r="X1628">
        <v>1</v>
      </c>
      <c r="Y1628">
        <v>1</v>
      </c>
      <c r="Z1628" t="s">
        <v>1532</v>
      </c>
    </row>
    <row r="1629" spans="1:26">
      <c r="A1629">
        <v>285</v>
      </c>
      <c r="B1629">
        <v>16226</v>
      </c>
      <c r="C1629" t="s">
        <v>1574</v>
      </c>
      <c r="D1629" t="s">
        <v>1529</v>
      </c>
      <c r="E1629" t="s">
        <v>1443</v>
      </c>
      <c r="F1629">
        <v>28513</v>
      </c>
      <c r="G1629">
        <v>31083</v>
      </c>
      <c r="H1629" t="s">
        <v>1530</v>
      </c>
      <c r="I1629">
        <v>266</v>
      </c>
      <c r="J1629">
        <v>2000</v>
      </c>
      <c r="K1629">
        <v>20</v>
      </c>
      <c r="L1629">
        <v>81000</v>
      </c>
      <c r="M1629">
        <v>14512</v>
      </c>
      <c r="N1629">
        <v>15238</v>
      </c>
      <c r="O1629">
        <v>15999</v>
      </c>
      <c r="P1629">
        <v>17486</v>
      </c>
      <c r="Q1629">
        <v>18973</v>
      </c>
      <c r="R1629">
        <v>40000</v>
      </c>
      <c r="S1629">
        <v>42001</v>
      </c>
      <c r="T1629">
        <v>44099</v>
      </c>
      <c r="U1629">
        <v>48197</v>
      </c>
      <c r="V1629">
        <v>52296</v>
      </c>
      <c r="W1629" t="s">
        <v>2405</v>
      </c>
      <c r="X1629">
        <v>1</v>
      </c>
      <c r="Y1629">
        <v>1</v>
      </c>
      <c r="Z1629" t="s">
        <v>1532</v>
      </c>
    </row>
    <row r="1630" spans="1:26">
      <c r="A1630">
        <v>285</v>
      </c>
      <c r="B1630">
        <v>16226</v>
      </c>
      <c r="C1630" t="s">
        <v>1574</v>
      </c>
      <c r="D1630" t="s">
        <v>1529</v>
      </c>
      <c r="E1630" t="s">
        <v>1443</v>
      </c>
      <c r="F1630">
        <v>37588</v>
      </c>
      <c r="G1630">
        <v>41396</v>
      </c>
      <c r="H1630" t="s">
        <v>1530</v>
      </c>
      <c r="I1630">
        <v>266</v>
      </c>
      <c r="J1630">
        <v>1500</v>
      </c>
      <c r="K1630">
        <v>4.5</v>
      </c>
      <c r="L1630">
        <v>81000</v>
      </c>
      <c r="M1630">
        <v>14512</v>
      </c>
      <c r="N1630">
        <v>15238</v>
      </c>
      <c r="O1630">
        <v>15999</v>
      </c>
      <c r="P1630">
        <v>17486</v>
      </c>
      <c r="Q1630">
        <v>18973</v>
      </c>
      <c r="R1630">
        <v>6750</v>
      </c>
      <c r="S1630">
        <v>7088</v>
      </c>
      <c r="T1630">
        <v>7442</v>
      </c>
      <c r="U1630">
        <v>8133</v>
      </c>
      <c r="V1630">
        <v>8825</v>
      </c>
      <c r="W1630" t="s">
        <v>2406</v>
      </c>
      <c r="X1630">
        <v>1</v>
      </c>
      <c r="Y1630">
        <v>1</v>
      </c>
      <c r="Z1630" t="s">
        <v>1532</v>
      </c>
    </row>
    <row r="1631" spans="1:26">
      <c r="A1631">
        <v>285</v>
      </c>
      <c r="B1631">
        <v>16226</v>
      </c>
      <c r="C1631" t="s">
        <v>1574</v>
      </c>
      <c r="D1631" t="s">
        <v>1529</v>
      </c>
      <c r="E1631" t="s">
        <v>1443</v>
      </c>
      <c r="F1631">
        <v>1193</v>
      </c>
      <c r="G1631">
        <v>1343</v>
      </c>
      <c r="H1631" t="s">
        <v>1530</v>
      </c>
      <c r="I1631">
        <v>266</v>
      </c>
      <c r="J1631">
        <v>1000</v>
      </c>
      <c r="K1631">
        <v>4.5</v>
      </c>
      <c r="L1631">
        <v>81000</v>
      </c>
      <c r="M1631">
        <v>14512</v>
      </c>
      <c r="N1631">
        <v>15238</v>
      </c>
      <c r="O1631">
        <v>15999</v>
      </c>
      <c r="P1631">
        <v>17486</v>
      </c>
      <c r="Q1631">
        <v>18973</v>
      </c>
      <c r="R1631">
        <v>4500</v>
      </c>
      <c r="S1631">
        <v>4725</v>
      </c>
      <c r="T1631">
        <v>4961</v>
      </c>
      <c r="U1631">
        <v>5422</v>
      </c>
      <c r="V1631">
        <v>5883</v>
      </c>
      <c r="W1631" t="s">
        <v>2396</v>
      </c>
      <c r="X1631">
        <v>1</v>
      </c>
      <c r="Y1631">
        <v>1</v>
      </c>
      <c r="Z1631" t="s">
        <v>1532</v>
      </c>
    </row>
    <row r="1632" spans="1:26">
      <c r="A1632">
        <v>285</v>
      </c>
      <c r="B1632">
        <v>16226</v>
      </c>
      <c r="C1632" t="s">
        <v>1574</v>
      </c>
      <c r="D1632" t="s">
        <v>1529</v>
      </c>
      <c r="E1632" t="s">
        <v>1443</v>
      </c>
      <c r="F1632">
        <v>300</v>
      </c>
      <c r="G1632">
        <v>56464</v>
      </c>
      <c r="H1632" t="s">
        <v>1530</v>
      </c>
      <c r="I1632">
        <v>266</v>
      </c>
      <c r="J1632">
        <v>1000</v>
      </c>
      <c r="K1632">
        <v>4.25</v>
      </c>
      <c r="L1632">
        <v>81000</v>
      </c>
      <c r="M1632">
        <v>14512</v>
      </c>
      <c r="N1632">
        <v>15238</v>
      </c>
      <c r="O1632">
        <v>15999</v>
      </c>
      <c r="P1632">
        <v>17486</v>
      </c>
      <c r="Q1632">
        <v>18973</v>
      </c>
      <c r="R1632">
        <v>4250</v>
      </c>
      <c r="S1632">
        <v>4463</v>
      </c>
      <c r="T1632">
        <v>4685</v>
      </c>
      <c r="U1632">
        <v>5121</v>
      </c>
      <c r="V1632">
        <v>5556</v>
      </c>
      <c r="W1632" t="s">
        <v>1905</v>
      </c>
      <c r="X1632">
        <v>1</v>
      </c>
      <c r="Y1632">
        <v>1</v>
      </c>
      <c r="Z1632" t="s">
        <v>1532</v>
      </c>
    </row>
    <row r="1633" spans="1:26">
      <c r="A1633">
        <v>285</v>
      </c>
      <c r="B1633">
        <v>16226</v>
      </c>
      <c r="C1633" t="s">
        <v>1574</v>
      </c>
      <c r="D1633" t="s">
        <v>1529</v>
      </c>
      <c r="E1633" t="s">
        <v>1443</v>
      </c>
      <c r="F1633">
        <v>1040</v>
      </c>
      <c r="G1633">
        <v>1185</v>
      </c>
      <c r="H1633" t="s">
        <v>1530</v>
      </c>
      <c r="I1633">
        <v>266</v>
      </c>
      <c r="J1633">
        <v>1000</v>
      </c>
      <c r="K1633">
        <v>4.24</v>
      </c>
      <c r="L1633">
        <v>81000</v>
      </c>
      <c r="M1633">
        <v>14512</v>
      </c>
      <c r="N1633">
        <v>15238</v>
      </c>
      <c r="O1633">
        <v>15999</v>
      </c>
      <c r="P1633">
        <v>17486</v>
      </c>
      <c r="Q1633">
        <v>18973</v>
      </c>
      <c r="R1633">
        <v>4240</v>
      </c>
      <c r="S1633">
        <v>4452</v>
      </c>
      <c r="T1633">
        <v>4674</v>
      </c>
      <c r="U1633">
        <v>5109</v>
      </c>
      <c r="V1633">
        <v>5543</v>
      </c>
      <c r="W1633" t="s">
        <v>1896</v>
      </c>
      <c r="X1633">
        <v>1</v>
      </c>
      <c r="Y1633">
        <v>1</v>
      </c>
      <c r="Z1633" t="s">
        <v>1532</v>
      </c>
    </row>
    <row r="1634" spans="1:26">
      <c r="A1634">
        <v>285</v>
      </c>
      <c r="B1634">
        <v>16226</v>
      </c>
      <c r="C1634" t="s">
        <v>1574</v>
      </c>
      <c r="D1634" t="s">
        <v>1529</v>
      </c>
      <c r="E1634" t="s">
        <v>1439</v>
      </c>
      <c r="F1634">
        <v>1195</v>
      </c>
      <c r="G1634">
        <v>1345</v>
      </c>
      <c r="H1634" t="s">
        <v>1530</v>
      </c>
      <c r="I1634">
        <v>266</v>
      </c>
      <c r="J1634">
        <v>1000</v>
      </c>
      <c r="K1634">
        <v>4</v>
      </c>
      <c r="L1634">
        <v>81000</v>
      </c>
      <c r="M1634">
        <v>2044</v>
      </c>
      <c r="N1634">
        <v>2146</v>
      </c>
      <c r="O1634">
        <v>2254</v>
      </c>
      <c r="P1634">
        <v>2464</v>
      </c>
      <c r="Q1634">
        <v>2674</v>
      </c>
      <c r="R1634">
        <v>4000</v>
      </c>
      <c r="S1634">
        <v>4200</v>
      </c>
      <c r="T1634">
        <v>4411</v>
      </c>
      <c r="U1634">
        <v>4822</v>
      </c>
      <c r="V1634">
        <v>5233</v>
      </c>
      <c r="W1634" t="s">
        <v>2407</v>
      </c>
      <c r="X1634">
        <v>1</v>
      </c>
      <c r="Y1634">
        <v>1</v>
      </c>
      <c r="Z1634" t="s">
        <v>1532</v>
      </c>
    </row>
    <row r="1635" spans="1:26">
      <c r="A1635">
        <v>285</v>
      </c>
      <c r="B1635">
        <v>16226</v>
      </c>
      <c r="C1635" t="s">
        <v>1574</v>
      </c>
      <c r="D1635" t="s">
        <v>1529</v>
      </c>
      <c r="E1635" t="s">
        <v>1439</v>
      </c>
      <c r="F1635">
        <v>473</v>
      </c>
      <c r="G1635">
        <v>75652</v>
      </c>
      <c r="H1635" t="s">
        <v>1530</v>
      </c>
      <c r="I1635">
        <v>266</v>
      </c>
      <c r="J1635">
        <v>1500</v>
      </c>
      <c r="K1635">
        <v>30</v>
      </c>
      <c r="L1635">
        <v>81000</v>
      </c>
      <c r="M1635">
        <v>2044</v>
      </c>
      <c r="N1635">
        <v>2146</v>
      </c>
      <c r="O1635">
        <v>2254</v>
      </c>
      <c r="P1635">
        <v>2464</v>
      </c>
      <c r="Q1635">
        <v>2674</v>
      </c>
      <c r="R1635">
        <v>45000</v>
      </c>
      <c r="S1635">
        <v>47246</v>
      </c>
      <c r="T1635">
        <v>49623</v>
      </c>
      <c r="U1635">
        <v>54247</v>
      </c>
      <c r="V1635">
        <v>58870</v>
      </c>
      <c r="W1635" t="s">
        <v>2408</v>
      </c>
      <c r="X1635">
        <v>1</v>
      </c>
      <c r="Y1635">
        <v>1</v>
      </c>
      <c r="Z1635" t="s">
        <v>1532</v>
      </c>
    </row>
    <row r="1636" spans="1:26">
      <c r="A1636">
        <v>285</v>
      </c>
      <c r="B1636">
        <v>16226</v>
      </c>
      <c r="C1636" t="s">
        <v>1574</v>
      </c>
      <c r="D1636" t="s">
        <v>1529</v>
      </c>
      <c r="E1636" t="s">
        <v>1439</v>
      </c>
      <c r="F1636">
        <v>1301</v>
      </c>
      <c r="G1636">
        <v>1454</v>
      </c>
      <c r="H1636" t="s">
        <v>1530</v>
      </c>
      <c r="I1636">
        <v>266</v>
      </c>
      <c r="J1636">
        <v>1500</v>
      </c>
      <c r="K1636">
        <v>3.95</v>
      </c>
      <c r="L1636">
        <v>81000</v>
      </c>
      <c r="M1636">
        <v>2044</v>
      </c>
      <c r="N1636">
        <v>2146</v>
      </c>
      <c r="O1636">
        <v>2254</v>
      </c>
      <c r="P1636">
        <v>2464</v>
      </c>
      <c r="Q1636">
        <v>2674</v>
      </c>
      <c r="R1636">
        <v>5925</v>
      </c>
      <c r="S1636">
        <v>6221</v>
      </c>
      <c r="T1636">
        <v>6534</v>
      </c>
      <c r="U1636">
        <v>7142</v>
      </c>
      <c r="V1636">
        <v>7751</v>
      </c>
      <c r="W1636" t="s">
        <v>2409</v>
      </c>
      <c r="X1636">
        <v>1</v>
      </c>
      <c r="Y1636">
        <v>1</v>
      </c>
      <c r="Z1636" t="s">
        <v>1532</v>
      </c>
    </row>
    <row r="1637" spans="1:26">
      <c r="A1637">
        <v>285</v>
      </c>
      <c r="B1637">
        <v>16226</v>
      </c>
      <c r="C1637" t="s">
        <v>1574</v>
      </c>
      <c r="D1637" t="s">
        <v>1529</v>
      </c>
      <c r="E1637" t="s">
        <v>1439</v>
      </c>
      <c r="F1637">
        <v>1045</v>
      </c>
      <c r="G1637">
        <v>1191</v>
      </c>
      <c r="H1637" t="s">
        <v>1530</v>
      </c>
      <c r="I1637">
        <v>266</v>
      </c>
      <c r="J1637">
        <v>1000</v>
      </c>
      <c r="K1637">
        <v>3.9</v>
      </c>
      <c r="L1637">
        <v>81000</v>
      </c>
      <c r="M1637">
        <v>2044</v>
      </c>
      <c r="N1637">
        <v>2146</v>
      </c>
      <c r="O1637">
        <v>2254</v>
      </c>
      <c r="P1637">
        <v>2464</v>
      </c>
      <c r="Q1637">
        <v>2674</v>
      </c>
      <c r="R1637">
        <v>3900</v>
      </c>
      <c r="S1637">
        <v>4095</v>
      </c>
      <c r="T1637">
        <v>4301</v>
      </c>
      <c r="U1637">
        <v>4701</v>
      </c>
      <c r="V1637">
        <v>5102</v>
      </c>
      <c r="W1637" t="s">
        <v>1896</v>
      </c>
      <c r="X1637">
        <v>1</v>
      </c>
      <c r="Y1637">
        <v>1</v>
      </c>
      <c r="Z1637" t="s">
        <v>1532</v>
      </c>
    </row>
    <row r="1638" spans="1:26">
      <c r="A1638">
        <v>285</v>
      </c>
      <c r="B1638">
        <v>16226</v>
      </c>
      <c r="C1638" t="s">
        <v>1574</v>
      </c>
      <c r="D1638" t="s">
        <v>1529</v>
      </c>
      <c r="E1638" t="s">
        <v>1439</v>
      </c>
      <c r="F1638">
        <v>237</v>
      </c>
      <c r="G1638">
        <v>335</v>
      </c>
      <c r="H1638" t="s">
        <v>1530</v>
      </c>
      <c r="I1638">
        <v>266</v>
      </c>
      <c r="J1638">
        <v>1000</v>
      </c>
      <c r="K1638">
        <v>4</v>
      </c>
      <c r="L1638">
        <v>81000</v>
      </c>
      <c r="M1638">
        <v>2044</v>
      </c>
      <c r="N1638">
        <v>2146</v>
      </c>
      <c r="O1638">
        <v>2254</v>
      </c>
      <c r="P1638">
        <v>2464</v>
      </c>
      <c r="Q1638">
        <v>2674</v>
      </c>
      <c r="R1638">
        <v>4000</v>
      </c>
      <c r="S1638">
        <v>4200</v>
      </c>
      <c r="T1638">
        <v>4411</v>
      </c>
      <c r="U1638">
        <v>4822</v>
      </c>
      <c r="V1638">
        <v>5233</v>
      </c>
      <c r="W1638" t="s">
        <v>1906</v>
      </c>
      <c r="X1638">
        <v>1</v>
      </c>
      <c r="Y1638">
        <v>1</v>
      </c>
      <c r="Z1638" t="s">
        <v>1532</v>
      </c>
    </row>
    <row r="1639" spans="1:26">
      <c r="A1639">
        <v>285</v>
      </c>
      <c r="B1639">
        <v>16226</v>
      </c>
      <c r="C1639" t="s">
        <v>1574</v>
      </c>
      <c r="D1639" t="s">
        <v>1529</v>
      </c>
      <c r="E1639" t="s">
        <v>1439</v>
      </c>
      <c r="F1639">
        <v>37590</v>
      </c>
      <c r="G1639">
        <v>41398</v>
      </c>
      <c r="H1639" t="s">
        <v>1530</v>
      </c>
      <c r="I1639">
        <v>266</v>
      </c>
      <c r="J1639">
        <v>3000</v>
      </c>
      <c r="K1639">
        <v>3.5</v>
      </c>
      <c r="L1639">
        <v>81000</v>
      </c>
      <c r="M1639">
        <v>2044</v>
      </c>
      <c r="N1639">
        <v>2146</v>
      </c>
      <c r="O1639">
        <v>2254</v>
      </c>
      <c r="P1639">
        <v>2464</v>
      </c>
      <c r="Q1639">
        <v>2674</v>
      </c>
      <c r="R1639">
        <v>10500</v>
      </c>
      <c r="S1639">
        <v>11024</v>
      </c>
      <c r="T1639">
        <v>11579</v>
      </c>
      <c r="U1639">
        <v>12658</v>
      </c>
      <c r="V1639">
        <v>13736</v>
      </c>
      <c r="W1639" t="s">
        <v>2410</v>
      </c>
      <c r="X1639">
        <v>1</v>
      </c>
      <c r="Y1639">
        <v>1</v>
      </c>
      <c r="Z1639" t="s">
        <v>1532</v>
      </c>
    </row>
    <row r="1640" spans="1:26">
      <c r="A1640">
        <v>285</v>
      </c>
      <c r="B1640">
        <v>16226</v>
      </c>
      <c r="C1640" t="s">
        <v>1574</v>
      </c>
      <c r="D1640" t="s">
        <v>1529</v>
      </c>
      <c r="E1640" t="s">
        <v>1439</v>
      </c>
      <c r="F1640">
        <v>26858</v>
      </c>
      <c r="G1640">
        <v>29333</v>
      </c>
      <c r="H1640" t="s">
        <v>1530</v>
      </c>
      <c r="I1640">
        <v>266</v>
      </c>
      <c r="J1640">
        <v>2000</v>
      </c>
      <c r="K1640">
        <v>3.28</v>
      </c>
      <c r="L1640">
        <v>81000</v>
      </c>
      <c r="M1640">
        <v>2044</v>
      </c>
      <c r="N1640">
        <v>2146</v>
      </c>
      <c r="O1640">
        <v>2254</v>
      </c>
      <c r="P1640">
        <v>2464</v>
      </c>
      <c r="Q1640">
        <v>2674</v>
      </c>
      <c r="R1640">
        <v>6560</v>
      </c>
      <c r="S1640">
        <v>6887</v>
      </c>
      <c r="T1640">
        <v>7234</v>
      </c>
      <c r="U1640">
        <v>7908</v>
      </c>
      <c r="V1640">
        <v>8582</v>
      </c>
      <c r="W1640" t="s">
        <v>2408</v>
      </c>
      <c r="X1640">
        <v>1</v>
      </c>
      <c r="Y1640">
        <v>1</v>
      </c>
      <c r="Z1640" t="s">
        <v>1532</v>
      </c>
    </row>
    <row r="1641" spans="1:26">
      <c r="A1641">
        <v>285</v>
      </c>
      <c r="B1641">
        <v>16226</v>
      </c>
      <c r="C1641" t="s">
        <v>1574</v>
      </c>
      <c r="D1641" t="s">
        <v>1529</v>
      </c>
      <c r="E1641" t="s">
        <v>1439</v>
      </c>
      <c r="F1641">
        <v>1050</v>
      </c>
      <c r="G1641">
        <v>1196</v>
      </c>
      <c r="H1641" t="s">
        <v>1530</v>
      </c>
      <c r="I1641">
        <v>266</v>
      </c>
      <c r="J1641">
        <v>1200</v>
      </c>
      <c r="K1641">
        <v>3.25</v>
      </c>
      <c r="L1641">
        <v>81000</v>
      </c>
      <c r="M1641">
        <v>2044</v>
      </c>
      <c r="N1641">
        <v>2146</v>
      </c>
      <c r="O1641">
        <v>2254</v>
      </c>
      <c r="P1641">
        <v>2464</v>
      </c>
      <c r="Q1641">
        <v>2674</v>
      </c>
      <c r="R1641">
        <v>3900</v>
      </c>
      <c r="S1641">
        <v>4095</v>
      </c>
      <c r="T1641">
        <v>4301</v>
      </c>
      <c r="U1641">
        <v>4701</v>
      </c>
      <c r="V1641">
        <v>5102</v>
      </c>
      <c r="W1641" t="s">
        <v>2411</v>
      </c>
      <c r="X1641">
        <v>1</v>
      </c>
      <c r="Y1641">
        <v>1</v>
      </c>
      <c r="Z1641" t="s">
        <v>1532</v>
      </c>
    </row>
    <row r="1642" spans="1:26">
      <c r="A1642">
        <v>285</v>
      </c>
      <c r="B1642">
        <v>16226</v>
      </c>
      <c r="C1642" t="s">
        <v>1574</v>
      </c>
      <c r="D1642" t="s">
        <v>1529</v>
      </c>
      <c r="E1642" t="s">
        <v>1439</v>
      </c>
      <c r="F1642">
        <v>28537</v>
      </c>
      <c r="G1642">
        <v>31109</v>
      </c>
      <c r="H1642" t="s">
        <v>1530</v>
      </c>
      <c r="I1642">
        <v>266</v>
      </c>
      <c r="J1642">
        <v>1000</v>
      </c>
      <c r="K1642">
        <v>3.16</v>
      </c>
      <c r="L1642">
        <v>81000</v>
      </c>
      <c r="M1642">
        <v>2044</v>
      </c>
      <c r="N1642">
        <v>2146</v>
      </c>
      <c r="O1642">
        <v>2254</v>
      </c>
      <c r="P1642">
        <v>2464</v>
      </c>
      <c r="Q1642">
        <v>2674</v>
      </c>
      <c r="R1642">
        <v>3160</v>
      </c>
      <c r="S1642">
        <v>3318</v>
      </c>
      <c r="T1642">
        <v>3485</v>
      </c>
      <c r="U1642">
        <v>3809</v>
      </c>
      <c r="V1642">
        <v>4134</v>
      </c>
      <c r="W1642" t="s">
        <v>2412</v>
      </c>
      <c r="X1642">
        <v>1</v>
      </c>
      <c r="Y1642">
        <v>1</v>
      </c>
      <c r="Z1642" t="s">
        <v>1532</v>
      </c>
    </row>
    <row r="1643" spans="1:26">
      <c r="A1643">
        <v>285</v>
      </c>
      <c r="B1643">
        <v>16226</v>
      </c>
      <c r="C1643" t="s">
        <v>1574</v>
      </c>
      <c r="D1643" t="s">
        <v>1529</v>
      </c>
      <c r="E1643" t="s">
        <v>1439</v>
      </c>
      <c r="F1643">
        <v>361</v>
      </c>
      <c r="G1643">
        <v>463</v>
      </c>
      <c r="H1643" t="s">
        <v>1530</v>
      </c>
      <c r="I1643">
        <v>266</v>
      </c>
      <c r="J1643">
        <v>1500</v>
      </c>
      <c r="K1643">
        <v>3.15</v>
      </c>
      <c r="L1643">
        <v>81000</v>
      </c>
      <c r="M1643">
        <v>2044</v>
      </c>
      <c r="N1643">
        <v>2146</v>
      </c>
      <c r="O1643">
        <v>2254</v>
      </c>
      <c r="P1643">
        <v>2464</v>
      </c>
      <c r="Q1643">
        <v>2674</v>
      </c>
      <c r="R1643">
        <v>4725</v>
      </c>
      <c r="S1643">
        <v>4961</v>
      </c>
      <c r="T1643">
        <v>5210</v>
      </c>
      <c r="U1643">
        <v>5696</v>
      </c>
      <c r="V1643">
        <v>6181</v>
      </c>
      <c r="W1643" t="s">
        <v>2413</v>
      </c>
      <c r="X1643">
        <v>1</v>
      </c>
      <c r="Y1643">
        <v>1</v>
      </c>
      <c r="Z1643" t="s">
        <v>1532</v>
      </c>
    </row>
    <row r="1644" spans="1:26">
      <c r="A1644">
        <v>285</v>
      </c>
      <c r="B1644">
        <v>16226</v>
      </c>
      <c r="C1644" t="s">
        <v>1574</v>
      </c>
      <c r="D1644" t="s">
        <v>1529</v>
      </c>
      <c r="E1644" t="s">
        <v>1439</v>
      </c>
      <c r="F1644">
        <v>30208</v>
      </c>
      <c r="G1644">
        <v>38146</v>
      </c>
      <c r="H1644" t="s">
        <v>1530</v>
      </c>
      <c r="I1644">
        <v>266</v>
      </c>
      <c r="J1644">
        <v>2000</v>
      </c>
      <c r="K1644">
        <v>3.1</v>
      </c>
      <c r="L1644">
        <v>81000</v>
      </c>
      <c r="M1644">
        <v>2044</v>
      </c>
      <c r="N1644">
        <v>2146</v>
      </c>
      <c r="O1644">
        <v>2254</v>
      </c>
      <c r="P1644">
        <v>2464</v>
      </c>
      <c r="Q1644">
        <v>2674</v>
      </c>
      <c r="R1644">
        <v>6200</v>
      </c>
      <c r="S1644">
        <v>6509</v>
      </c>
      <c r="T1644">
        <v>6837</v>
      </c>
      <c r="U1644">
        <v>7474</v>
      </c>
      <c r="V1644">
        <v>8111</v>
      </c>
      <c r="W1644" t="s">
        <v>2414</v>
      </c>
      <c r="X1644">
        <v>1</v>
      </c>
      <c r="Y1644">
        <v>1</v>
      </c>
      <c r="Z1644" t="s">
        <v>1532</v>
      </c>
    </row>
    <row r="1645" spans="1:26">
      <c r="A1645">
        <v>285</v>
      </c>
      <c r="B1645">
        <v>16226</v>
      </c>
      <c r="C1645" t="s">
        <v>1574</v>
      </c>
      <c r="D1645" t="s">
        <v>1529</v>
      </c>
      <c r="E1645" t="s">
        <v>1439</v>
      </c>
      <c r="F1645">
        <v>570</v>
      </c>
      <c r="G1645">
        <v>683</v>
      </c>
      <c r="H1645" t="s">
        <v>1530</v>
      </c>
      <c r="I1645">
        <v>266</v>
      </c>
      <c r="J1645">
        <v>1000</v>
      </c>
      <c r="K1645">
        <v>3</v>
      </c>
      <c r="L1645">
        <v>81000</v>
      </c>
      <c r="M1645">
        <v>2044</v>
      </c>
      <c r="N1645">
        <v>2146</v>
      </c>
      <c r="O1645">
        <v>2254</v>
      </c>
      <c r="P1645">
        <v>2464</v>
      </c>
      <c r="Q1645">
        <v>2674</v>
      </c>
      <c r="R1645">
        <v>3000</v>
      </c>
      <c r="S1645">
        <v>3150</v>
      </c>
      <c r="T1645">
        <v>3308</v>
      </c>
      <c r="U1645">
        <v>3616</v>
      </c>
      <c r="V1645">
        <v>3925</v>
      </c>
      <c r="W1645" t="s">
        <v>2415</v>
      </c>
      <c r="X1645">
        <v>1</v>
      </c>
      <c r="Y1645">
        <v>1</v>
      </c>
      <c r="Z1645" t="s">
        <v>1532</v>
      </c>
    </row>
    <row r="1646" spans="1:26">
      <c r="A1646">
        <v>285</v>
      </c>
      <c r="B1646">
        <v>16226</v>
      </c>
      <c r="C1646" t="s">
        <v>1574</v>
      </c>
      <c r="D1646" t="s">
        <v>1529</v>
      </c>
      <c r="E1646" t="s">
        <v>1439</v>
      </c>
      <c r="F1646">
        <v>176</v>
      </c>
      <c r="G1646">
        <v>272</v>
      </c>
      <c r="H1646" t="s">
        <v>1530</v>
      </c>
      <c r="I1646">
        <v>266</v>
      </c>
      <c r="J1646">
        <v>2000</v>
      </c>
      <c r="K1646">
        <v>3</v>
      </c>
      <c r="L1646">
        <v>81000</v>
      </c>
      <c r="M1646">
        <v>2044</v>
      </c>
      <c r="N1646">
        <v>2146</v>
      </c>
      <c r="O1646">
        <v>2254</v>
      </c>
      <c r="P1646">
        <v>2464</v>
      </c>
      <c r="Q1646">
        <v>2674</v>
      </c>
      <c r="R1646">
        <v>6000</v>
      </c>
      <c r="S1646">
        <v>6299</v>
      </c>
      <c r="T1646">
        <v>6616</v>
      </c>
      <c r="U1646">
        <v>7233</v>
      </c>
      <c r="V1646">
        <v>7849</v>
      </c>
      <c r="W1646" t="s">
        <v>2416</v>
      </c>
      <c r="X1646">
        <v>1</v>
      </c>
      <c r="Y1646">
        <v>1</v>
      </c>
      <c r="Z1646" t="s">
        <v>1532</v>
      </c>
    </row>
    <row r="1647" spans="1:26">
      <c r="A1647">
        <v>285</v>
      </c>
      <c r="B1647">
        <v>16226</v>
      </c>
      <c r="C1647" t="s">
        <v>1574</v>
      </c>
      <c r="D1647" t="s">
        <v>1529</v>
      </c>
      <c r="E1647" t="s">
        <v>1439</v>
      </c>
      <c r="F1647">
        <v>479</v>
      </c>
      <c r="G1647">
        <v>40306</v>
      </c>
      <c r="H1647" t="s">
        <v>1530</v>
      </c>
      <c r="I1647">
        <v>266</v>
      </c>
      <c r="J1647">
        <v>3000</v>
      </c>
      <c r="K1647">
        <v>2.86</v>
      </c>
      <c r="L1647">
        <v>81000</v>
      </c>
      <c r="M1647">
        <v>2044</v>
      </c>
      <c r="N1647">
        <v>2146</v>
      </c>
      <c r="O1647">
        <v>2254</v>
      </c>
      <c r="P1647">
        <v>2464</v>
      </c>
      <c r="Q1647">
        <v>2674</v>
      </c>
      <c r="R1647">
        <v>8580</v>
      </c>
      <c r="S1647">
        <v>9008</v>
      </c>
      <c r="T1647">
        <v>9462</v>
      </c>
      <c r="U1647">
        <v>10343</v>
      </c>
      <c r="V1647">
        <v>11225</v>
      </c>
      <c r="W1647" t="s">
        <v>2417</v>
      </c>
      <c r="X1647">
        <v>1</v>
      </c>
      <c r="Y1647">
        <v>1</v>
      </c>
      <c r="Z1647" t="s">
        <v>1532</v>
      </c>
    </row>
    <row r="1648" spans="1:26">
      <c r="A1648">
        <v>285</v>
      </c>
      <c r="B1648">
        <v>16226</v>
      </c>
      <c r="C1648" t="s">
        <v>1574</v>
      </c>
      <c r="D1648" t="s">
        <v>1529</v>
      </c>
      <c r="E1648" t="s">
        <v>1439</v>
      </c>
      <c r="F1648">
        <v>716</v>
      </c>
      <c r="G1648">
        <v>847</v>
      </c>
      <c r="H1648" t="s">
        <v>1530</v>
      </c>
      <c r="I1648">
        <v>266</v>
      </c>
      <c r="J1648">
        <v>3000</v>
      </c>
      <c r="K1648">
        <v>2.5</v>
      </c>
      <c r="L1648">
        <v>81000</v>
      </c>
      <c r="M1648">
        <v>2044</v>
      </c>
      <c r="N1648">
        <v>2146</v>
      </c>
      <c r="O1648">
        <v>2254</v>
      </c>
      <c r="P1648">
        <v>2464</v>
      </c>
      <c r="Q1648">
        <v>2674</v>
      </c>
      <c r="R1648">
        <v>7500</v>
      </c>
      <c r="S1648">
        <v>7874</v>
      </c>
      <c r="T1648">
        <v>8271</v>
      </c>
      <c r="U1648">
        <v>9041</v>
      </c>
      <c r="V1648">
        <v>9812</v>
      </c>
      <c r="W1648" t="s">
        <v>2418</v>
      </c>
      <c r="X1648">
        <v>1</v>
      </c>
      <c r="Y1648">
        <v>1</v>
      </c>
      <c r="Z1648" t="s">
        <v>1532</v>
      </c>
    </row>
    <row r="1649" spans="1:26">
      <c r="A1649">
        <v>285</v>
      </c>
      <c r="B1649">
        <v>16226</v>
      </c>
      <c r="C1649" t="s">
        <v>1574</v>
      </c>
      <c r="D1649" t="s">
        <v>1529</v>
      </c>
      <c r="E1649" t="s">
        <v>1439</v>
      </c>
      <c r="F1649">
        <v>882</v>
      </c>
      <c r="G1649">
        <v>1021</v>
      </c>
      <c r="H1649" t="s">
        <v>1530</v>
      </c>
      <c r="I1649">
        <v>266</v>
      </c>
      <c r="J1649">
        <v>1000</v>
      </c>
      <c r="K1649">
        <v>2.4900000000000002</v>
      </c>
      <c r="L1649">
        <v>81000</v>
      </c>
      <c r="M1649">
        <v>2044</v>
      </c>
      <c r="N1649">
        <v>2146</v>
      </c>
      <c r="O1649">
        <v>2254</v>
      </c>
      <c r="P1649">
        <v>2464</v>
      </c>
      <c r="Q1649">
        <v>2674</v>
      </c>
      <c r="R1649">
        <v>2490</v>
      </c>
      <c r="S1649">
        <v>2614</v>
      </c>
      <c r="T1649">
        <v>2746</v>
      </c>
      <c r="U1649">
        <v>3002</v>
      </c>
      <c r="V1649">
        <v>3257</v>
      </c>
      <c r="W1649" t="s">
        <v>2419</v>
      </c>
      <c r="X1649">
        <v>1</v>
      </c>
      <c r="Y1649">
        <v>1</v>
      </c>
      <c r="Z1649" t="s">
        <v>1532</v>
      </c>
    </row>
    <row r="1650" spans="1:26">
      <c r="A1650">
        <v>285</v>
      </c>
      <c r="B1650">
        <v>16226</v>
      </c>
      <c r="C1650" t="s">
        <v>1574</v>
      </c>
      <c r="D1650" t="s">
        <v>1529</v>
      </c>
      <c r="E1650" t="s">
        <v>1445</v>
      </c>
      <c r="F1650">
        <v>1095</v>
      </c>
      <c r="G1650">
        <v>1243</v>
      </c>
      <c r="H1650" t="s">
        <v>1530</v>
      </c>
      <c r="I1650">
        <v>266</v>
      </c>
      <c r="J1650">
        <v>500</v>
      </c>
      <c r="K1650">
        <v>2.4500000000000002</v>
      </c>
      <c r="L1650">
        <v>81000</v>
      </c>
      <c r="M1650">
        <v>4982</v>
      </c>
      <c r="N1650">
        <v>5231</v>
      </c>
      <c r="O1650">
        <v>5493</v>
      </c>
      <c r="P1650">
        <v>6004</v>
      </c>
      <c r="Q1650">
        <v>6515</v>
      </c>
      <c r="R1650">
        <v>1225</v>
      </c>
      <c r="S1650">
        <v>1286</v>
      </c>
      <c r="T1650">
        <v>1351</v>
      </c>
      <c r="U1650">
        <v>1476</v>
      </c>
      <c r="V1650">
        <v>1602</v>
      </c>
      <c r="W1650" t="s">
        <v>2420</v>
      </c>
      <c r="X1650">
        <v>1</v>
      </c>
      <c r="Y1650">
        <v>1</v>
      </c>
      <c r="Z1650" t="s">
        <v>1532</v>
      </c>
    </row>
    <row r="1651" spans="1:26">
      <c r="A1651">
        <v>285</v>
      </c>
      <c r="B1651">
        <v>16226</v>
      </c>
      <c r="C1651" t="s">
        <v>1574</v>
      </c>
      <c r="D1651" t="s">
        <v>1529</v>
      </c>
      <c r="E1651" t="s">
        <v>1445</v>
      </c>
      <c r="F1651">
        <v>1354</v>
      </c>
      <c r="G1651">
        <v>1508</v>
      </c>
      <c r="H1651" t="s">
        <v>1530</v>
      </c>
      <c r="I1651">
        <v>266</v>
      </c>
      <c r="J1651">
        <v>2000</v>
      </c>
      <c r="K1651">
        <v>2.39</v>
      </c>
      <c r="L1651">
        <v>81000</v>
      </c>
      <c r="M1651">
        <v>4982</v>
      </c>
      <c r="N1651">
        <v>5231</v>
      </c>
      <c r="O1651">
        <v>5493</v>
      </c>
      <c r="P1651">
        <v>6004</v>
      </c>
      <c r="Q1651">
        <v>6515</v>
      </c>
      <c r="R1651">
        <v>4780</v>
      </c>
      <c r="S1651">
        <v>5019</v>
      </c>
      <c r="T1651">
        <v>5270</v>
      </c>
      <c r="U1651">
        <v>5761</v>
      </c>
      <c r="V1651">
        <v>6251</v>
      </c>
      <c r="W1651" t="s">
        <v>2421</v>
      </c>
      <c r="X1651">
        <v>1</v>
      </c>
      <c r="Y1651">
        <v>1</v>
      </c>
      <c r="Z1651" t="s">
        <v>1532</v>
      </c>
    </row>
    <row r="1652" spans="1:26">
      <c r="A1652">
        <v>285</v>
      </c>
      <c r="B1652">
        <v>16226</v>
      </c>
      <c r="C1652" t="s">
        <v>1574</v>
      </c>
      <c r="D1652" t="s">
        <v>1529</v>
      </c>
      <c r="E1652" t="s">
        <v>1445</v>
      </c>
      <c r="F1652">
        <v>1241</v>
      </c>
      <c r="G1652">
        <v>1394</v>
      </c>
      <c r="H1652" t="s">
        <v>1530</v>
      </c>
      <c r="I1652">
        <v>266</v>
      </c>
      <c r="J1652">
        <v>2000</v>
      </c>
      <c r="K1652">
        <v>2</v>
      </c>
      <c r="L1652">
        <v>81000</v>
      </c>
      <c r="M1652">
        <v>4982</v>
      </c>
      <c r="N1652">
        <v>5231</v>
      </c>
      <c r="O1652">
        <v>5493</v>
      </c>
      <c r="P1652">
        <v>6004</v>
      </c>
      <c r="Q1652">
        <v>6515</v>
      </c>
      <c r="R1652">
        <v>4000</v>
      </c>
      <c r="S1652">
        <v>4200</v>
      </c>
      <c r="T1652">
        <v>4410</v>
      </c>
      <c r="U1652">
        <v>4821</v>
      </c>
      <c r="V1652">
        <v>5231</v>
      </c>
      <c r="W1652" t="s">
        <v>2422</v>
      </c>
      <c r="X1652">
        <v>1</v>
      </c>
      <c r="Y1652">
        <v>1</v>
      </c>
      <c r="Z1652" t="s">
        <v>1532</v>
      </c>
    </row>
    <row r="1653" spans="1:26">
      <c r="A1653">
        <v>285</v>
      </c>
      <c r="B1653">
        <v>16226</v>
      </c>
      <c r="C1653" t="s">
        <v>1574</v>
      </c>
      <c r="D1653" t="s">
        <v>1529</v>
      </c>
      <c r="E1653" t="s">
        <v>1445</v>
      </c>
      <c r="F1653">
        <v>756</v>
      </c>
      <c r="G1653">
        <v>887</v>
      </c>
      <c r="H1653" t="s">
        <v>1530</v>
      </c>
      <c r="I1653">
        <v>266</v>
      </c>
      <c r="J1653">
        <v>1000</v>
      </c>
      <c r="K1653">
        <v>2</v>
      </c>
      <c r="L1653">
        <v>81000</v>
      </c>
      <c r="M1653">
        <v>4982</v>
      </c>
      <c r="N1653">
        <v>5231</v>
      </c>
      <c r="O1653">
        <v>5493</v>
      </c>
      <c r="P1653">
        <v>6004</v>
      </c>
      <c r="Q1653">
        <v>6515</v>
      </c>
      <c r="R1653">
        <v>2000</v>
      </c>
      <c r="S1653">
        <v>2100</v>
      </c>
      <c r="T1653">
        <v>2205</v>
      </c>
      <c r="U1653">
        <v>2410</v>
      </c>
      <c r="V1653">
        <v>2615</v>
      </c>
      <c r="W1653" t="s">
        <v>2423</v>
      </c>
      <c r="X1653">
        <v>1</v>
      </c>
      <c r="Y1653">
        <v>1</v>
      </c>
      <c r="Z1653" t="s">
        <v>1532</v>
      </c>
    </row>
    <row r="1654" spans="1:26">
      <c r="A1654">
        <v>285</v>
      </c>
      <c r="B1654">
        <v>16226</v>
      </c>
      <c r="C1654" t="s">
        <v>1574</v>
      </c>
      <c r="D1654" t="s">
        <v>1529</v>
      </c>
      <c r="E1654" t="s">
        <v>1445</v>
      </c>
      <c r="F1654">
        <v>173</v>
      </c>
      <c r="G1654">
        <v>269</v>
      </c>
      <c r="H1654" t="s">
        <v>1530</v>
      </c>
      <c r="I1654">
        <v>266</v>
      </c>
      <c r="J1654">
        <v>3000</v>
      </c>
      <c r="K1654">
        <v>1.95</v>
      </c>
      <c r="L1654">
        <v>81000</v>
      </c>
      <c r="M1654">
        <v>4982</v>
      </c>
      <c r="N1654">
        <v>5231</v>
      </c>
      <c r="O1654">
        <v>5493</v>
      </c>
      <c r="P1654">
        <v>6004</v>
      </c>
      <c r="Q1654">
        <v>6515</v>
      </c>
      <c r="R1654">
        <v>5850</v>
      </c>
      <c r="S1654">
        <v>6142</v>
      </c>
      <c r="T1654">
        <v>6450</v>
      </c>
      <c r="U1654">
        <v>7050</v>
      </c>
      <c r="V1654">
        <v>7650</v>
      </c>
      <c r="W1654" t="s">
        <v>2416</v>
      </c>
      <c r="X1654">
        <v>1</v>
      </c>
      <c r="Y1654">
        <v>1</v>
      </c>
      <c r="Z1654" t="s">
        <v>1532</v>
      </c>
    </row>
    <row r="1655" spans="1:26">
      <c r="A1655">
        <v>285</v>
      </c>
      <c r="B1655">
        <v>16226</v>
      </c>
      <c r="C1655" t="s">
        <v>1574</v>
      </c>
      <c r="D1655" t="s">
        <v>1529</v>
      </c>
      <c r="E1655" t="s">
        <v>1445</v>
      </c>
      <c r="F1655">
        <v>47039</v>
      </c>
      <c r="G1655">
        <v>54623</v>
      </c>
      <c r="H1655" t="s">
        <v>1530</v>
      </c>
      <c r="I1655">
        <v>266</v>
      </c>
      <c r="J1655">
        <v>1000</v>
      </c>
      <c r="K1655">
        <v>1.75</v>
      </c>
      <c r="L1655">
        <v>81000</v>
      </c>
      <c r="M1655">
        <v>4982</v>
      </c>
      <c r="N1655">
        <v>5231</v>
      </c>
      <c r="O1655">
        <v>5493</v>
      </c>
      <c r="P1655">
        <v>6004</v>
      </c>
      <c r="Q1655">
        <v>6515</v>
      </c>
      <c r="R1655">
        <v>1750</v>
      </c>
      <c r="S1655">
        <v>1837</v>
      </c>
      <c r="T1655">
        <v>1929</v>
      </c>
      <c r="U1655">
        <v>2109</v>
      </c>
      <c r="V1655">
        <v>2288</v>
      </c>
      <c r="W1655" t="s">
        <v>2424</v>
      </c>
      <c r="X1655">
        <v>1</v>
      </c>
      <c r="Y1655">
        <v>1</v>
      </c>
      <c r="Z1655" t="s">
        <v>1532</v>
      </c>
    </row>
    <row r="1656" spans="1:26">
      <c r="A1656">
        <v>285</v>
      </c>
      <c r="B1656">
        <v>16226</v>
      </c>
      <c r="C1656" t="s">
        <v>1574</v>
      </c>
      <c r="D1656" t="s">
        <v>1529</v>
      </c>
      <c r="E1656" t="s">
        <v>1445</v>
      </c>
      <c r="F1656">
        <v>1100</v>
      </c>
      <c r="G1656">
        <v>1248</v>
      </c>
      <c r="H1656" t="s">
        <v>1530</v>
      </c>
      <c r="I1656">
        <v>266</v>
      </c>
      <c r="J1656">
        <v>2000</v>
      </c>
      <c r="K1656">
        <v>1.75</v>
      </c>
      <c r="L1656">
        <v>81000</v>
      </c>
      <c r="M1656">
        <v>4982</v>
      </c>
      <c r="N1656">
        <v>5231</v>
      </c>
      <c r="O1656">
        <v>5493</v>
      </c>
      <c r="P1656">
        <v>6004</v>
      </c>
      <c r="Q1656">
        <v>6515</v>
      </c>
      <c r="R1656">
        <v>3500</v>
      </c>
      <c r="S1656">
        <v>3675</v>
      </c>
      <c r="T1656">
        <v>3859</v>
      </c>
      <c r="U1656">
        <v>4218</v>
      </c>
      <c r="V1656">
        <v>4577</v>
      </c>
      <c r="W1656" t="s">
        <v>2425</v>
      </c>
      <c r="X1656">
        <v>1</v>
      </c>
      <c r="Y1656">
        <v>1</v>
      </c>
      <c r="Z1656" t="s">
        <v>1532</v>
      </c>
    </row>
    <row r="1657" spans="1:26">
      <c r="A1657">
        <v>285</v>
      </c>
      <c r="B1657">
        <v>16226</v>
      </c>
      <c r="C1657" t="s">
        <v>1574</v>
      </c>
      <c r="D1657" t="s">
        <v>1529</v>
      </c>
      <c r="E1657" t="s">
        <v>1445</v>
      </c>
      <c r="F1657">
        <v>1058</v>
      </c>
      <c r="G1657">
        <v>1204</v>
      </c>
      <c r="H1657" t="s">
        <v>1530</v>
      </c>
      <c r="I1657">
        <v>266</v>
      </c>
      <c r="J1657">
        <v>1500</v>
      </c>
      <c r="K1657">
        <v>18</v>
      </c>
      <c r="L1657">
        <v>81000</v>
      </c>
      <c r="M1657">
        <v>4982</v>
      </c>
      <c r="N1657">
        <v>5231</v>
      </c>
      <c r="O1657">
        <v>5493</v>
      </c>
      <c r="P1657">
        <v>6004</v>
      </c>
      <c r="Q1657">
        <v>6515</v>
      </c>
      <c r="R1657">
        <v>27000</v>
      </c>
      <c r="S1657">
        <v>28349</v>
      </c>
      <c r="T1657">
        <v>29769</v>
      </c>
      <c r="U1657">
        <v>32539</v>
      </c>
      <c r="V1657">
        <v>35308</v>
      </c>
      <c r="W1657" t="s">
        <v>2385</v>
      </c>
      <c r="X1657">
        <v>1</v>
      </c>
      <c r="Y1657">
        <v>1</v>
      </c>
      <c r="Z1657" t="s">
        <v>1532</v>
      </c>
    </row>
    <row r="1658" spans="1:26">
      <c r="A1658">
        <v>285</v>
      </c>
      <c r="B1658">
        <v>16226</v>
      </c>
      <c r="C1658" t="s">
        <v>1574</v>
      </c>
      <c r="D1658" t="s">
        <v>1529</v>
      </c>
      <c r="E1658" t="s">
        <v>1445</v>
      </c>
      <c r="F1658">
        <v>387</v>
      </c>
      <c r="G1658">
        <v>10740</v>
      </c>
      <c r="H1658" t="s">
        <v>1530</v>
      </c>
      <c r="I1658">
        <v>266</v>
      </c>
      <c r="J1658">
        <v>2000</v>
      </c>
      <c r="K1658">
        <v>3</v>
      </c>
      <c r="L1658">
        <v>81000</v>
      </c>
      <c r="M1658">
        <v>4982</v>
      </c>
      <c r="N1658">
        <v>5231</v>
      </c>
      <c r="O1658">
        <v>5493</v>
      </c>
      <c r="P1658">
        <v>6004</v>
      </c>
      <c r="Q1658">
        <v>6515</v>
      </c>
      <c r="R1658">
        <v>6000</v>
      </c>
      <c r="S1658">
        <v>6300</v>
      </c>
      <c r="T1658">
        <v>6615</v>
      </c>
      <c r="U1658">
        <v>7231</v>
      </c>
      <c r="V1658">
        <v>7846</v>
      </c>
      <c r="W1658" t="s">
        <v>2383</v>
      </c>
      <c r="X1658">
        <v>1</v>
      </c>
      <c r="Y1658">
        <v>1</v>
      </c>
      <c r="Z1658" t="s">
        <v>1532</v>
      </c>
    </row>
    <row r="1659" spans="1:26">
      <c r="A1659">
        <v>285</v>
      </c>
      <c r="B1659">
        <v>16226</v>
      </c>
      <c r="C1659" t="s">
        <v>1574</v>
      </c>
      <c r="D1659" t="s">
        <v>1529</v>
      </c>
      <c r="E1659" t="s">
        <v>1445</v>
      </c>
      <c r="F1659">
        <v>1427</v>
      </c>
      <c r="G1659">
        <v>1583</v>
      </c>
      <c r="H1659" t="s">
        <v>1530</v>
      </c>
      <c r="I1659">
        <v>266</v>
      </c>
      <c r="J1659">
        <v>1000</v>
      </c>
      <c r="K1659">
        <v>1.28</v>
      </c>
      <c r="L1659">
        <v>81000</v>
      </c>
      <c r="M1659">
        <v>4982</v>
      </c>
      <c r="N1659">
        <v>5231</v>
      </c>
      <c r="O1659">
        <v>5493</v>
      </c>
      <c r="P1659">
        <v>6004</v>
      </c>
      <c r="Q1659">
        <v>6515</v>
      </c>
      <c r="R1659">
        <v>1280</v>
      </c>
      <c r="S1659">
        <v>1344</v>
      </c>
      <c r="T1659">
        <v>1411</v>
      </c>
      <c r="U1659">
        <v>1543</v>
      </c>
      <c r="V1659">
        <v>1674</v>
      </c>
      <c r="W1659" t="s">
        <v>2426</v>
      </c>
      <c r="X1659">
        <v>1</v>
      </c>
      <c r="Y1659">
        <v>1</v>
      </c>
      <c r="Z1659" t="s">
        <v>1532</v>
      </c>
    </row>
    <row r="1660" spans="1:26">
      <c r="A1660">
        <v>285</v>
      </c>
      <c r="B1660">
        <v>16226</v>
      </c>
      <c r="C1660" t="s">
        <v>1574</v>
      </c>
      <c r="D1660" t="s">
        <v>1529</v>
      </c>
      <c r="E1660" t="s">
        <v>1445</v>
      </c>
      <c r="F1660">
        <v>166</v>
      </c>
      <c r="G1660">
        <v>30991</v>
      </c>
      <c r="H1660" t="s">
        <v>1530</v>
      </c>
      <c r="I1660">
        <v>266</v>
      </c>
      <c r="J1660">
        <v>1000</v>
      </c>
      <c r="K1660">
        <v>12</v>
      </c>
      <c r="L1660">
        <v>81000</v>
      </c>
      <c r="M1660">
        <v>4982</v>
      </c>
      <c r="N1660">
        <v>5231</v>
      </c>
      <c r="O1660">
        <v>5493</v>
      </c>
      <c r="P1660">
        <v>6004</v>
      </c>
      <c r="Q1660">
        <v>6515</v>
      </c>
      <c r="R1660">
        <v>12000</v>
      </c>
      <c r="S1660">
        <v>12600</v>
      </c>
      <c r="T1660">
        <v>13231</v>
      </c>
      <c r="U1660">
        <v>14462</v>
      </c>
      <c r="V1660">
        <v>15692</v>
      </c>
      <c r="W1660" t="s">
        <v>2427</v>
      </c>
      <c r="X1660">
        <v>1</v>
      </c>
      <c r="Y1660">
        <v>1</v>
      </c>
      <c r="Z1660" t="s">
        <v>1532</v>
      </c>
    </row>
    <row r="1661" spans="1:26">
      <c r="A1661">
        <v>285</v>
      </c>
      <c r="B1661">
        <v>16226</v>
      </c>
      <c r="C1661" t="s">
        <v>1574</v>
      </c>
      <c r="D1661" t="s">
        <v>1529</v>
      </c>
      <c r="E1661" t="s">
        <v>1445</v>
      </c>
      <c r="F1661">
        <v>1318</v>
      </c>
      <c r="G1661">
        <v>1471</v>
      </c>
      <c r="H1661" t="s">
        <v>1530</v>
      </c>
      <c r="I1661">
        <v>266</v>
      </c>
      <c r="J1661">
        <v>1000</v>
      </c>
      <c r="K1661">
        <v>1.01</v>
      </c>
      <c r="L1661">
        <v>81000</v>
      </c>
      <c r="M1661">
        <v>4982</v>
      </c>
      <c r="N1661">
        <v>5231</v>
      </c>
      <c r="O1661">
        <v>5493</v>
      </c>
      <c r="P1661">
        <v>6004</v>
      </c>
      <c r="Q1661">
        <v>6515</v>
      </c>
      <c r="R1661">
        <v>1010</v>
      </c>
      <c r="S1661">
        <v>1060</v>
      </c>
      <c r="T1661">
        <v>1114</v>
      </c>
      <c r="U1661">
        <v>1217</v>
      </c>
      <c r="V1661">
        <v>1321</v>
      </c>
      <c r="W1661" t="s">
        <v>2428</v>
      </c>
      <c r="X1661">
        <v>1</v>
      </c>
      <c r="Y1661">
        <v>1</v>
      </c>
      <c r="Z1661" t="s">
        <v>1532</v>
      </c>
    </row>
    <row r="1662" spans="1:26">
      <c r="A1662">
        <v>285</v>
      </c>
      <c r="B1662">
        <v>16226</v>
      </c>
      <c r="C1662" t="s">
        <v>1574</v>
      </c>
      <c r="D1662" t="s">
        <v>1529</v>
      </c>
      <c r="E1662" t="s">
        <v>1445</v>
      </c>
      <c r="F1662">
        <v>1046</v>
      </c>
      <c r="G1662">
        <v>1192</v>
      </c>
      <c r="H1662" t="s">
        <v>1530</v>
      </c>
      <c r="I1662">
        <v>266</v>
      </c>
      <c r="J1662">
        <v>1500</v>
      </c>
      <c r="K1662">
        <v>1.01</v>
      </c>
      <c r="L1662">
        <v>81000</v>
      </c>
      <c r="M1662">
        <v>4982</v>
      </c>
      <c r="N1662">
        <v>5231</v>
      </c>
      <c r="O1662">
        <v>5493</v>
      </c>
      <c r="P1662">
        <v>6004</v>
      </c>
      <c r="Q1662">
        <v>6515</v>
      </c>
      <c r="R1662">
        <v>1515</v>
      </c>
      <c r="S1662">
        <v>1591</v>
      </c>
      <c r="T1662">
        <v>1670</v>
      </c>
      <c r="U1662">
        <v>1826</v>
      </c>
      <c r="V1662">
        <v>1981</v>
      </c>
      <c r="W1662" t="s">
        <v>1896</v>
      </c>
      <c r="X1662">
        <v>1</v>
      </c>
      <c r="Y1662">
        <v>1</v>
      </c>
      <c r="Z1662" t="s">
        <v>1532</v>
      </c>
    </row>
    <row r="1663" spans="1:26">
      <c r="A1663">
        <v>285</v>
      </c>
      <c r="B1663">
        <v>16226</v>
      </c>
      <c r="C1663" t="s">
        <v>1574</v>
      </c>
      <c r="D1663" t="s">
        <v>1529</v>
      </c>
      <c r="E1663" t="s">
        <v>1445</v>
      </c>
      <c r="F1663">
        <v>440</v>
      </c>
      <c r="G1663">
        <v>31975</v>
      </c>
      <c r="H1663" t="s">
        <v>1530</v>
      </c>
      <c r="I1663">
        <v>266</v>
      </c>
      <c r="J1663">
        <v>1500</v>
      </c>
      <c r="K1663">
        <v>1</v>
      </c>
      <c r="L1663">
        <v>81000</v>
      </c>
      <c r="M1663">
        <v>4982</v>
      </c>
      <c r="N1663">
        <v>5231</v>
      </c>
      <c r="O1663">
        <v>5493</v>
      </c>
      <c r="P1663">
        <v>6004</v>
      </c>
      <c r="Q1663">
        <v>6515</v>
      </c>
      <c r="R1663">
        <v>1500</v>
      </c>
      <c r="S1663">
        <v>1575</v>
      </c>
      <c r="T1663">
        <v>1654</v>
      </c>
      <c r="U1663">
        <v>1808</v>
      </c>
      <c r="V1663">
        <v>1962</v>
      </c>
      <c r="W1663" t="s">
        <v>2429</v>
      </c>
      <c r="X1663">
        <v>1</v>
      </c>
      <c r="Y1663">
        <v>1</v>
      </c>
      <c r="Z1663" t="s">
        <v>1532</v>
      </c>
    </row>
    <row r="1664" spans="1:26">
      <c r="A1664">
        <v>285</v>
      </c>
      <c r="B1664">
        <v>16226</v>
      </c>
      <c r="C1664" t="s">
        <v>1574</v>
      </c>
      <c r="D1664" t="s">
        <v>1529</v>
      </c>
      <c r="E1664" t="s">
        <v>1445</v>
      </c>
      <c r="F1664">
        <v>282</v>
      </c>
      <c r="G1664">
        <v>381</v>
      </c>
      <c r="H1664" t="s">
        <v>1530</v>
      </c>
      <c r="I1664">
        <v>266</v>
      </c>
      <c r="J1664">
        <v>2000</v>
      </c>
      <c r="K1664">
        <v>1</v>
      </c>
      <c r="L1664">
        <v>81000</v>
      </c>
      <c r="M1664">
        <v>4982</v>
      </c>
      <c r="N1664">
        <v>5231</v>
      </c>
      <c r="O1664">
        <v>5493</v>
      </c>
      <c r="P1664">
        <v>6004</v>
      </c>
      <c r="Q1664">
        <v>6515</v>
      </c>
      <c r="R1664">
        <v>2000</v>
      </c>
      <c r="S1664">
        <v>2100</v>
      </c>
      <c r="T1664">
        <v>2205</v>
      </c>
      <c r="U1664">
        <v>2410</v>
      </c>
      <c r="V1664">
        <v>2615</v>
      </c>
      <c r="W1664" t="s">
        <v>2430</v>
      </c>
      <c r="X1664">
        <v>1</v>
      </c>
      <c r="Y1664">
        <v>1</v>
      </c>
      <c r="Z1664" t="s">
        <v>1532</v>
      </c>
    </row>
    <row r="1665" spans="1:26">
      <c r="A1665">
        <v>285</v>
      </c>
      <c r="B1665">
        <v>16226</v>
      </c>
      <c r="C1665" t="s">
        <v>1574</v>
      </c>
      <c r="D1665" t="s">
        <v>1529</v>
      </c>
      <c r="E1665" t="s">
        <v>1445</v>
      </c>
      <c r="F1665">
        <v>1268</v>
      </c>
      <c r="G1665">
        <v>1421</v>
      </c>
      <c r="H1665" t="s">
        <v>1530</v>
      </c>
      <c r="I1665">
        <v>266</v>
      </c>
      <c r="J1665">
        <v>2000</v>
      </c>
      <c r="K1665">
        <v>0.9</v>
      </c>
      <c r="L1665">
        <v>81000</v>
      </c>
      <c r="M1665">
        <v>4982</v>
      </c>
      <c r="N1665">
        <v>5231</v>
      </c>
      <c r="O1665">
        <v>5493</v>
      </c>
      <c r="P1665">
        <v>6004</v>
      </c>
      <c r="Q1665">
        <v>6515</v>
      </c>
      <c r="R1665">
        <v>1800</v>
      </c>
      <c r="S1665">
        <v>1890</v>
      </c>
      <c r="T1665">
        <v>1985</v>
      </c>
      <c r="U1665">
        <v>2169</v>
      </c>
      <c r="V1665">
        <v>2354</v>
      </c>
      <c r="W1665" t="s">
        <v>2431</v>
      </c>
      <c r="X1665">
        <v>1</v>
      </c>
      <c r="Y1665">
        <v>1</v>
      </c>
      <c r="Z1665" t="s">
        <v>1532</v>
      </c>
    </row>
    <row r="1666" spans="1:26">
      <c r="A1666">
        <v>285</v>
      </c>
      <c r="B1666">
        <v>16226</v>
      </c>
      <c r="C1666" t="s">
        <v>1574</v>
      </c>
      <c r="D1666" t="s">
        <v>1529</v>
      </c>
      <c r="E1666" t="s">
        <v>1445</v>
      </c>
      <c r="F1666">
        <v>593</v>
      </c>
      <c r="G1666">
        <v>708</v>
      </c>
      <c r="H1666" t="s">
        <v>1530</v>
      </c>
      <c r="I1666">
        <v>266</v>
      </c>
      <c r="J1666">
        <v>2000</v>
      </c>
      <c r="K1666">
        <v>0.78</v>
      </c>
      <c r="L1666">
        <v>81000</v>
      </c>
      <c r="M1666">
        <v>4982</v>
      </c>
      <c r="N1666">
        <v>5231</v>
      </c>
      <c r="O1666">
        <v>5493</v>
      </c>
      <c r="P1666">
        <v>6004</v>
      </c>
      <c r="Q1666">
        <v>6515</v>
      </c>
      <c r="R1666">
        <v>1560</v>
      </c>
      <c r="S1666">
        <v>1638</v>
      </c>
      <c r="T1666">
        <v>1720</v>
      </c>
      <c r="U1666">
        <v>1880</v>
      </c>
      <c r="V1666">
        <v>2040</v>
      </c>
      <c r="W1666" t="s">
        <v>2432</v>
      </c>
      <c r="X1666">
        <v>1</v>
      </c>
      <c r="Y1666">
        <v>1</v>
      </c>
      <c r="Z1666" t="s">
        <v>1532</v>
      </c>
    </row>
    <row r="1667" spans="1:26">
      <c r="A1667">
        <v>285</v>
      </c>
      <c r="B1667">
        <v>16226</v>
      </c>
      <c r="C1667" t="s">
        <v>1574</v>
      </c>
      <c r="D1667" t="s">
        <v>1529</v>
      </c>
      <c r="E1667" t="s">
        <v>1445</v>
      </c>
      <c r="F1667">
        <v>28493</v>
      </c>
      <c r="G1667">
        <v>31052</v>
      </c>
      <c r="H1667" t="s">
        <v>1530</v>
      </c>
      <c r="I1667">
        <v>266</v>
      </c>
      <c r="J1667">
        <v>2000</v>
      </c>
      <c r="K1667">
        <v>0.75</v>
      </c>
      <c r="L1667">
        <v>81000</v>
      </c>
      <c r="M1667">
        <v>4982</v>
      </c>
      <c r="N1667">
        <v>5231</v>
      </c>
      <c r="O1667">
        <v>5493</v>
      </c>
      <c r="P1667">
        <v>6004</v>
      </c>
      <c r="Q1667">
        <v>6515</v>
      </c>
      <c r="R1667">
        <v>1500</v>
      </c>
      <c r="S1667">
        <v>1575</v>
      </c>
      <c r="T1667">
        <v>1654</v>
      </c>
      <c r="U1667">
        <v>1808</v>
      </c>
      <c r="V1667">
        <v>1962</v>
      </c>
      <c r="W1667" t="s">
        <v>2433</v>
      </c>
      <c r="X1667">
        <v>1</v>
      </c>
      <c r="Y1667">
        <v>1</v>
      </c>
      <c r="Z1667" t="s">
        <v>1532</v>
      </c>
    </row>
    <row r="1668" spans="1:26">
      <c r="A1668">
        <v>285</v>
      </c>
      <c r="B1668">
        <v>16226</v>
      </c>
      <c r="C1668" t="s">
        <v>1574</v>
      </c>
      <c r="D1668" t="s">
        <v>1529</v>
      </c>
      <c r="E1668" t="s">
        <v>1445</v>
      </c>
      <c r="F1668">
        <v>34852</v>
      </c>
      <c r="G1668">
        <v>55541</v>
      </c>
      <c r="H1668" t="s">
        <v>1530</v>
      </c>
      <c r="I1668">
        <v>266</v>
      </c>
      <c r="J1668">
        <v>1500</v>
      </c>
      <c r="K1668">
        <v>45</v>
      </c>
      <c r="L1668">
        <v>81000</v>
      </c>
      <c r="M1668">
        <v>4982</v>
      </c>
      <c r="N1668">
        <v>5231</v>
      </c>
      <c r="O1668">
        <v>5493</v>
      </c>
      <c r="P1668">
        <v>6004</v>
      </c>
      <c r="Q1668">
        <v>6515</v>
      </c>
      <c r="R1668">
        <v>67500</v>
      </c>
      <c r="S1668">
        <v>70874</v>
      </c>
      <c r="T1668">
        <v>74423</v>
      </c>
      <c r="U1668">
        <v>81347</v>
      </c>
      <c r="V1668">
        <v>88270</v>
      </c>
      <c r="W1668" t="s">
        <v>2434</v>
      </c>
      <c r="X1668">
        <v>1</v>
      </c>
      <c r="Y1668">
        <v>1</v>
      </c>
      <c r="Z1668" t="s">
        <v>1532</v>
      </c>
    </row>
    <row r="1669" spans="1:26">
      <c r="A1669">
        <v>285</v>
      </c>
      <c r="B1669">
        <v>16226</v>
      </c>
      <c r="C1669" t="s">
        <v>1574</v>
      </c>
      <c r="D1669" t="s">
        <v>1529</v>
      </c>
      <c r="E1669" t="s">
        <v>1445</v>
      </c>
      <c r="F1669">
        <v>488</v>
      </c>
      <c r="G1669">
        <v>601</v>
      </c>
      <c r="H1669" t="s">
        <v>1530</v>
      </c>
      <c r="I1669">
        <v>266</v>
      </c>
      <c r="J1669">
        <v>2000</v>
      </c>
      <c r="K1669">
        <v>0.65</v>
      </c>
      <c r="L1669">
        <v>81000</v>
      </c>
      <c r="M1669">
        <v>4982</v>
      </c>
      <c r="N1669">
        <v>5231</v>
      </c>
      <c r="O1669">
        <v>5493</v>
      </c>
      <c r="P1669">
        <v>6004</v>
      </c>
      <c r="Q1669">
        <v>6515</v>
      </c>
      <c r="R1669">
        <v>1300</v>
      </c>
      <c r="S1669">
        <v>1365</v>
      </c>
      <c r="T1669">
        <v>1433</v>
      </c>
      <c r="U1669">
        <v>1567</v>
      </c>
      <c r="V1669">
        <v>1700</v>
      </c>
      <c r="W1669" t="s">
        <v>2435</v>
      </c>
      <c r="X1669">
        <v>1</v>
      </c>
      <c r="Y1669">
        <v>1</v>
      </c>
      <c r="Z1669" t="s">
        <v>1532</v>
      </c>
    </row>
    <row r="1670" spans="1:26">
      <c r="A1670">
        <v>285</v>
      </c>
      <c r="B1670">
        <v>16226</v>
      </c>
      <c r="C1670" t="s">
        <v>1574</v>
      </c>
      <c r="D1670" t="s">
        <v>1529</v>
      </c>
      <c r="E1670" t="s">
        <v>1445</v>
      </c>
      <c r="F1670">
        <v>1240</v>
      </c>
      <c r="G1670">
        <v>30468</v>
      </c>
      <c r="H1670" t="s">
        <v>1530</v>
      </c>
      <c r="I1670">
        <v>266</v>
      </c>
      <c r="J1670">
        <v>1000</v>
      </c>
      <c r="K1670">
        <v>0.64</v>
      </c>
      <c r="L1670">
        <v>81000</v>
      </c>
      <c r="M1670">
        <v>4982</v>
      </c>
      <c r="N1670">
        <v>5231</v>
      </c>
      <c r="O1670">
        <v>5493</v>
      </c>
      <c r="P1670">
        <v>6004</v>
      </c>
      <c r="Q1670">
        <v>6515</v>
      </c>
      <c r="R1670">
        <v>640</v>
      </c>
      <c r="S1670">
        <v>672</v>
      </c>
      <c r="T1670">
        <v>706</v>
      </c>
      <c r="U1670">
        <v>771</v>
      </c>
      <c r="V1670">
        <v>837</v>
      </c>
      <c r="W1670" t="s">
        <v>2422</v>
      </c>
      <c r="X1670">
        <v>1</v>
      </c>
      <c r="Y1670">
        <v>1</v>
      </c>
      <c r="Z1670" t="s">
        <v>1532</v>
      </c>
    </row>
    <row r="1671" spans="1:26">
      <c r="A1671">
        <v>285</v>
      </c>
      <c r="B1671">
        <v>16226</v>
      </c>
      <c r="C1671" t="s">
        <v>1574</v>
      </c>
      <c r="D1671" t="s">
        <v>1529</v>
      </c>
      <c r="E1671" t="s">
        <v>1445</v>
      </c>
      <c r="F1671">
        <v>658</v>
      </c>
      <c r="G1671">
        <v>775</v>
      </c>
      <c r="H1671" t="s">
        <v>1530</v>
      </c>
      <c r="I1671">
        <v>266</v>
      </c>
      <c r="J1671">
        <v>1000</v>
      </c>
      <c r="K1671">
        <v>0.55000000000000004</v>
      </c>
      <c r="L1671">
        <v>81000</v>
      </c>
      <c r="M1671">
        <v>4982</v>
      </c>
      <c r="N1671">
        <v>5231</v>
      </c>
      <c r="O1671">
        <v>5493</v>
      </c>
      <c r="P1671">
        <v>6004</v>
      </c>
      <c r="Q1671">
        <v>6515</v>
      </c>
      <c r="R1671">
        <v>550</v>
      </c>
      <c r="S1671">
        <v>577</v>
      </c>
      <c r="T1671">
        <v>606</v>
      </c>
      <c r="U1671">
        <v>663</v>
      </c>
      <c r="V1671">
        <v>719</v>
      </c>
      <c r="W1671" t="s">
        <v>2355</v>
      </c>
      <c r="X1671">
        <v>1</v>
      </c>
      <c r="Y1671">
        <v>1</v>
      </c>
      <c r="Z1671" t="s">
        <v>1532</v>
      </c>
    </row>
    <row r="1672" spans="1:26">
      <c r="A1672">
        <v>285</v>
      </c>
      <c r="B1672">
        <v>16226</v>
      </c>
      <c r="C1672" t="s">
        <v>1574</v>
      </c>
      <c r="D1672" t="s">
        <v>1529</v>
      </c>
      <c r="E1672" t="s">
        <v>1445</v>
      </c>
      <c r="F1672">
        <v>26591</v>
      </c>
      <c r="G1672">
        <v>29048</v>
      </c>
      <c r="H1672" t="s">
        <v>1530</v>
      </c>
      <c r="I1672">
        <v>266</v>
      </c>
      <c r="J1672">
        <v>2000</v>
      </c>
      <c r="K1672">
        <v>0.54</v>
      </c>
      <c r="L1672">
        <v>81000</v>
      </c>
      <c r="M1672">
        <v>4982</v>
      </c>
      <c r="N1672">
        <v>5231</v>
      </c>
      <c r="O1672">
        <v>5493</v>
      </c>
      <c r="P1672">
        <v>6004</v>
      </c>
      <c r="Q1672">
        <v>6515</v>
      </c>
      <c r="R1672">
        <v>1080</v>
      </c>
      <c r="S1672">
        <v>1134</v>
      </c>
      <c r="T1672">
        <v>1191</v>
      </c>
      <c r="U1672">
        <v>1302</v>
      </c>
      <c r="V1672">
        <v>1412</v>
      </c>
      <c r="W1672" t="s">
        <v>2436</v>
      </c>
      <c r="X1672">
        <v>1</v>
      </c>
      <c r="Y1672">
        <v>1</v>
      </c>
      <c r="Z1672" t="s">
        <v>1532</v>
      </c>
    </row>
    <row r="1673" spans="1:26">
      <c r="A1673">
        <v>285</v>
      </c>
      <c r="B1673">
        <v>16226</v>
      </c>
      <c r="C1673" t="s">
        <v>1574</v>
      </c>
      <c r="D1673" t="s">
        <v>1529</v>
      </c>
      <c r="E1673" t="s">
        <v>1445</v>
      </c>
      <c r="F1673">
        <v>37</v>
      </c>
      <c r="G1673">
        <v>28961</v>
      </c>
      <c r="H1673" t="s">
        <v>1530</v>
      </c>
      <c r="I1673">
        <v>266</v>
      </c>
      <c r="J1673">
        <v>2000</v>
      </c>
      <c r="K1673">
        <v>0.5</v>
      </c>
      <c r="L1673">
        <v>81000</v>
      </c>
      <c r="M1673">
        <v>4982</v>
      </c>
      <c r="N1673">
        <v>5231</v>
      </c>
      <c r="O1673">
        <v>5493</v>
      </c>
      <c r="P1673">
        <v>6004</v>
      </c>
      <c r="Q1673">
        <v>6515</v>
      </c>
      <c r="R1673">
        <v>1000</v>
      </c>
      <c r="S1673">
        <v>1050</v>
      </c>
      <c r="T1673">
        <v>1103</v>
      </c>
      <c r="U1673">
        <v>1205</v>
      </c>
      <c r="V1673">
        <v>1308</v>
      </c>
      <c r="W1673" t="s">
        <v>2437</v>
      </c>
      <c r="X1673">
        <v>1</v>
      </c>
      <c r="Y1673">
        <v>1</v>
      </c>
      <c r="Z1673" t="s">
        <v>1532</v>
      </c>
    </row>
    <row r="1674" spans="1:26">
      <c r="A1674">
        <v>285</v>
      </c>
      <c r="B1674">
        <v>16226</v>
      </c>
      <c r="C1674" t="s">
        <v>1574</v>
      </c>
      <c r="D1674" t="s">
        <v>1529</v>
      </c>
      <c r="E1674" t="s">
        <v>1445</v>
      </c>
      <c r="F1674">
        <v>26561</v>
      </c>
      <c r="G1674">
        <v>64618</v>
      </c>
      <c r="H1674" t="s">
        <v>1530</v>
      </c>
      <c r="I1674">
        <v>266</v>
      </c>
      <c r="J1674">
        <v>1200</v>
      </c>
      <c r="K1674">
        <v>0.35</v>
      </c>
      <c r="L1674">
        <v>81000</v>
      </c>
      <c r="M1674">
        <v>4982</v>
      </c>
      <c r="N1674">
        <v>5231</v>
      </c>
      <c r="O1674">
        <v>5493</v>
      </c>
      <c r="P1674">
        <v>6004</v>
      </c>
      <c r="Q1674">
        <v>6515</v>
      </c>
      <c r="R1674">
        <v>420</v>
      </c>
      <c r="S1674">
        <v>441</v>
      </c>
      <c r="T1674">
        <v>463</v>
      </c>
      <c r="U1674">
        <v>506</v>
      </c>
      <c r="V1674">
        <v>549</v>
      </c>
      <c r="W1674" t="s">
        <v>2393</v>
      </c>
      <c r="X1674">
        <v>1</v>
      </c>
      <c r="Y1674">
        <v>1</v>
      </c>
      <c r="Z1674" t="s">
        <v>1532</v>
      </c>
    </row>
    <row r="1675" spans="1:26">
      <c r="A1675">
        <v>285</v>
      </c>
      <c r="B1675">
        <v>16226</v>
      </c>
      <c r="C1675" t="s">
        <v>1574</v>
      </c>
      <c r="D1675" t="s">
        <v>1529</v>
      </c>
      <c r="E1675" t="s">
        <v>1442</v>
      </c>
      <c r="F1675">
        <v>71424</v>
      </c>
      <c r="G1675">
        <v>85059</v>
      </c>
      <c r="H1675" t="s">
        <v>1577</v>
      </c>
      <c r="I1675">
        <v>323</v>
      </c>
      <c r="J1675">
        <v>4</v>
      </c>
      <c r="K1675">
        <v>5000</v>
      </c>
      <c r="L1675">
        <v>81000</v>
      </c>
      <c r="M1675">
        <v>59968</v>
      </c>
      <c r="N1675">
        <v>62966</v>
      </c>
      <c r="O1675">
        <v>66115</v>
      </c>
      <c r="P1675">
        <v>72262</v>
      </c>
      <c r="Q1675">
        <v>78409</v>
      </c>
      <c r="R1675">
        <v>20000</v>
      </c>
      <c r="S1675">
        <v>21000</v>
      </c>
      <c r="T1675">
        <v>22050</v>
      </c>
      <c r="U1675">
        <v>24100</v>
      </c>
      <c r="V1675">
        <v>26150</v>
      </c>
      <c r="W1675" t="s">
        <v>2438</v>
      </c>
      <c r="X1675">
        <v>1</v>
      </c>
      <c r="Y1675">
        <v>1</v>
      </c>
      <c r="Z1675" t="s">
        <v>1532</v>
      </c>
    </row>
    <row r="1676" spans="1:26">
      <c r="A1676">
        <v>285</v>
      </c>
      <c r="B1676">
        <v>16226</v>
      </c>
      <c r="C1676" t="s">
        <v>1574</v>
      </c>
      <c r="D1676" t="s">
        <v>1529</v>
      </c>
      <c r="E1676" t="s">
        <v>1449</v>
      </c>
      <c r="F1676">
        <v>8131</v>
      </c>
      <c r="G1676">
        <v>8492</v>
      </c>
      <c r="H1676" t="s">
        <v>1530</v>
      </c>
      <c r="I1676">
        <v>295</v>
      </c>
      <c r="J1676">
        <v>40</v>
      </c>
      <c r="K1676">
        <v>400</v>
      </c>
      <c r="L1676">
        <v>81314</v>
      </c>
      <c r="M1676">
        <v>1010</v>
      </c>
      <c r="N1676">
        <v>1061</v>
      </c>
      <c r="O1676">
        <v>1114</v>
      </c>
      <c r="P1676">
        <v>1218</v>
      </c>
      <c r="Q1676">
        <v>1322</v>
      </c>
      <c r="R1676">
        <v>16000</v>
      </c>
      <c r="S1676">
        <v>16808</v>
      </c>
      <c r="T1676">
        <v>17648</v>
      </c>
      <c r="U1676">
        <v>19295</v>
      </c>
      <c r="V1676">
        <v>20943</v>
      </c>
      <c r="W1676" t="s">
        <v>2439</v>
      </c>
      <c r="X1676">
        <v>1</v>
      </c>
      <c r="Y1676">
        <v>1</v>
      </c>
      <c r="Z1676" t="s">
        <v>1532</v>
      </c>
    </row>
    <row r="1677" spans="1:26">
      <c r="A1677">
        <v>285</v>
      </c>
      <c r="B1677">
        <v>16226</v>
      </c>
      <c r="C1677" t="s">
        <v>1574</v>
      </c>
      <c r="D1677" t="s">
        <v>1529</v>
      </c>
      <c r="E1677" t="s">
        <v>1449</v>
      </c>
      <c r="F1677">
        <v>8129</v>
      </c>
      <c r="G1677">
        <v>8489</v>
      </c>
      <c r="H1677" t="s">
        <v>1530</v>
      </c>
      <c r="I1677">
        <v>295</v>
      </c>
      <c r="J1677">
        <v>40</v>
      </c>
      <c r="K1677">
        <v>500</v>
      </c>
      <c r="L1677">
        <v>81314</v>
      </c>
      <c r="M1677">
        <v>1010</v>
      </c>
      <c r="N1677">
        <v>1061</v>
      </c>
      <c r="O1677">
        <v>1114</v>
      </c>
      <c r="P1677">
        <v>1218</v>
      </c>
      <c r="Q1677">
        <v>1322</v>
      </c>
      <c r="R1677">
        <v>20000</v>
      </c>
      <c r="S1677">
        <v>21010</v>
      </c>
      <c r="T1677">
        <v>22059</v>
      </c>
      <c r="U1677">
        <v>24119</v>
      </c>
      <c r="V1677">
        <v>26178</v>
      </c>
      <c r="W1677" t="s">
        <v>2439</v>
      </c>
      <c r="X1677">
        <v>1</v>
      </c>
      <c r="Y1677">
        <v>1</v>
      </c>
      <c r="Z1677" t="s">
        <v>1532</v>
      </c>
    </row>
    <row r="1678" spans="1:26">
      <c r="A1678">
        <v>285</v>
      </c>
      <c r="B1678">
        <v>16226</v>
      </c>
      <c r="C1678" t="s">
        <v>1574</v>
      </c>
      <c r="D1678" t="s">
        <v>1529</v>
      </c>
      <c r="E1678" t="s">
        <v>1441</v>
      </c>
      <c r="F1678">
        <v>54954</v>
      </c>
      <c r="G1678">
        <v>64770</v>
      </c>
      <c r="H1678" t="s">
        <v>1530</v>
      </c>
      <c r="I1678">
        <v>295</v>
      </c>
      <c r="J1678">
        <v>10</v>
      </c>
      <c r="K1678">
        <v>15</v>
      </c>
      <c r="L1678">
        <v>81000</v>
      </c>
      <c r="M1678">
        <v>741</v>
      </c>
      <c r="N1678">
        <v>778</v>
      </c>
      <c r="O1678">
        <v>817</v>
      </c>
      <c r="P1678">
        <v>893</v>
      </c>
      <c r="Q1678">
        <v>969</v>
      </c>
      <c r="R1678">
        <v>150</v>
      </c>
      <c r="S1678">
        <v>157</v>
      </c>
      <c r="T1678">
        <v>165</v>
      </c>
      <c r="U1678">
        <v>181</v>
      </c>
      <c r="V1678">
        <v>196</v>
      </c>
      <c r="W1678" t="s">
        <v>2440</v>
      </c>
      <c r="X1678">
        <v>1</v>
      </c>
      <c r="Y1678">
        <v>1</v>
      </c>
      <c r="Z1678" t="s">
        <v>1532</v>
      </c>
    </row>
    <row r="1679" spans="1:26">
      <c r="A1679">
        <v>285</v>
      </c>
      <c r="B1679">
        <v>16226</v>
      </c>
      <c r="C1679" t="s">
        <v>1574</v>
      </c>
      <c r="D1679" t="s">
        <v>1529</v>
      </c>
      <c r="E1679" t="s">
        <v>1441</v>
      </c>
      <c r="F1679">
        <v>54635</v>
      </c>
      <c r="G1679">
        <v>64402</v>
      </c>
      <c r="H1679" t="s">
        <v>1530</v>
      </c>
      <c r="I1679">
        <v>295</v>
      </c>
      <c r="J1679">
        <v>1000</v>
      </c>
      <c r="K1679">
        <v>2</v>
      </c>
      <c r="L1679">
        <v>81000</v>
      </c>
      <c r="M1679">
        <v>741</v>
      </c>
      <c r="N1679">
        <v>778</v>
      </c>
      <c r="O1679">
        <v>817</v>
      </c>
      <c r="P1679">
        <v>893</v>
      </c>
      <c r="Q1679">
        <v>969</v>
      </c>
      <c r="R1679">
        <v>2000</v>
      </c>
      <c r="S1679">
        <v>2100</v>
      </c>
      <c r="T1679">
        <v>2205</v>
      </c>
      <c r="U1679">
        <v>2410</v>
      </c>
      <c r="V1679">
        <v>2615</v>
      </c>
      <c r="W1679" t="s">
        <v>2441</v>
      </c>
      <c r="X1679">
        <v>1</v>
      </c>
      <c r="Y1679">
        <v>1</v>
      </c>
      <c r="Z1679" t="s">
        <v>1532</v>
      </c>
    </row>
    <row r="1680" spans="1:26">
      <c r="A1680">
        <v>285</v>
      </c>
      <c r="B1680">
        <v>16226</v>
      </c>
      <c r="C1680" t="s">
        <v>1574</v>
      </c>
      <c r="D1680" t="s">
        <v>1529</v>
      </c>
      <c r="E1680" t="s">
        <v>1441</v>
      </c>
      <c r="F1680">
        <v>55929</v>
      </c>
      <c r="G1680">
        <v>66092</v>
      </c>
      <c r="H1680" t="s">
        <v>1530</v>
      </c>
      <c r="I1680">
        <v>295</v>
      </c>
      <c r="J1680">
        <v>2200</v>
      </c>
      <c r="K1680">
        <v>1.5</v>
      </c>
      <c r="L1680">
        <v>81000</v>
      </c>
      <c r="M1680">
        <v>741</v>
      </c>
      <c r="N1680">
        <v>778</v>
      </c>
      <c r="O1680">
        <v>817</v>
      </c>
      <c r="P1680">
        <v>893</v>
      </c>
      <c r="Q1680">
        <v>969</v>
      </c>
      <c r="R1680">
        <v>3300</v>
      </c>
      <c r="S1680">
        <v>3465</v>
      </c>
      <c r="T1680">
        <v>3638</v>
      </c>
      <c r="U1680">
        <v>3977</v>
      </c>
      <c r="V1680">
        <v>4315</v>
      </c>
      <c r="W1680" t="s">
        <v>1537</v>
      </c>
      <c r="X1680">
        <v>1</v>
      </c>
      <c r="Y1680">
        <v>1</v>
      </c>
      <c r="Z1680" t="s">
        <v>1532</v>
      </c>
    </row>
    <row r="1681" spans="1:26">
      <c r="A1681">
        <v>285</v>
      </c>
      <c r="B1681">
        <v>16226</v>
      </c>
      <c r="C1681" t="s">
        <v>1574</v>
      </c>
      <c r="D1681" t="s">
        <v>1529</v>
      </c>
      <c r="E1681" t="s">
        <v>1441</v>
      </c>
      <c r="F1681">
        <v>56184</v>
      </c>
      <c r="G1681">
        <v>66426</v>
      </c>
      <c r="H1681" t="s">
        <v>1530</v>
      </c>
      <c r="I1681">
        <v>295</v>
      </c>
      <c r="J1681">
        <v>5</v>
      </c>
      <c r="K1681">
        <v>250</v>
      </c>
      <c r="L1681">
        <v>81000</v>
      </c>
      <c r="M1681">
        <v>741</v>
      </c>
      <c r="N1681">
        <v>778</v>
      </c>
      <c r="O1681">
        <v>817</v>
      </c>
      <c r="P1681">
        <v>893</v>
      </c>
      <c r="Q1681">
        <v>969</v>
      </c>
      <c r="R1681">
        <v>1250</v>
      </c>
      <c r="S1681">
        <v>1312</v>
      </c>
      <c r="T1681">
        <v>1378</v>
      </c>
      <c r="U1681">
        <v>1506</v>
      </c>
      <c r="V1681">
        <v>1635</v>
      </c>
      <c r="W1681" t="s">
        <v>2442</v>
      </c>
      <c r="X1681">
        <v>1</v>
      </c>
      <c r="Y1681">
        <v>1</v>
      </c>
      <c r="Z1681" t="s">
        <v>1532</v>
      </c>
    </row>
    <row r="1682" spans="1:26">
      <c r="A1682">
        <v>285</v>
      </c>
      <c r="B1682">
        <v>16226</v>
      </c>
      <c r="C1682" t="s">
        <v>1574</v>
      </c>
      <c r="D1682" t="s">
        <v>1529</v>
      </c>
      <c r="E1682" t="s">
        <v>1447</v>
      </c>
      <c r="F1682">
        <v>41475</v>
      </c>
      <c r="G1682">
        <v>46582</v>
      </c>
      <c r="H1682" t="s">
        <v>1530</v>
      </c>
      <c r="I1682">
        <v>295</v>
      </c>
      <c r="J1682">
        <v>415</v>
      </c>
      <c r="K1682">
        <v>1428.57</v>
      </c>
      <c r="L1682">
        <v>81314</v>
      </c>
      <c r="M1682">
        <v>3884</v>
      </c>
      <c r="N1682">
        <v>4078</v>
      </c>
      <c r="O1682">
        <v>4282</v>
      </c>
      <c r="P1682">
        <v>4680</v>
      </c>
      <c r="Q1682">
        <v>5078</v>
      </c>
      <c r="R1682">
        <v>592857</v>
      </c>
      <c r="S1682">
        <v>622469</v>
      </c>
      <c r="T1682">
        <v>653608</v>
      </c>
      <c r="U1682">
        <v>714359</v>
      </c>
      <c r="V1682">
        <v>775110</v>
      </c>
      <c r="W1682" t="s">
        <v>2443</v>
      </c>
      <c r="X1682">
        <v>1</v>
      </c>
      <c r="Y1682">
        <v>1</v>
      </c>
      <c r="Z1682" t="s">
        <v>1532</v>
      </c>
    </row>
    <row r="1683" spans="1:26">
      <c r="A1683">
        <v>285</v>
      </c>
      <c r="B1683">
        <v>16226</v>
      </c>
      <c r="C1683" t="s">
        <v>1574</v>
      </c>
      <c r="D1683" t="s">
        <v>1529</v>
      </c>
      <c r="E1683" t="s">
        <v>1447</v>
      </c>
      <c r="F1683">
        <v>53715</v>
      </c>
      <c r="G1683">
        <v>63358</v>
      </c>
      <c r="H1683" t="s">
        <v>1530</v>
      </c>
      <c r="I1683">
        <v>295</v>
      </c>
      <c r="J1683">
        <v>15</v>
      </c>
      <c r="K1683">
        <v>5450</v>
      </c>
      <c r="L1683">
        <v>81314</v>
      </c>
      <c r="M1683">
        <v>3884</v>
      </c>
      <c r="N1683">
        <v>4078</v>
      </c>
      <c r="O1683">
        <v>4282</v>
      </c>
      <c r="P1683">
        <v>4680</v>
      </c>
      <c r="Q1683">
        <v>5078</v>
      </c>
      <c r="R1683">
        <v>81750</v>
      </c>
      <c r="S1683">
        <v>85833</v>
      </c>
      <c r="T1683">
        <v>90127</v>
      </c>
      <c r="U1683">
        <v>98504</v>
      </c>
      <c r="V1683">
        <v>106881</v>
      </c>
      <c r="W1683" t="s">
        <v>2443</v>
      </c>
      <c r="X1683">
        <v>1</v>
      </c>
      <c r="Y1683">
        <v>1</v>
      </c>
      <c r="Z1683" t="s">
        <v>1532</v>
      </c>
    </row>
    <row r="1684" spans="1:26">
      <c r="A1684">
        <v>285</v>
      </c>
      <c r="B1684">
        <v>16226</v>
      </c>
      <c r="C1684" t="s">
        <v>1574</v>
      </c>
      <c r="D1684" t="s">
        <v>1529</v>
      </c>
      <c r="E1684" t="s">
        <v>1449</v>
      </c>
      <c r="F1684">
        <v>2601</v>
      </c>
      <c r="G1684">
        <v>3161</v>
      </c>
      <c r="H1684" t="s">
        <v>1530</v>
      </c>
      <c r="I1684">
        <v>295</v>
      </c>
      <c r="J1684">
        <v>62000</v>
      </c>
      <c r="K1684">
        <v>0.3</v>
      </c>
      <c r="L1684">
        <v>81314</v>
      </c>
      <c r="M1684">
        <v>1010</v>
      </c>
      <c r="N1684">
        <v>1061</v>
      </c>
      <c r="O1684">
        <v>1114</v>
      </c>
      <c r="P1684">
        <v>1218</v>
      </c>
      <c r="Q1684">
        <v>1322</v>
      </c>
      <c r="R1684">
        <v>18600</v>
      </c>
      <c r="S1684">
        <v>19539</v>
      </c>
      <c r="T1684">
        <v>20515</v>
      </c>
      <c r="U1684">
        <v>22430</v>
      </c>
      <c r="V1684">
        <v>24346</v>
      </c>
      <c r="W1684" t="s">
        <v>2272</v>
      </c>
      <c r="X1684">
        <v>1</v>
      </c>
      <c r="Y1684">
        <v>1</v>
      </c>
      <c r="Z1684" t="s">
        <v>1532</v>
      </c>
    </row>
    <row r="1685" spans="1:26">
      <c r="A1685">
        <v>285</v>
      </c>
      <c r="B1685">
        <v>16226</v>
      </c>
      <c r="C1685" t="s">
        <v>1574</v>
      </c>
      <c r="D1685" t="s">
        <v>1529</v>
      </c>
      <c r="E1685" t="s">
        <v>1441</v>
      </c>
      <c r="F1685">
        <v>9575</v>
      </c>
      <c r="G1685">
        <v>66827</v>
      </c>
      <c r="H1685" t="s">
        <v>1530</v>
      </c>
      <c r="I1685">
        <v>295</v>
      </c>
      <c r="J1685">
        <v>1613</v>
      </c>
      <c r="K1685">
        <v>97</v>
      </c>
      <c r="L1685">
        <v>81000</v>
      </c>
      <c r="M1685">
        <v>741</v>
      </c>
      <c r="N1685">
        <v>778</v>
      </c>
      <c r="O1685">
        <v>817</v>
      </c>
      <c r="P1685">
        <v>893</v>
      </c>
      <c r="Q1685">
        <v>969</v>
      </c>
      <c r="R1685">
        <v>156461</v>
      </c>
      <c r="S1685">
        <v>164273</v>
      </c>
      <c r="T1685">
        <v>172508</v>
      </c>
      <c r="U1685">
        <v>188556</v>
      </c>
      <c r="V1685">
        <v>204603</v>
      </c>
      <c r="W1685" t="s">
        <v>1533</v>
      </c>
      <c r="X1685">
        <v>1</v>
      </c>
      <c r="Y1685">
        <v>1</v>
      </c>
      <c r="Z1685" t="s">
        <v>1532</v>
      </c>
    </row>
    <row r="1686" spans="1:26">
      <c r="A1686">
        <v>285</v>
      </c>
      <c r="B1686">
        <v>16226</v>
      </c>
      <c r="C1686" t="s">
        <v>1574</v>
      </c>
      <c r="D1686" t="s">
        <v>1529</v>
      </c>
      <c r="E1686" t="s">
        <v>1441</v>
      </c>
      <c r="F1686">
        <v>53616</v>
      </c>
      <c r="G1686">
        <v>63226</v>
      </c>
      <c r="H1686" t="s">
        <v>1530</v>
      </c>
      <c r="I1686">
        <v>295</v>
      </c>
      <c r="J1686">
        <v>250</v>
      </c>
      <c r="K1686">
        <v>500</v>
      </c>
      <c r="L1686">
        <v>81000</v>
      </c>
      <c r="M1686">
        <v>741</v>
      </c>
      <c r="N1686">
        <v>778</v>
      </c>
      <c r="O1686">
        <v>817</v>
      </c>
      <c r="P1686">
        <v>893</v>
      </c>
      <c r="Q1686">
        <v>969</v>
      </c>
      <c r="R1686">
        <v>125000</v>
      </c>
      <c r="S1686">
        <v>131242</v>
      </c>
      <c r="T1686">
        <v>137821</v>
      </c>
      <c r="U1686">
        <v>150641</v>
      </c>
      <c r="V1686">
        <v>163462</v>
      </c>
      <c r="W1686" t="s">
        <v>2444</v>
      </c>
      <c r="X1686">
        <v>1</v>
      </c>
      <c r="Y1686">
        <v>1</v>
      </c>
      <c r="Z1686" t="s">
        <v>1532</v>
      </c>
    </row>
    <row r="1687" spans="1:26">
      <c r="A1687">
        <v>285</v>
      </c>
      <c r="B1687">
        <v>16226</v>
      </c>
      <c r="C1687" t="s">
        <v>1574</v>
      </c>
      <c r="D1687" t="s">
        <v>1529</v>
      </c>
      <c r="E1687" t="s">
        <v>1441</v>
      </c>
      <c r="F1687">
        <v>53648</v>
      </c>
      <c r="G1687">
        <v>63268</v>
      </c>
      <c r="H1687" t="s">
        <v>1530</v>
      </c>
      <c r="I1687">
        <v>295</v>
      </c>
      <c r="J1687">
        <v>75</v>
      </c>
      <c r="K1687">
        <v>25</v>
      </c>
      <c r="L1687">
        <v>81000</v>
      </c>
      <c r="M1687">
        <v>741</v>
      </c>
      <c r="N1687">
        <v>778</v>
      </c>
      <c r="O1687">
        <v>817</v>
      </c>
      <c r="P1687">
        <v>893</v>
      </c>
      <c r="Q1687">
        <v>969</v>
      </c>
      <c r="R1687">
        <v>1875</v>
      </c>
      <c r="S1687">
        <v>1969</v>
      </c>
      <c r="T1687">
        <v>2067</v>
      </c>
      <c r="U1687">
        <v>2260</v>
      </c>
      <c r="V1687">
        <v>2452</v>
      </c>
      <c r="W1687" t="s">
        <v>1542</v>
      </c>
      <c r="X1687">
        <v>1</v>
      </c>
      <c r="Y1687">
        <v>1</v>
      </c>
      <c r="Z1687" t="s">
        <v>1532</v>
      </c>
    </row>
    <row r="1688" spans="1:26">
      <c r="A1688">
        <v>285</v>
      </c>
      <c r="B1688">
        <v>16226</v>
      </c>
      <c r="C1688" t="s">
        <v>1574</v>
      </c>
      <c r="D1688" t="s">
        <v>1529</v>
      </c>
      <c r="E1688" t="s">
        <v>1441</v>
      </c>
      <c r="F1688">
        <v>53774</v>
      </c>
      <c r="G1688">
        <v>63420</v>
      </c>
      <c r="H1688" t="s">
        <v>1530</v>
      </c>
      <c r="I1688">
        <v>295</v>
      </c>
      <c r="J1688">
        <v>2000</v>
      </c>
      <c r="K1688">
        <v>3</v>
      </c>
      <c r="L1688">
        <v>81000</v>
      </c>
      <c r="M1688">
        <v>741</v>
      </c>
      <c r="N1688">
        <v>778</v>
      </c>
      <c r="O1688">
        <v>817</v>
      </c>
      <c r="P1688">
        <v>893</v>
      </c>
      <c r="Q1688">
        <v>969</v>
      </c>
      <c r="R1688">
        <v>6000</v>
      </c>
      <c r="S1688">
        <v>6300</v>
      </c>
      <c r="T1688">
        <v>6615</v>
      </c>
      <c r="U1688">
        <v>7231</v>
      </c>
      <c r="V1688">
        <v>7846</v>
      </c>
      <c r="W1688" t="s">
        <v>2445</v>
      </c>
      <c r="X1688">
        <v>1</v>
      </c>
      <c r="Y1688">
        <v>1</v>
      </c>
      <c r="Z1688" t="s">
        <v>1532</v>
      </c>
    </row>
    <row r="1689" spans="1:26">
      <c r="A1689">
        <v>285</v>
      </c>
      <c r="B1689">
        <v>16226</v>
      </c>
      <c r="C1689" t="s">
        <v>1574</v>
      </c>
      <c r="D1689" t="s">
        <v>1529</v>
      </c>
      <c r="E1689" t="s">
        <v>1447</v>
      </c>
      <c r="F1689">
        <v>7881</v>
      </c>
      <c r="G1689">
        <v>8241</v>
      </c>
      <c r="H1689" t="s">
        <v>1530</v>
      </c>
      <c r="I1689">
        <v>295</v>
      </c>
      <c r="J1689">
        <v>10</v>
      </c>
      <c r="K1689">
        <v>1044.47</v>
      </c>
      <c r="L1689">
        <v>81314</v>
      </c>
      <c r="M1689">
        <v>3884</v>
      </c>
      <c r="N1689">
        <v>4078</v>
      </c>
      <c r="O1689">
        <v>4282</v>
      </c>
      <c r="P1689">
        <v>4680</v>
      </c>
      <c r="Q1689">
        <v>5078</v>
      </c>
      <c r="R1689">
        <v>10445</v>
      </c>
      <c r="S1689">
        <v>10966</v>
      </c>
      <c r="T1689">
        <v>11515</v>
      </c>
      <c r="U1689">
        <v>12585</v>
      </c>
      <c r="V1689">
        <v>13656</v>
      </c>
      <c r="W1689" t="s">
        <v>2446</v>
      </c>
      <c r="X1689">
        <v>1</v>
      </c>
      <c r="Y1689">
        <v>1</v>
      </c>
      <c r="Z1689" t="s">
        <v>1532</v>
      </c>
    </row>
    <row r="1690" spans="1:26">
      <c r="A1690">
        <v>285</v>
      </c>
      <c r="B1690">
        <v>16226</v>
      </c>
      <c r="C1690" t="s">
        <v>1574</v>
      </c>
      <c r="D1690" t="s">
        <v>1529</v>
      </c>
      <c r="E1690" t="s">
        <v>1447</v>
      </c>
      <c r="F1690">
        <v>7892</v>
      </c>
      <c r="G1690">
        <v>8252</v>
      </c>
      <c r="H1690" t="s">
        <v>1530</v>
      </c>
      <c r="I1690">
        <v>295</v>
      </c>
      <c r="J1690">
        <v>60</v>
      </c>
      <c r="K1690">
        <v>746.38</v>
      </c>
      <c r="L1690">
        <v>81314</v>
      </c>
      <c r="M1690">
        <v>3884</v>
      </c>
      <c r="N1690">
        <v>4078</v>
      </c>
      <c r="O1690">
        <v>4282</v>
      </c>
      <c r="P1690">
        <v>4680</v>
      </c>
      <c r="Q1690">
        <v>5078</v>
      </c>
      <c r="R1690">
        <v>44783</v>
      </c>
      <c r="S1690">
        <v>47020</v>
      </c>
      <c r="T1690">
        <v>49372</v>
      </c>
      <c r="U1690">
        <v>53961</v>
      </c>
      <c r="V1690">
        <v>58550</v>
      </c>
      <c r="W1690" t="s">
        <v>2446</v>
      </c>
      <c r="X1690">
        <v>1</v>
      </c>
      <c r="Y1690">
        <v>1</v>
      </c>
      <c r="Z1690" t="s">
        <v>1532</v>
      </c>
    </row>
    <row r="1691" spans="1:26">
      <c r="A1691">
        <v>285</v>
      </c>
      <c r="B1691">
        <v>16226</v>
      </c>
      <c r="C1691" t="s">
        <v>1574</v>
      </c>
      <c r="D1691" t="s">
        <v>1529</v>
      </c>
      <c r="E1691" t="s">
        <v>1447</v>
      </c>
      <c r="F1691">
        <v>7891</v>
      </c>
      <c r="G1691">
        <v>8251</v>
      </c>
      <c r="H1691" t="s">
        <v>1530</v>
      </c>
      <c r="I1691">
        <v>295</v>
      </c>
      <c r="J1691">
        <v>70</v>
      </c>
      <c r="K1691">
        <v>704.2</v>
      </c>
      <c r="L1691">
        <v>81314</v>
      </c>
      <c r="M1691">
        <v>3884</v>
      </c>
      <c r="N1691">
        <v>4078</v>
      </c>
      <c r="O1691">
        <v>4282</v>
      </c>
      <c r="P1691">
        <v>4680</v>
      </c>
      <c r="Q1691">
        <v>5078</v>
      </c>
      <c r="R1691">
        <v>49294</v>
      </c>
      <c r="S1691">
        <v>51756</v>
      </c>
      <c r="T1691">
        <v>54345</v>
      </c>
      <c r="U1691">
        <v>59396</v>
      </c>
      <c r="V1691">
        <v>64448</v>
      </c>
      <c r="W1691" t="s">
        <v>2446</v>
      </c>
      <c r="X1691">
        <v>1</v>
      </c>
      <c r="Y1691">
        <v>1</v>
      </c>
      <c r="Z1691" t="s">
        <v>1532</v>
      </c>
    </row>
    <row r="1692" spans="1:26">
      <c r="A1692">
        <v>285</v>
      </c>
      <c r="B1692">
        <v>16226</v>
      </c>
      <c r="C1692" t="s">
        <v>1574</v>
      </c>
      <c r="D1692" t="s">
        <v>1529</v>
      </c>
      <c r="E1692" t="s">
        <v>1447</v>
      </c>
      <c r="F1692">
        <v>77453</v>
      </c>
      <c r="G1692">
        <v>91663</v>
      </c>
      <c r="H1692" t="s">
        <v>1530</v>
      </c>
      <c r="I1692">
        <v>295</v>
      </c>
      <c r="J1692">
        <v>10</v>
      </c>
      <c r="K1692">
        <v>2660</v>
      </c>
      <c r="L1692">
        <v>81314</v>
      </c>
      <c r="M1692">
        <v>3884</v>
      </c>
      <c r="N1692">
        <v>4078</v>
      </c>
      <c r="O1692">
        <v>4282</v>
      </c>
      <c r="P1692">
        <v>4680</v>
      </c>
      <c r="Q1692">
        <v>5078</v>
      </c>
      <c r="R1692">
        <v>26600</v>
      </c>
      <c r="S1692">
        <v>27929</v>
      </c>
      <c r="T1692">
        <v>29326</v>
      </c>
      <c r="U1692">
        <v>32051</v>
      </c>
      <c r="V1692">
        <v>34777</v>
      </c>
      <c r="W1692" t="s">
        <v>2447</v>
      </c>
      <c r="X1692">
        <v>1</v>
      </c>
      <c r="Y1692">
        <v>1</v>
      </c>
      <c r="Z1692" t="s">
        <v>1532</v>
      </c>
    </row>
    <row r="1693" spans="1:26">
      <c r="A1693">
        <v>285</v>
      </c>
      <c r="B1693">
        <v>16226</v>
      </c>
      <c r="C1693" t="s">
        <v>1574</v>
      </c>
      <c r="D1693" t="s">
        <v>1529</v>
      </c>
      <c r="E1693" t="s">
        <v>1447</v>
      </c>
      <c r="F1693">
        <v>7973</v>
      </c>
      <c r="G1693">
        <v>8333</v>
      </c>
      <c r="H1693" t="s">
        <v>1530</v>
      </c>
      <c r="I1693">
        <v>295</v>
      </c>
      <c r="J1693">
        <v>10</v>
      </c>
      <c r="K1693">
        <v>4500</v>
      </c>
      <c r="L1693">
        <v>81314</v>
      </c>
      <c r="M1693">
        <v>3884</v>
      </c>
      <c r="N1693">
        <v>4078</v>
      </c>
      <c r="O1693">
        <v>4282</v>
      </c>
      <c r="P1693">
        <v>4680</v>
      </c>
      <c r="Q1693">
        <v>5078</v>
      </c>
      <c r="R1693">
        <v>45000</v>
      </c>
      <c r="S1693">
        <v>47248</v>
      </c>
      <c r="T1693">
        <v>49611</v>
      </c>
      <c r="U1693">
        <v>54222</v>
      </c>
      <c r="V1693">
        <v>58834</v>
      </c>
      <c r="W1693" t="s">
        <v>2446</v>
      </c>
      <c r="X1693">
        <v>1</v>
      </c>
      <c r="Y1693">
        <v>1</v>
      </c>
      <c r="Z1693" t="s">
        <v>1532</v>
      </c>
    </row>
    <row r="1694" spans="1:26">
      <c r="A1694">
        <v>285</v>
      </c>
      <c r="B1694">
        <v>16226</v>
      </c>
      <c r="C1694" t="s">
        <v>1574</v>
      </c>
      <c r="D1694" t="s">
        <v>1529</v>
      </c>
      <c r="E1694" t="s">
        <v>1447</v>
      </c>
      <c r="F1694">
        <v>7896</v>
      </c>
      <c r="G1694">
        <v>8256</v>
      </c>
      <c r="H1694" t="s">
        <v>1530</v>
      </c>
      <c r="I1694">
        <v>295</v>
      </c>
      <c r="J1694">
        <v>75</v>
      </c>
      <c r="K1694">
        <v>975</v>
      </c>
      <c r="L1694">
        <v>81314</v>
      </c>
      <c r="M1694">
        <v>3884</v>
      </c>
      <c r="N1694">
        <v>4078</v>
      </c>
      <c r="O1694">
        <v>4282</v>
      </c>
      <c r="P1694">
        <v>4680</v>
      </c>
      <c r="Q1694">
        <v>5078</v>
      </c>
      <c r="R1694">
        <v>73125</v>
      </c>
      <c r="S1694">
        <v>76777</v>
      </c>
      <c r="T1694">
        <v>80618</v>
      </c>
      <c r="U1694">
        <v>88111</v>
      </c>
      <c r="V1694">
        <v>95605</v>
      </c>
      <c r="W1694" t="s">
        <v>2446</v>
      </c>
      <c r="X1694">
        <v>1</v>
      </c>
      <c r="Y1694">
        <v>1</v>
      </c>
      <c r="Z1694" t="s">
        <v>1532</v>
      </c>
    </row>
    <row r="1695" spans="1:26">
      <c r="A1695">
        <v>285</v>
      </c>
      <c r="B1695">
        <v>16226</v>
      </c>
      <c r="C1695" t="s">
        <v>1574</v>
      </c>
      <c r="D1695" t="s">
        <v>1529</v>
      </c>
      <c r="E1695" t="s">
        <v>1441</v>
      </c>
      <c r="F1695">
        <v>53684</v>
      </c>
      <c r="G1695">
        <v>63317</v>
      </c>
      <c r="H1695" t="s">
        <v>1530</v>
      </c>
      <c r="I1695">
        <v>295</v>
      </c>
      <c r="J1695">
        <v>135</v>
      </c>
      <c r="K1695">
        <v>150</v>
      </c>
      <c r="L1695">
        <v>81000</v>
      </c>
      <c r="M1695">
        <v>741</v>
      </c>
      <c r="N1695">
        <v>778</v>
      </c>
      <c r="O1695">
        <v>817</v>
      </c>
      <c r="P1695">
        <v>893</v>
      </c>
      <c r="Q1695">
        <v>969</v>
      </c>
      <c r="R1695">
        <v>20250</v>
      </c>
      <c r="S1695">
        <v>21261</v>
      </c>
      <c r="T1695">
        <v>22327</v>
      </c>
      <c r="U1695">
        <v>24404</v>
      </c>
      <c r="V1695">
        <v>26481</v>
      </c>
      <c r="W1695" t="s">
        <v>2448</v>
      </c>
      <c r="X1695">
        <v>1</v>
      </c>
      <c r="Y1695">
        <v>1</v>
      </c>
      <c r="Z1695" t="s">
        <v>1532</v>
      </c>
    </row>
    <row r="1696" spans="1:26">
      <c r="A1696">
        <v>285</v>
      </c>
      <c r="B1696">
        <v>16226</v>
      </c>
      <c r="C1696" t="s">
        <v>1574</v>
      </c>
      <c r="D1696" t="s">
        <v>1529</v>
      </c>
      <c r="E1696" t="s">
        <v>1441</v>
      </c>
      <c r="F1696">
        <v>54019</v>
      </c>
      <c r="G1696">
        <v>63704</v>
      </c>
      <c r="H1696" t="s">
        <v>1530</v>
      </c>
      <c r="I1696">
        <v>295</v>
      </c>
      <c r="J1696">
        <v>1082</v>
      </c>
      <c r="K1696">
        <v>15</v>
      </c>
      <c r="L1696">
        <v>81000</v>
      </c>
      <c r="M1696">
        <v>741</v>
      </c>
      <c r="N1696">
        <v>778</v>
      </c>
      <c r="O1696">
        <v>817</v>
      </c>
      <c r="P1696">
        <v>893</v>
      </c>
      <c r="Q1696">
        <v>969</v>
      </c>
      <c r="R1696">
        <v>16230</v>
      </c>
      <c r="S1696">
        <v>17040</v>
      </c>
      <c r="T1696">
        <v>17895</v>
      </c>
      <c r="U1696">
        <v>19559</v>
      </c>
      <c r="V1696">
        <v>21224</v>
      </c>
      <c r="W1696" t="s">
        <v>2274</v>
      </c>
      <c r="X1696">
        <v>1</v>
      </c>
      <c r="Y1696">
        <v>1</v>
      </c>
      <c r="Z1696" t="s">
        <v>1532</v>
      </c>
    </row>
    <row r="1697" spans="1:26">
      <c r="A1697">
        <v>285</v>
      </c>
      <c r="B1697">
        <v>16226</v>
      </c>
      <c r="C1697" t="s">
        <v>1574</v>
      </c>
      <c r="D1697" t="s">
        <v>1529</v>
      </c>
      <c r="E1697" t="s">
        <v>1441</v>
      </c>
      <c r="F1697">
        <v>54246</v>
      </c>
      <c r="G1697">
        <v>63958</v>
      </c>
      <c r="H1697" t="s">
        <v>1530</v>
      </c>
      <c r="I1697">
        <v>295</v>
      </c>
      <c r="J1697">
        <v>562</v>
      </c>
      <c r="K1697">
        <v>45</v>
      </c>
      <c r="L1697">
        <v>81000</v>
      </c>
      <c r="M1697">
        <v>741</v>
      </c>
      <c r="N1697">
        <v>778</v>
      </c>
      <c r="O1697">
        <v>817</v>
      </c>
      <c r="P1697">
        <v>893</v>
      </c>
      <c r="Q1697">
        <v>969</v>
      </c>
      <c r="R1697">
        <v>25290</v>
      </c>
      <c r="S1697">
        <v>26553</v>
      </c>
      <c r="T1697">
        <v>27884</v>
      </c>
      <c r="U1697">
        <v>30478</v>
      </c>
      <c r="V1697">
        <v>33072</v>
      </c>
      <c r="W1697" t="s">
        <v>2258</v>
      </c>
      <c r="X1697">
        <v>1</v>
      </c>
      <c r="Y1697">
        <v>1</v>
      </c>
      <c r="Z1697" t="s">
        <v>1532</v>
      </c>
    </row>
    <row r="1698" spans="1:26">
      <c r="A1698">
        <v>285</v>
      </c>
      <c r="B1698">
        <v>16226</v>
      </c>
      <c r="C1698" t="s">
        <v>1574</v>
      </c>
      <c r="D1698" t="s">
        <v>1529</v>
      </c>
      <c r="E1698" t="s">
        <v>1447</v>
      </c>
      <c r="F1698">
        <v>7890</v>
      </c>
      <c r="G1698">
        <v>8250</v>
      </c>
      <c r="H1698" t="s">
        <v>1530</v>
      </c>
      <c r="I1698">
        <v>295</v>
      </c>
      <c r="J1698">
        <v>50</v>
      </c>
      <c r="K1698">
        <v>610</v>
      </c>
      <c r="L1698">
        <v>81314</v>
      </c>
      <c r="M1698">
        <v>3884</v>
      </c>
      <c r="N1698">
        <v>4078</v>
      </c>
      <c r="O1698">
        <v>4282</v>
      </c>
      <c r="P1698">
        <v>4680</v>
      </c>
      <c r="Q1698">
        <v>5078</v>
      </c>
      <c r="R1698">
        <v>30500</v>
      </c>
      <c r="S1698">
        <v>32023</v>
      </c>
      <c r="T1698">
        <v>33625</v>
      </c>
      <c r="U1698">
        <v>36751</v>
      </c>
      <c r="V1698">
        <v>39876</v>
      </c>
      <c r="W1698" t="s">
        <v>2446</v>
      </c>
      <c r="X1698">
        <v>1</v>
      </c>
      <c r="Y1698">
        <v>1</v>
      </c>
      <c r="Z1698" t="s">
        <v>1532</v>
      </c>
    </row>
    <row r="1699" spans="1:26">
      <c r="A1699">
        <v>285</v>
      </c>
      <c r="B1699">
        <v>16226</v>
      </c>
      <c r="C1699" t="s">
        <v>1574</v>
      </c>
      <c r="D1699" t="s">
        <v>1529</v>
      </c>
      <c r="E1699" t="s">
        <v>1447</v>
      </c>
      <c r="F1699">
        <v>7889</v>
      </c>
      <c r="G1699">
        <v>8249</v>
      </c>
      <c r="H1699" t="s">
        <v>1530</v>
      </c>
      <c r="I1699">
        <v>295</v>
      </c>
      <c r="J1699">
        <v>15</v>
      </c>
      <c r="K1699">
        <v>585</v>
      </c>
      <c r="L1699">
        <v>81314</v>
      </c>
      <c r="M1699">
        <v>3884</v>
      </c>
      <c r="N1699">
        <v>4078</v>
      </c>
      <c r="O1699">
        <v>4282</v>
      </c>
      <c r="P1699">
        <v>4680</v>
      </c>
      <c r="Q1699">
        <v>5078</v>
      </c>
      <c r="R1699">
        <v>8775</v>
      </c>
      <c r="S1699">
        <v>9213</v>
      </c>
      <c r="T1699">
        <v>9674</v>
      </c>
      <c r="U1699">
        <v>10573</v>
      </c>
      <c r="V1699">
        <v>11473</v>
      </c>
      <c r="W1699" t="s">
        <v>2446</v>
      </c>
      <c r="X1699">
        <v>1</v>
      </c>
      <c r="Y1699">
        <v>1</v>
      </c>
      <c r="Z1699" t="s">
        <v>1532</v>
      </c>
    </row>
    <row r="1700" spans="1:26">
      <c r="A1700">
        <v>285</v>
      </c>
      <c r="B1700">
        <v>16226</v>
      </c>
      <c r="C1700" t="s">
        <v>1574</v>
      </c>
      <c r="D1700" t="s">
        <v>1529</v>
      </c>
      <c r="E1700" t="s">
        <v>1447</v>
      </c>
      <c r="F1700">
        <v>7898</v>
      </c>
      <c r="G1700">
        <v>8258</v>
      </c>
      <c r="H1700" t="s">
        <v>1530</v>
      </c>
      <c r="I1700">
        <v>295</v>
      </c>
      <c r="J1700">
        <v>100</v>
      </c>
      <c r="K1700">
        <v>675</v>
      </c>
      <c r="L1700">
        <v>81314</v>
      </c>
      <c r="M1700">
        <v>3884</v>
      </c>
      <c r="N1700">
        <v>4078</v>
      </c>
      <c r="O1700">
        <v>4282</v>
      </c>
      <c r="P1700">
        <v>4680</v>
      </c>
      <c r="Q1700">
        <v>5078</v>
      </c>
      <c r="R1700">
        <v>67500</v>
      </c>
      <c r="S1700">
        <v>70872</v>
      </c>
      <c r="T1700">
        <v>74417</v>
      </c>
      <c r="U1700">
        <v>81334</v>
      </c>
      <c r="V1700">
        <v>88251</v>
      </c>
      <c r="W1700" t="s">
        <v>2446</v>
      </c>
      <c r="X1700">
        <v>1</v>
      </c>
      <c r="Y1700">
        <v>1</v>
      </c>
      <c r="Z1700" t="s">
        <v>1532</v>
      </c>
    </row>
    <row r="1701" spans="1:26">
      <c r="A1701">
        <v>285</v>
      </c>
      <c r="B1701">
        <v>16226</v>
      </c>
      <c r="C1701" t="s">
        <v>1574</v>
      </c>
      <c r="D1701" t="s">
        <v>1529</v>
      </c>
      <c r="E1701" t="s">
        <v>1447</v>
      </c>
      <c r="F1701">
        <v>7897</v>
      </c>
      <c r="G1701">
        <v>8257</v>
      </c>
      <c r="H1701" t="s">
        <v>1530</v>
      </c>
      <c r="I1701">
        <v>295</v>
      </c>
      <c r="J1701">
        <v>70</v>
      </c>
      <c r="K1701">
        <v>600</v>
      </c>
      <c r="L1701">
        <v>81314</v>
      </c>
      <c r="M1701">
        <v>3884</v>
      </c>
      <c r="N1701">
        <v>4078</v>
      </c>
      <c r="O1701">
        <v>4282</v>
      </c>
      <c r="P1701">
        <v>4680</v>
      </c>
      <c r="Q1701">
        <v>5078</v>
      </c>
      <c r="R1701">
        <v>42000</v>
      </c>
      <c r="S1701">
        <v>44098</v>
      </c>
      <c r="T1701">
        <v>46304</v>
      </c>
      <c r="U1701">
        <v>50608</v>
      </c>
      <c r="V1701">
        <v>54911</v>
      </c>
      <c r="W1701" t="s">
        <v>2446</v>
      </c>
      <c r="X1701">
        <v>1</v>
      </c>
      <c r="Y1701">
        <v>1</v>
      </c>
      <c r="Z1701" t="s">
        <v>1532</v>
      </c>
    </row>
    <row r="1702" spans="1:26">
      <c r="A1702">
        <v>285</v>
      </c>
      <c r="B1702">
        <v>16226</v>
      </c>
      <c r="C1702" t="s">
        <v>1574</v>
      </c>
      <c r="D1702" t="s">
        <v>1529</v>
      </c>
      <c r="E1702" t="s">
        <v>1447</v>
      </c>
      <c r="F1702">
        <v>7976</v>
      </c>
      <c r="G1702">
        <v>8336</v>
      </c>
      <c r="H1702" t="s">
        <v>1530</v>
      </c>
      <c r="I1702">
        <v>295</v>
      </c>
      <c r="J1702">
        <v>120</v>
      </c>
      <c r="K1702">
        <v>495</v>
      </c>
      <c r="L1702">
        <v>81314</v>
      </c>
      <c r="M1702">
        <v>3884</v>
      </c>
      <c r="N1702">
        <v>4078</v>
      </c>
      <c r="O1702">
        <v>4282</v>
      </c>
      <c r="P1702">
        <v>4680</v>
      </c>
      <c r="Q1702">
        <v>5078</v>
      </c>
      <c r="R1702">
        <v>59400</v>
      </c>
      <c r="S1702">
        <v>62367</v>
      </c>
      <c r="T1702">
        <v>65487</v>
      </c>
      <c r="U1702">
        <v>71574</v>
      </c>
      <c r="V1702">
        <v>77660</v>
      </c>
      <c r="W1702" t="s">
        <v>2446</v>
      </c>
      <c r="X1702">
        <v>1</v>
      </c>
      <c r="Y1702">
        <v>1</v>
      </c>
      <c r="Z1702" t="s">
        <v>1532</v>
      </c>
    </row>
    <row r="1703" spans="1:26">
      <c r="A1703">
        <v>285</v>
      </c>
      <c r="B1703">
        <v>16226</v>
      </c>
      <c r="C1703" t="s">
        <v>1574</v>
      </c>
      <c r="D1703" t="s">
        <v>1529</v>
      </c>
      <c r="E1703" t="s">
        <v>1447</v>
      </c>
      <c r="F1703">
        <v>7975</v>
      </c>
      <c r="G1703">
        <v>8335</v>
      </c>
      <c r="H1703" t="s">
        <v>1530</v>
      </c>
      <c r="I1703">
        <v>295</v>
      </c>
      <c r="J1703">
        <v>15</v>
      </c>
      <c r="K1703">
        <v>470</v>
      </c>
      <c r="L1703">
        <v>81314</v>
      </c>
      <c r="M1703">
        <v>3884</v>
      </c>
      <c r="N1703">
        <v>4078</v>
      </c>
      <c r="O1703">
        <v>4282</v>
      </c>
      <c r="P1703">
        <v>4680</v>
      </c>
      <c r="Q1703">
        <v>5078</v>
      </c>
      <c r="R1703">
        <v>7050</v>
      </c>
      <c r="S1703">
        <v>7402</v>
      </c>
      <c r="T1703">
        <v>7772</v>
      </c>
      <c r="U1703">
        <v>8495</v>
      </c>
      <c r="V1703">
        <v>9217</v>
      </c>
      <c r="W1703" t="s">
        <v>2446</v>
      </c>
      <c r="X1703">
        <v>1</v>
      </c>
      <c r="Y1703">
        <v>1</v>
      </c>
      <c r="Z1703" t="s">
        <v>1532</v>
      </c>
    </row>
    <row r="1704" spans="1:26">
      <c r="A1704">
        <v>285</v>
      </c>
      <c r="B1704">
        <v>16226</v>
      </c>
      <c r="C1704" t="s">
        <v>1574</v>
      </c>
      <c r="D1704" t="s">
        <v>1529</v>
      </c>
      <c r="E1704" t="s">
        <v>1441</v>
      </c>
      <c r="F1704">
        <v>45921</v>
      </c>
      <c r="G1704">
        <v>64184</v>
      </c>
      <c r="H1704" t="s">
        <v>1530</v>
      </c>
      <c r="I1704">
        <v>295</v>
      </c>
      <c r="J1704">
        <v>200</v>
      </c>
      <c r="K1704">
        <v>5</v>
      </c>
      <c r="L1704">
        <v>81000</v>
      </c>
      <c r="M1704">
        <v>741</v>
      </c>
      <c r="N1704">
        <v>778</v>
      </c>
      <c r="O1704">
        <v>817</v>
      </c>
      <c r="P1704">
        <v>893</v>
      </c>
      <c r="Q1704">
        <v>969</v>
      </c>
      <c r="R1704">
        <v>1000</v>
      </c>
      <c r="S1704">
        <v>1050</v>
      </c>
      <c r="T1704">
        <v>1103</v>
      </c>
      <c r="U1704">
        <v>1205</v>
      </c>
      <c r="V1704">
        <v>1308</v>
      </c>
      <c r="W1704" t="s">
        <v>2253</v>
      </c>
      <c r="X1704">
        <v>1</v>
      </c>
      <c r="Y1704">
        <v>1</v>
      </c>
      <c r="Z1704" t="s">
        <v>1532</v>
      </c>
    </row>
    <row r="1705" spans="1:26">
      <c r="A1705">
        <v>285</v>
      </c>
      <c r="B1705">
        <v>16226</v>
      </c>
      <c r="C1705" t="s">
        <v>1574</v>
      </c>
      <c r="D1705" t="s">
        <v>1529</v>
      </c>
      <c r="E1705" t="s">
        <v>1441</v>
      </c>
      <c r="F1705">
        <v>54249</v>
      </c>
      <c r="G1705">
        <v>63961</v>
      </c>
      <c r="H1705" t="s">
        <v>1530</v>
      </c>
      <c r="I1705">
        <v>295</v>
      </c>
      <c r="J1705">
        <v>5</v>
      </c>
      <c r="K1705">
        <v>300</v>
      </c>
      <c r="L1705">
        <v>81000</v>
      </c>
      <c r="M1705">
        <v>741</v>
      </c>
      <c r="N1705">
        <v>778</v>
      </c>
      <c r="O1705">
        <v>817</v>
      </c>
      <c r="P1705">
        <v>893</v>
      </c>
      <c r="Q1705">
        <v>969</v>
      </c>
      <c r="R1705">
        <v>1500</v>
      </c>
      <c r="S1705">
        <v>1575</v>
      </c>
      <c r="T1705">
        <v>1654</v>
      </c>
      <c r="U1705">
        <v>1808</v>
      </c>
      <c r="V1705">
        <v>1962</v>
      </c>
      <c r="W1705" t="s">
        <v>2449</v>
      </c>
      <c r="X1705">
        <v>1</v>
      </c>
      <c r="Y1705">
        <v>1</v>
      </c>
      <c r="Z1705" t="s">
        <v>1532</v>
      </c>
    </row>
    <row r="1706" spans="1:26">
      <c r="A1706">
        <v>285</v>
      </c>
      <c r="B1706">
        <v>16226</v>
      </c>
      <c r="C1706" t="s">
        <v>1574</v>
      </c>
      <c r="D1706" t="s">
        <v>1529</v>
      </c>
      <c r="E1706" t="s">
        <v>1447</v>
      </c>
      <c r="F1706">
        <v>7957</v>
      </c>
      <c r="G1706">
        <v>8317</v>
      </c>
      <c r="H1706" t="s">
        <v>1530</v>
      </c>
      <c r="I1706">
        <v>295</v>
      </c>
      <c r="J1706">
        <v>15</v>
      </c>
      <c r="K1706">
        <v>950</v>
      </c>
      <c r="L1706">
        <v>81314</v>
      </c>
      <c r="M1706">
        <v>3884</v>
      </c>
      <c r="N1706">
        <v>4078</v>
      </c>
      <c r="O1706">
        <v>4282</v>
      </c>
      <c r="P1706">
        <v>4680</v>
      </c>
      <c r="Q1706">
        <v>5078</v>
      </c>
      <c r="R1706">
        <v>14250</v>
      </c>
      <c r="S1706">
        <v>14962</v>
      </c>
      <c r="T1706">
        <v>15710</v>
      </c>
      <c r="U1706">
        <v>17170</v>
      </c>
      <c r="V1706">
        <v>18631</v>
      </c>
      <c r="W1706" t="s">
        <v>2446</v>
      </c>
      <c r="X1706">
        <v>1</v>
      </c>
      <c r="Y1706">
        <v>1</v>
      </c>
      <c r="Z1706" t="s">
        <v>1532</v>
      </c>
    </row>
    <row r="1707" spans="1:26">
      <c r="A1707">
        <v>285</v>
      </c>
      <c r="B1707">
        <v>16226</v>
      </c>
      <c r="C1707" t="s">
        <v>1574</v>
      </c>
      <c r="D1707" t="s">
        <v>1529</v>
      </c>
      <c r="E1707" t="s">
        <v>1441</v>
      </c>
      <c r="F1707">
        <v>52659</v>
      </c>
      <c r="G1707">
        <v>62004</v>
      </c>
      <c r="H1707" t="s">
        <v>1530</v>
      </c>
      <c r="I1707">
        <v>295</v>
      </c>
      <c r="J1707">
        <v>200</v>
      </c>
      <c r="K1707">
        <v>300</v>
      </c>
      <c r="L1707">
        <v>81000</v>
      </c>
      <c r="M1707">
        <v>741</v>
      </c>
      <c r="N1707">
        <v>778</v>
      </c>
      <c r="O1707">
        <v>817</v>
      </c>
      <c r="P1707">
        <v>893</v>
      </c>
      <c r="Q1707">
        <v>969</v>
      </c>
      <c r="R1707">
        <v>60000</v>
      </c>
      <c r="S1707">
        <v>62996</v>
      </c>
      <c r="T1707">
        <v>66154</v>
      </c>
      <c r="U1707">
        <v>72308</v>
      </c>
      <c r="V1707">
        <v>78462</v>
      </c>
      <c r="W1707" t="s">
        <v>2450</v>
      </c>
      <c r="X1707">
        <v>1</v>
      </c>
      <c r="Y1707">
        <v>1</v>
      </c>
      <c r="Z1707" t="s">
        <v>1532</v>
      </c>
    </row>
    <row r="1708" spans="1:26">
      <c r="A1708">
        <v>285</v>
      </c>
      <c r="B1708">
        <v>16226</v>
      </c>
      <c r="C1708" t="s">
        <v>1574</v>
      </c>
      <c r="D1708" t="s">
        <v>1529</v>
      </c>
      <c r="E1708" t="s">
        <v>1447</v>
      </c>
      <c r="F1708">
        <v>7955</v>
      </c>
      <c r="G1708">
        <v>8315</v>
      </c>
      <c r="H1708" t="s">
        <v>1530</v>
      </c>
      <c r="I1708">
        <v>295</v>
      </c>
      <c r="J1708">
        <v>10</v>
      </c>
      <c r="K1708">
        <v>1050</v>
      </c>
      <c r="L1708">
        <v>81314</v>
      </c>
      <c r="M1708">
        <v>3884</v>
      </c>
      <c r="N1708">
        <v>4078</v>
      </c>
      <c r="O1708">
        <v>4282</v>
      </c>
      <c r="P1708">
        <v>4680</v>
      </c>
      <c r="Q1708">
        <v>5078</v>
      </c>
      <c r="R1708">
        <v>10500</v>
      </c>
      <c r="S1708">
        <v>11024</v>
      </c>
      <c r="T1708">
        <v>11576</v>
      </c>
      <c r="U1708">
        <v>12652</v>
      </c>
      <c r="V1708">
        <v>13728</v>
      </c>
      <c r="W1708" t="s">
        <v>2446</v>
      </c>
      <c r="X1708">
        <v>1</v>
      </c>
      <c r="Y1708">
        <v>1</v>
      </c>
      <c r="Z1708" t="s">
        <v>1532</v>
      </c>
    </row>
    <row r="1709" spans="1:26">
      <c r="A1709">
        <v>285</v>
      </c>
      <c r="B1709">
        <v>16226</v>
      </c>
      <c r="C1709" t="s">
        <v>1574</v>
      </c>
      <c r="D1709" t="s">
        <v>1529</v>
      </c>
      <c r="E1709" t="s">
        <v>1441</v>
      </c>
      <c r="F1709">
        <v>53032</v>
      </c>
      <c r="G1709">
        <v>62446</v>
      </c>
      <c r="H1709" t="s">
        <v>1530</v>
      </c>
      <c r="I1709">
        <v>295</v>
      </c>
      <c r="J1709">
        <v>20</v>
      </c>
      <c r="K1709">
        <v>5000</v>
      </c>
      <c r="L1709">
        <v>81000</v>
      </c>
      <c r="M1709">
        <v>741</v>
      </c>
      <c r="N1709">
        <v>778</v>
      </c>
      <c r="O1709">
        <v>817</v>
      </c>
      <c r="P1709">
        <v>893</v>
      </c>
      <c r="Q1709">
        <v>969</v>
      </c>
      <c r="R1709">
        <v>100000</v>
      </c>
      <c r="S1709">
        <v>104993</v>
      </c>
      <c r="T1709">
        <v>110256</v>
      </c>
      <c r="U1709">
        <v>120513</v>
      </c>
      <c r="V1709">
        <v>130769</v>
      </c>
      <c r="W1709" t="s">
        <v>1752</v>
      </c>
      <c r="X1709">
        <v>1</v>
      </c>
      <c r="Y1709">
        <v>1</v>
      </c>
      <c r="Z1709" t="s">
        <v>1532</v>
      </c>
    </row>
    <row r="1710" spans="1:26">
      <c r="A1710">
        <v>285</v>
      </c>
      <c r="B1710">
        <v>16226</v>
      </c>
      <c r="C1710" t="s">
        <v>1574</v>
      </c>
      <c r="D1710" t="s">
        <v>1529</v>
      </c>
      <c r="E1710" t="s">
        <v>1441</v>
      </c>
      <c r="F1710">
        <v>45901</v>
      </c>
      <c r="G1710">
        <v>63274</v>
      </c>
      <c r="H1710" t="s">
        <v>1530</v>
      </c>
      <c r="I1710">
        <v>295</v>
      </c>
      <c r="J1710">
        <v>30</v>
      </c>
      <c r="K1710">
        <v>20</v>
      </c>
      <c r="L1710">
        <v>81000</v>
      </c>
      <c r="M1710">
        <v>741</v>
      </c>
      <c r="N1710">
        <v>778</v>
      </c>
      <c r="O1710">
        <v>817</v>
      </c>
      <c r="P1710">
        <v>893</v>
      </c>
      <c r="Q1710">
        <v>969</v>
      </c>
      <c r="R1710">
        <v>600</v>
      </c>
      <c r="S1710">
        <v>630</v>
      </c>
      <c r="T1710">
        <v>662</v>
      </c>
      <c r="U1710">
        <v>723</v>
      </c>
      <c r="V1710">
        <v>785</v>
      </c>
      <c r="W1710" t="s">
        <v>2253</v>
      </c>
      <c r="X1710">
        <v>1</v>
      </c>
      <c r="Y1710">
        <v>1</v>
      </c>
      <c r="Z1710" t="s">
        <v>1532</v>
      </c>
    </row>
    <row r="1711" spans="1:26">
      <c r="A1711">
        <v>285</v>
      </c>
      <c r="B1711">
        <v>16226</v>
      </c>
      <c r="C1711" t="s">
        <v>1574</v>
      </c>
      <c r="D1711" t="s">
        <v>1529</v>
      </c>
      <c r="E1711" t="s">
        <v>1447</v>
      </c>
      <c r="F1711">
        <v>7935</v>
      </c>
      <c r="G1711">
        <v>8295</v>
      </c>
      <c r="H1711" t="s">
        <v>1530</v>
      </c>
      <c r="I1711">
        <v>295</v>
      </c>
      <c r="J1711">
        <v>10</v>
      </c>
      <c r="K1711">
        <v>1188.57</v>
      </c>
      <c r="L1711">
        <v>81314</v>
      </c>
      <c r="M1711">
        <v>3884</v>
      </c>
      <c r="N1711">
        <v>4078</v>
      </c>
      <c r="O1711">
        <v>4282</v>
      </c>
      <c r="P1711">
        <v>4680</v>
      </c>
      <c r="Q1711">
        <v>5078</v>
      </c>
      <c r="R1711">
        <v>11886</v>
      </c>
      <c r="S1711">
        <v>12479</v>
      </c>
      <c r="T1711">
        <v>13104</v>
      </c>
      <c r="U1711">
        <v>14322</v>
      </c>
      <c r="V1711">
        <v>15540</v>
      </c>
      <c r="W1711" t="s">
        <v>2446</v>
      </c>
      <c r="X1711">
        <v>1</v>
      </c>
      <c r="Y1711">
        <v>1</v>
      </c>
      <c r="Z1711" t="s">
        <v>1532</v>
      </c>
    </row>
    <row r="1712" spans="1:26">
      <c r="A1712">
        <v>285</v>
      </c>
      <c r="B1712">
        <v>16226</v>
      </c>
      <c r="C1712" t="s">
        <v>1574</v>
      </c>
      <c r="D1712" t="s">
        <v>1529</v>
      </c>
      <c r="E1712" t="s">
        <v>1441</v>
      </c>
      <c r="F1712">
        <v>53307</v>
      </c>
      <c r="G1712">
        <v>62814</v>
      </c>
      <c r="H1712" t="s">
        <v>1530</v>
      </c>
      <c r="I1712">
        <v>295</v>
      </c>
      <c r="J1712">
        <v>200</v>
      </c>
      <c r="K1712">
        <v>25</v>
      </c>
      <c r="L1712">
        <v>81000</v>
      </c>
      <c r="M1712">
        <v>741</v>
      </c>
      <c r="N1712">
        <v>778</v>
      </c>
      <c r="O1712">
        <v>817</v>
      </c>
      <c r="P1712">
        <v>893</v>
      </c>
      <c r="Q1712">
        <v>969</v>
      </c>
      <c r="R1712">
        <v>5000</v>
      </c>
      <c r="S1712">
        <v>5250</v>
      </c>
      <c r="T1712">
        <v>5513</v>
      </c>
      <c r="U1712">
        <v>6026</v>
      </c>
      <c r="V1712">
        <v>6538</v>
      </c>
      <c r="W1712" t="s">
        <v>1554</v>
      </c>
      <c r="X1712">
        <v>1</v>
      </c>
      <c r="Y1712">
        <v>1</v>
      </c>
      <c r="Z1712" t="s">
        <v>1532</v>
      </c>
    </row>
    <row r="1713" spans="1:26">
      <c r="A1713">
        <v>285</v>
      </c>
      <c r="B1713">
        <v>16226</v>
      </c>
      <c r="C1713" t="s">
        <v>1574</v>
      </c>
      <c r="D1713" t="s">
        <v>1529</v>
      </c>
      <c r="E1713" t="s">
        <v>1447</v>
      </c>
      <c r="F1713">
        <v>7887</v>
      </c>
      <c r="G1713">
        <v>8247</v>
      </c>
      <c r="H1713" t="s">
        <v>1530</v>
      </c>
      <c r="I1713">
        <v>295</v>
      </c>
      <c r="J1713">
        <v>100</v>
      </c>
      <c r="K1713">
        <v>485</v>
      </c>
      <c r="L1713">
        <v>81314</v>
      </c>
      <c r="M1713">
        <v>3884</v>
      </c>
      <c r="N1713">
        <v>4078</v>
      </c>
      <c r="O1713">
        <v>4282</v>
      </c>
      <c r="P1713">
        <v>4680</v>
      </c>
      <c r="Q1713">
        <v>5078</v>
      </c>
      <c r="R1713">
        <v>48500</v>
      </c>
      <c r="S1713">
        <v>50923</v>
      </c>
      <c r="T1713">
        <v>53470</v>
      </c>
      <c r="U1713">
        <v>58440</v>
      </c>
      <c r="V1713">
        <v>63410</v>
      </c>
      <c r="W1713" t="s">
        <v>2446</v>
      </c>
      <c r="X1713">
        <v>1</v>
      </c>
      <c r="Y1713">
        <v>1</v>
      </c>
      <c r="Z1713" t="s">
        <v>1532</v>
      </c>
    </row>
    <row r="1714" spans="1:26">
      <c r="A1714">
        <v>285</v>
      </c>
      <c r="B1714">
        <v>16226</v>
      </c>
      <c r="C1714" t="s">
        <v>1574</v>
      </c>
      <c r="D1714" t="s">
        <v>1529</v>
      </c>
      <c r="E1714" t="s">
        <v>1447</v>
      </c>
      <c r="F1714">
        <v>7960</v>
      </c>
      <c r="G1714">
        <v>8320</v>
      </c>
      <c r="H1714" t="s">
        <v>1530</v>
      </c>
      <c r="I1714">
        <v>295</v>
      </c>
      <c r="J1714">
        <v>10</v>
      </c>
      <c r="K1714">
        <v>1216</v>
      </c>
      <c r="L1714">
        <v>81314</v>
      </c>
      <c r="M1714">
        <v>3884</v>
      </c>
      <c r="N1714">
        <v>4078</v>
      </c>
      <c r="O1714">
        <v>4282</v>
      </c>
      <c r="P1714">
        <v>4680</v>
      </c>
      <c r="Q1714">
        <v>5078</v>
      </c>
      <c r="R1714">
        <v>12160</v>
      </c>
      <c r="S1714">
        <v>12767</v>
      </c>
      <c r="T1714">
        <v>13406</v>
      </c>
      <c r="U1714">
        <v>14652</v>
      </c>
      <c r="V1714">
        <v>15898</v>
      </c>
      <c r="W1714" t="s">
        <v>2446</v>
      </c>
      <c r="X1714">
        <v>1</v>
      </c>
      <c r="Y1714">
        <v>1</v>
      </c>
      <c r="Z1714" t="s">
        <v>1532</v>
      </c>
    </row>
    <row r="1715" spans="1:26">
      <c r="A1715">
        <v>285</v>
      </c>
      <c r="B1715">
        <v>16226</v>
      </c>
      <c r="C1715" t="s">
        <v>1574</v>
      </c>
      <c r="D1715" t="s">
        <v>1529</v>
      </c>
      <c r="E1715" t="s">
        <v>1449</v>
      </c>
      <c r="F1715">
        <v>57643</v>
      </c>
      <c r="G1715">
        <v>68403</v>
      </c>
      <c r="H1715" t="s">
        <v>1577</v>
      </c>
      <c r="I1715">
        <v>324</v>
      </c>
      <c r="J1715">
        <v>6</v>
      </c>
      <c r="K1715">
        <v>50</v>
      </c>
      <c r="L1715">
        <v>81314</v>
      </c>
      <c r="M1715">
        <v>1010</v>
      </c>
      <c r="N1715">
        <v>1061</v>
      </c>
      <c r="O1715">
        <v>1114</v>
      </c>
      <c r="P1715">
        <v>1218</v>
      </c>
      <c r="Q1715">
        <v>1322</v>
      </c>
      <c r="R1715">
        <v>300</v>
      </c>
      <c r="S1715">
        <v>315</v>
      </c>
      <c r="T1715">
        <v>331</v>
      </c>
      <c r="U1715">
        <v>362</v>
      </c>
      <c r="V1715">
        <v>393</v>
      </c>
      <c r="W1715" t="s">
        <v>2451</v>
      </c>
      <c r="X1715">
        <v>1</v>
      </c>
      <c r="Y1715">
        <v>1</v>
      </c>
      <c r="Z1715" t="s">
        <v>1532</v>
      </c>
    </row>
    <row r="1716" spans="1:26">
      <c r="A1716">
        <v>285</v>
      </c>
      <c r="B1716">
        <v>16226</v>
      </c>
      <c r="C1716" t="s">
        <v>1574</v>
      </c>
      <c r="D1716" t="s">
        <v>1529</v>
      </c>
      <c r="E1716" t="s">
        <v>1449</v>
      </c>
      <c r="F1716">
        <v>81223</v>
      </c>
      <c r="G1716">
        <v>95951</v>
      </c>
      <c r="H1716" t="s">
        <v>1577</v>
      </c>
      <c r="I1716">
        <v>324</v>
      </c>
      <c r="J1716">
        <v>6</v>
      </c>
      <c r="K1716">
        <v>55</v>
      </c>
      <c r="L1716">
        <v>81314</v>
      </c>
      <c r="M1716">
        <v>1010</v>
      </c>
      <c r="N1716">
        <v>1061</v>
      </c>
      <c r="O1716">
        <v>1114</v>
      </c>
      <c r="P1716">
        <v>1218</v>
      </c>
      <c r="Q1716">
        <v>1322</v>
      </c>
      <c r="R1716">
        <v>330</v>
      </c>
      <c r="S1716">
        <v>347</v>
      </c>
      <c r="T1716">
        <v>364</v>
      </c>
      <c r="U1716">
        <v>398</v>
      </c>
      <c r="V1716">
        <v>432</v>
      </c>
      <c r="W1716" t="s">
        <v>2452</v>
      </c>
      <c r="X1716">
        <v>1</v>
      </c>
      <c r="Y1716">
        <v>1</v>
      </c>
      <c r="Z1716" t="s">
        <v>1532</v>
      </c>
    </row>
    <row r="1717" spans="1:26">
      <c r="A1717">
        <v>285</v>
      </c>
      <c r="B1717">
        <v>16226</v>
      </c>
      <c r="C1717" t="s">
        <v>1574</v>
      </c>
      <c r="D1717" t="s">
        <v>1529</v>
      </c>
      <c r="E1717" t="s">
        <v>1449</v>
      </c>
      <c r="F1717">
        <v>12858</v>
      </c>
      <c r="G1717">
        <v>13587</v>
      </c>
      <c r="H1717" t="s">
        <v>1577</v>
      </c>
      <c r="I1717">
        <v>324</v>
      </c>
      <c r="J1717">
        <v>6</v>
      </c>
      <c r="K1717">
        <v>100</v>
      </c>
      <c r="L1717">
        <v>81314</v>
      </c>
      <c r="M1717">
        <v>1010</v>
      </c>
      <c r="N1717">
        <v>1061</v>
      </c>
      <c r="O1717">
        <v>1114</v>
      </c>
      <c r="P1717">
        <v>1218</v>
      </c>
      <c r="Q1717">
        <v>1322</v>
      </c>
      <c r="R1717">
        <v>600</v>
      </c>
      <c r="S1717">
        <v>630</v>
      </c>
      <c r="T1717">
        <v>662</v>
      </c>
      <c r="U1717">
        <v>724</v>
      </c>
      <c r="V1717">
        <v>785</v>
      </c>
      <c r="W1717" t="s">
        <v>2451</v>
      </c>
      <c r="X1717">
        <v>1</v>
      </c>
      <c r="Y1717">
        <v>1</v>
      </c>
      <c r="Z1717" t="s">
        <v>1532</v>
      </c>
    </row>
    <row r="1718" spans="1:26">
      <c r="A1718">
        <v>285</v>
      </c>
      <c r="B1718">
        <v>16226</v>
      </c>
      <c r="C1718" t="s">
        <v>1574</v>
      </c>
      <c r="D1718" t="s">
        <v>1529</v>
      </c>
      <c r="E1718" t="s">
        <v>1449</v>
      </c>
      <c r="F1718">
        <v>78289</v>
      </c>
      <c r="G1718">
        <v>92566</v>
      </c>
      <c r="H1718" t="s">
        <v>1577</v>
      </c>
      <c r="I1718">
        <v>328</v>
      </c>
      <c r="J1718">
        <v>200</v>
      </c>
      <c r="K1718">
        <v>1500</v>
      </c>
      <c r="L1718">
        <v>81314</v>
      </c>
      <c r="M1718">
        <v>1010</v>
      </c>
      <c r="N1718">
        <v>1061</v>
      </c>
      <c r="O1718">
        <v>1114</v>
      </c>
      <c r="P1718">
        <v>1218</v>
      </c>
      <c r="Q1718">
        <v>1322</v>
      </c>
      <c r="R1718">
        <v>300000</v>
      </c>
      <c r="S1718">
        <v>315149</v>
      </c>
      <c r="T1718">
        <v>330891</v>
      </c>
      <c r="U1718">
        <v>361782</v>
      </c>
      <c r="V1718">
        <v>392673</v>
      </c>
      <c r="W1718" t="s">
        <v>1806</v>
      </c>
      <c r="X1718">
        <v>1</v>
      </c>
      <c r="Y1718">
        <v>1</v>
      </c>
      <c r="Z1718" t="s">
        <v>1532</v>
      </c>
    </row>
    <row r="1719" spans="1:26">
      <c r="A1719">
        <v>285</v>
      </c>
      <c r="B1719">
        <v>16226</v>
      </c>
      <c r="C1719" t="s">
        <v>1574</v>
      </c>
      <c r="D1719" t="s">
        <v>1529</v>
      </c>
      <c r="E1719" t="s">
        <v>1449</v>
      </c>
      <c r="F1719">
        <v>60153</v>
      </c>
      <c r="G1719">
        <v>71503</v>
      </c>
      <c r="H1719" t="s">
        <v>1577</v>
      </c>
      <c r="I1719">
        <v>328</v>
      </c>
      <c r="J1719">
        <v>200</v>
      </c>
      <c r="K1719">
        <v>750</v>
      </c>
      <c r="L1719">
        <v>81314</v>
      </c>
      <c r="M1719">
        <v>1010</v>
      </c>
      <c r="N1719">
        <v>1061</v>
      </c>
      <c r="O1719">
        <v>1114</v>
      </c>
      <c r="P1719">
        <v>1218</v>
      </c>
      <c r="Q1719">
        <v>1322</v>
      </c>
      <c r="R1719">
        <v>150000</v>
      </c>
      <c r="S1719">
        <v>157574</v>
      </c>
      <c r="T1719">
        <v>165446</v>
      </c>
      <c r="U1719">
        <v>180891</v>
      </c>
      <c r="V1719">
        <v>196337</v>
      </c>
      <c r="W1719" t="s">
        <v>1806</v>
      </c>
      <c r="X1719">
        <v>1</v>
      </c>
      <c r="Y1719">
        <v>1</v>
      </c>
      <c r="Z1719" t="s">
        <v>1532</v>
      </c>
    </row>
    <row r="1720" spans="1:26">
      <c r="A1720">
        <v>285</v>
      </c>
      <c r="B1720">
        <v>16226</v>
      </c>
      <c r="C1720" t="s">
        <v>1574</v>
      </c>
      <c r="D1720" t="s">
        <v>1529</v>
      </c>
      <c r="E1720" t="s">
        <v>1449</v>
      </c>
      <c r="F1720">
        <v>63371</v>
      </c>
      <c r="G1720">
        <v>76261</v>
      </c>
      <c r="H1720" t="s">
        <v>1577</v>
      </c>
      <c r="I1720">
        <v>328</v>
      </c>
      <c r="J1720">
        <v>3</v>
      </c>
      <c r="K1720">
        <v>50000</v>
      </c>
      <c r="L1720">
        <v>81314</v>
      </c>
      <c r="M1720">
        <v>1010</v>
      </c>
      <c r="N1720">
        <v>1061</v>
      </c>
      <c r="O1720">
        <v>1114</v>
      </c>
      <c r="P1720">
        <v>1218</v>
      </c>
      <c r="Q1720">
        <v>1322</v>
      </c>
      <c r="R1720">
        <v>150000</v>
      </c>
      <c r="S1720">
        <v>157574</v>
      </c>
      <c r="T1720">
        <v>165446</v>
      </c>
      <c r="U1720">
        <v>180891</v>
      </c>
      <c r="V1720">
        <v>196337</v>
      </c>
      <c r="W1720" t="s">
        <v>1806</v>
      </c>
      <c r="X1720">
        <v>1</v>
      </c>
      <c r="Y1720">
        <v>1</v>
      </c>
      <c r="Z1720" t="s">
        <v>1532</v>
      </c>
    </row>
    <row r="1721" spans="1:26">
      <c r="A1721">
        <v>285</v>
      </c>
      <c r="B1721">
        <v>16226</v>
      </c>
      <c r="C1721" t="s">
        <v>1574</v>
      </c>
      <c r="D1721" t="s">
        <v>1529</v>
      </c>
      <c r="E1721" t="s">
        <v>1449</v>
      </c>
      <c r="F1721">
        <v>66889</v>
      </c>
      <c r="G1721">
        <v>80350</v>
      </c>
      <c r="H1721" t="s">
        <v>1577</v>
      </c>
      <c r="I1721">
        <v>328</v>
      </c>
      <c r="J1721">
        <v>6</v>
      </c>
      <c r="K1721">
        <v>65000</v>
      </c>
      <c r="L1721">
        <v>81314</v>
      </c>
      <c r="M1721">
        <v>1010</v>
      </c>
      <c r="N1721">
        <v>1061</v>
      </c>
      <c r="O1721">
        <v>1114</v>
      </c>
      <c r="P1721">
        <v>1218</v>
      </c>
      <c r="Q1721">
        <v>1322</v>
      </c>
      <c r="R1721">
        <v>390000</v>
      </c>
      <c r="S1721">
        <v>409693</v>
      </c>
      <c r="T1721">
        <v>430158</v>
      </c>
      <c r="U1721">
        <v>470317</v>
      </c>
      <c r="V1721">
        <v>510475</v>
      </c>
      <c r="W1721" t="s">
        <v>1808</v>
      </c>
      <c r="X1721">
        <v>1</v>
      </c>
      <c r="Y1721">
        <v>1</v>
      </c>
      <c r="Z1721" t="s">
        <v>1532</v>
      </c>
    </row>
    <row r="1722" spans="1:26">
      <c r="A1722">
        <v>285</v>
      </c>
      <c r="B1722">
        <v>16226</v>
      </c>
      <c r="C1722" t="s">
        <v>1574</v>
      </c>
      <c r="D1722" t="s">
        <v>1529</v>
      </c>
      <c r="E1722" t="s">
        <v>1449</v>
      </c>
      <c r="F1722">
        <v>47992</v>
      </c>
      <c r="G1722">
        <v>56021</v>
      </c>
      <c r="H1722" t="s">
        <v>1577</v>
      </c>
      <c r="I1722">
        <v>328</v>
      </c>
      <c r="J1722">
        <v>6</v>
      </c>
      <c r="K1722">
        <v>7500</v>
      </c>
      <c r="L1722">
        <v>81314</v>
      </c>
      <c r="M1722">
        <v>1010</v>
      </c>
      <c r="N1722">
        <v>1061</v>
      </c>
      <c r="O1722">
        <v>1114</v>
      </c>
      <c r="P1722">
        <v>1218</v>
      </c>
      <c r="Q1722">
        <v>1322</v>
      </c>
      <c r="R1722">
        <v>45000</v>
      </c>
      <c r="S1722">
        <v>47272</v>
      </c>
      <c r="T1722">
        <v>49634</v>
      </c>
      <c r="U1722">
        <v>54267</v>
      </c>
      <c r="V1722">
        <v>58901</v>
      </c>
      <c r="W1722" t="s">
        <v>2453</v>
      </c>
      <c r="X1722">
        <v>1</v>
      </c>
      <c r="Y1722">
        <v>1</v>
      </c>
      <c r="Z1722" t="s">
        <v>1532</v>
      </c>
    </row>
    <row r="1723" spans="1:26">
      <c r="A1723">
        <v>285</v>
      </c>
      <c r="B1723">
        <v>16226</v>
      </c>
      <c r="C1723" t="s">
        <v>1574</v>
      </c>
      <c r="D1723" t="s">
        <v>1529</v>
      </c>
      <c r="E1723" t="s">
        <v>1449</v>
      </c>
      <c r="F1723">
        <v>62651</v>
      </c>
      <c r="G1723">
        <v>75365</v>
      </c>
      <c r="H1723" t="s">
        <v>1577</v>
      </c>
      <c r="I1723">
        <v>328</v>
      </c>
      <c r="J1723">
        <v>200</v>
      </c>
      <c r="K1723">
        <v>450</v>
      </c>
      <c r="L1723">
        <v>81314</v>
      </c>
      <c r="M1723">
        <v>1010</v>
      </c>
      <c r="N1723">
        <v>1061</v>
      </c>
      <c r="O1723">
        <v>1114</v>
      </c>
      <c r="P1723">
        <v>1218</v>
      </c>
      <c r="Q1723">
        <v>1322</v>
      </c>
      <c r="R1723">
        <v>90000</v>
      </c>
      <c r="S1723">
        <v>94545</v>
      </c>
      <c r="T1723">
        <v>99267</v>
      </c>
      <c r="U1723">
        <v>108535</v>
      </c>
      <c r="V1723">
        <v>117802</v>
      </c>
      <c r="W1723" t="s">
        <v>1810</v>
      </c>
      <c r="X1723">
        <v>1</v>
      </c>
      <c r="Y1723">
        <v>1</v>
      </c>
      <c r="Z1723" t="s">
        <v>1532</v>
      </c>
    </row>
    <row r="1724" spans="1:26">
      <c r="A1724">
        <v>285</v>
      </c>
      <c r="B1724">
        <v>16226</v>
      </c>
      <c r="C1724" t="s">
        <v>1574</v>
      </c>
      <c r="D1724" t="s">
        <v>1529</v>
      </c>
      <c r="E1724" t="s">
        <v>1449</v>
      </c>
      <c r="F1724">
        <v>63659</v>
      </c>
      <c r="G1724">
        <v>76590</v>
      </c>
      <c r="H1724" t="s">
        <v>1577</v>
      </c>
      <c r="I1724">
        <v>328</v>
      </c>
      <c r="J1724">
        <v>150</v>
      </c>
      <c r="K1724">
        <v>350</v>
      </c>
      <c r="L1724">
        <v>81314</v>
      </c>
      <c r="M1724">
        <v>1010</v>
      </c>
      <c r="N1724">
        <v>1061</v>
      </c>
      <c r="O1724">
        <v>1114</v>
      </c>
      <c r="P1724">
        <v>1218</v>
      </c>
      <c r="Q1724">
        <v>1322</v>
      </c>
      <c r="R1724">
        <v>52500</v>
      </c>
      <c r="S1724">
        <v>55151</v>
      </c>
      <c r="T1724">
        <v>57906</v>
      </c>
      <c r="U1724">
        <v>63312</v>
      </c>
      <c r="V1724">
        <v>68718</v>
      </c>
      <c r="W1724" t="s">
        <v>1810</v>
      </c>
      <c r="X1724">
        <v>1</v>
      </c>
      <c r="Y1724">
        <v>1</v>
      </c>
      <c r="Z1724" t="s">
        <v>1532</v>
      </c>
    </row>
    <row r="1725" spans="1:26">
      <c r="A1725">
        <v>285</v>
      </c>
      <c r="B1725">
        <v>16226</v>
      </c>
      <c r="C1725" t="s">
        <v>1574</v>
      </c>
      <c r="D1725" t="s">
        <v>1529</v>
      </c>
      <c r="E1725" t="s">
        <v>1449</v>
      </c>
      <c r="F1725">
        <v>79377</v>
      </c>
      <c r="G1725">
        <v>93742</v>
      </c>
      <c r="H1725" t="s">
        <v>1577</v>
      </c>
      <c r="I1725">
        <v>328</v>
      </c>
      <c r="J1725">
        <v>3</v>
      </c>
      <c r="K1725">
        <v>35000</v>
      </c>
      <c r="L1725">
        <v>81314</v>
      </c>
      <c r="M1725">
        <v>1010</v>
      </c>
      <c r="N1725">
        <v>1061</v>
      </c>
      <c r="O1725">
        <v>1114</v>
      </c>
      <c r="P1725">
        <v>1218</v>
      </c>
      <c r="Q1725">
        <v>1322</v>
      </c>
      <c r="R1725">
        <v>105000</v>
      </c>
      <c r="S1725">
        <v>110302</v>
      </c>
      <c r="T1725">
        <v>115812</v>
      </c>
      <c r="U1725">
        <v>126624</v>
      </c>
      <c r="V1725">
        <v>137436</v>
      </c>
      <c r="W1725" t="s">
        <v>2454</v>
      </c>
      <c r="X1725">
        <v>1</v>
      </c>
      <c r="Y1725">
        <v>1</v>
      </c>
      <c r="Z1725" t="s">
        <v>1532</v>
      </c>
    </row>
    <row r="1726" spans="1:26">
      <c r="A1726">
        <v>285</v>
      </c>
      <c r="B1726">
        <v>16226</v>
      </c>
      <c r="C1726" t="s">
        <v>1574</v>
      </c>
      <c r="D1726" t="s">
        <v>1529</v>
      </c>
      <c r="E1726" t="s">
        <v>1449</v>
      </c>
      <c r="F1726">
        <v>32099</v>
      </c>
      <c r="G1726">
        <v>34945</v>
      </c>
      <c r="H1726" t="s">
        <v>1577</v>
      </c>
      <c r="I1726">
        <v>328</v>
      </c>
      <c r="J1726">
        <v>15</v>
      </c>
      <c r="K1726">
        <v>450</v>
      </c>
      <c r="L1726">
        <v>81314</v>
      </c>
      <c r="M1726">
        <v>1010</v>
      </c>
      <c r="N1726">
        <v>1061</v>
      </c>
      <c r="O1726">
        <v>1114</v>
      </c>
      <c r="P1726">
        <v>1218</v>
      </c>
      <c r="Q1726">
        <v>1322</v>
      </c>
      <c r="R1726">
        <v>6750</v>
      </c>
      <c r="S1726">
        <v>7091</v>
      </c>
      <c r="T1726">
        <v>7445</v>
      </c>
      <c r="U1726">
        <v>8140</v>
      </c>
      <c r="V1726">
        <v>8835</v>
      </c>
      <c r="W1726" t="s">
        <v>2455</v>
      </c>
      <c r="X1726">
        <v>1</v>
      </c>
      <c r="Y1726">
        <v>1</v>
      </c>
      <c r="Z1726" t="s">
        <v>1532</v>
      </c>
    </row>
    <row r="1727" spans="1:26">
      <c r="A1727">
        <v>285</v>
      </c>
      <c r="B1727">
        <v>16226</v>
      </c>
      <c r="C1727" t="s">
        <v>1574</v>
      </c>
      <c r="D1727" t="s">
        <v>1529</v>
      </c>
      <c r="E1727" t="s">
        <v>1449</v>
      </c>
      <c r="F1727">
        <v>57778</v>
      </c>
      <c r="G1727">
        <v>68575</v>
      </c>
      <c r="H1727" t="s">
        <v>1577</v>
      </c>
      <c r="I1727">
        <v>328</v>
      </c>
      <c r="J1727">
        <v>50</v>
      </c>
      <c r="K1727">
        <v>450</v>
      </c>
      <c r="L1727">
        <v>81314</v>
      </c>
      <c r="M1727">
        <v>1010</v>
      </c>
      <c r="N1727">
        <v>1061</v>
      </c>
      <c r="O1727">
        <v>1114</v>
      </c>
      <c r="P1727">
        <v>1218</v>
      </c>
      <c r="Q1727">
        <v>1322</v>
      </c>
      <c r="R1727">
        <v>22500</v>
      </c>
      <c r="S1727">
        <v>23636</v>
      </c>
      <c r="T1727">
        <v>24817</v>
      </c>
      <c r="U1727">
        <v>27134</v>
      </c>
      <c r="V1727">
        <v>29450</v>
      </c>
      <c r="W1727" t="s">
        <v>2456</v>
      </c>
      <c r="X1727">
        <v>1</v>
      </c>
      <c r="Y1727">
        <v>1</v>
      </c>
      <c r="Z1727" t="s">
        <v>1532</v>
      </c>
    </row>
    <row r="1728" spans="1:26">
      <c r="A1728">
        <v>285</v>
      </c>
      <c r="B1728">
        <v>16226</v>
      </c>
      <c r="C1728" t="s">
        <v>1574</v>
      </c>
      <c r="D1728" t="s">
        <v>1529</v>
      </c>
      <c r="E1728" t="s">
        <v>1449</v>
      </c>
      <c r="F1728">
        <v>66645</v>
      </c>
      <c r="G1728">
        <v>80078</v>
      </c>
      <c r="H1728" t="s">
        <v>1577</v>
      </c>
      <c r="I1728">
        <v>328</v>
      </c>
      <c r="J1728">
        <v>5</v>
      </c>
      <c r="K1728">
        <v>2500</v>
      </c>
      <c r="L1728">
        <v>81314</v>
      </c>
      <c r="M1728">
        <v>1010</v>
      </c>
      <c r="N1728">
        <v>1061</v>
      </c>
      <c r="O1728">
        <v>1114</v>
      </c>
      <c r="P1728">
        <v>1218</v>
      </c>
      <c r="Q1728">
        <v>1322</v>
      </c>
      <c r="R1728">
        <v>12500</v>
      </c>
      <c r="S1728">
        <v>13131</v>
      </c>
      <c r="T1728">
        <v>13787</v>
      </c>
      <c r="U1728">
        <v>15074</v>
      </c>
      <c r="V1728">
        <v>16361</v>
      </c>
      <c r="W1728" t="s">
        <v>1814</v>
      </c>
      <c r="X1728">
        <v>1</v>
      </c>
      <c r="Y1728">
        <v>1</v>
      </c>
      <c r="Z1728" t="s">
        <v>1532</v>
      </c>
    </row>
    <row r="1729" spans="1:26">
      <c r="A1729">
        <v>285</v>
      </c>
      <c r="B1729">
        <v>16226</v>
      </c>
      <c r="C1729" t="s">
        <v>1574</v>
      </c>
      <c r="D1729" t="s">
        <v>1529</v>
      </c>
      <c r="E1729" t="s">
        <v>1449</v>
      </c>
      <c r="F1729">
        <v>75416</v>
      </c>
      <c r="G1729">
        <v>89468</v>
      </c>
      <c r="H1729" t="s">
        <v>1577</v>
      </c>
      <c r="I1729">
        <v>328</v>
      </c>
      <c r="J1729">
        <v>5</v>
      </c>
      <c r="K1729">
        <v>750</v>
      </c>
      <c r="L1729">
        <v>81314</v>
      </c>
      <c r="M1729">
        <v>1010</v>
      </c>
      <c r="N1729">
        <v>1061</v>
      </c>
      <c r="O1729">
        <v>1114</v>
      </c>
      <c r="P1729">
        <v>1218</v>
      </c>
      <c r="Q1729">
        <v>1322</v>
      </c>
      <c r="R1729">
        <v>3750</v>
      </c>
      <c r="S1729">
        <v>3939</v>
      </c>
      <c r="T1729">
        <v>4136</v>
      </c>
      <c r="U1729">
        <v>4522</v>
      </c>
      <c r="V1729">
        <v>4908</v>
      </c>
      <c r="W1729" t="s">
        <v>1814</v>
      </c>
      <c r="X1729">
        <v>1</v>
      </c>
      <c r="Y1729">
        <v>1</v>
      </c>
      <c r="Z1729" t="s">
        <v>1532</v>
      </c>
    </row>
    <row r="1730" spans="1:26">
      <c r="A1730">
        <v>285</v>
      </c>
      <c r="B1730">
        <v>16226</v>
      </c>
      <c r="C1730" t="s">
        <v>1574</v>
      </c>
      <c r="D1730" t="s">
        <v>1529</v>
      </c>
      <c r="E1730" t="s">
        <v>1449</v>
      </c>
      <c r="F1730">
        <v>77895</v>
      </c>
      <c r="G1730">
        <v>92140</v>
      </c>
      <c r="H1730" t="s">
        <v>1577</v>
      </c>
      <c r="I1730">
        <v>328</v>
      </c>
      <c r="J1730">
        <v>5</v>
      </c>
      <c r="K1730">
        <v>7000</v>
      </c>
      <c r="L1730">
        <v>81314</v>
      </c>
      <c r="M1730">
        <v>1010</v>
      </c>
      <c r="N1730">
        <v>1061</v>
      </c>
      <c r="O1730">
        <v>1114</v>
      </c>
      <c r="P1730">
        <v>1218</v>
      </c>
      <c r="Q1730">
        <v>1322</v>
      </c>
      <c r="R1730">
        <v>35000</v>
      </c>
      <c r="S1730">
        <v>36767</v>
      </c>
      <c r="T1730">
        <v>38604</v>
      </c>
      <c r="U1730">
        <v>42208</v>
      </c>
      <c r="V1730">
        <v>45812</v>
      </c>
      <c r="W1730" t="s">
        <v>1814</v>
      </c>
      <c r="X1730">
        <v>1</v>
      </c>
      <c r="Y1730">
        <v>1</v>
      </c>
      <c r="Z1730" t="s">
        <v>1532</v>
      </c>
    </row>
    <row r="1731" spans="1:26">
      <c r="A1731">
        <v>285</v>
      </c>
      <c r="B1731">
        <v>16226</v>
      </c>
      <c r="C1731" t="s">
        <v>1574</v>
      </c>
      <c r="D1731" t="s">
        <v>1529</v>
      </c>
      <c r="E1731" t="s">
        <v>1449</v>
      </c>
      <c r="F1731">
        <v>34081</v>
      </c>
      <c r="G1731">
        <v>37319</v>
      </c>
      <c r="H1731" t="s">
        <v>1577</v>
      </c>
      <c r="I1731">
        <v>328</v>
      </c>
      <c r="J1731">
        <v>200</v>
      </c>
      <c r="K1731">
        <v>250</v>
      </c>
      <c r="L1731">
        <v>81314</v>
      </c>
      <c r="M1731">
        <v>1010</v>
      </c>
      <c r="N1731">
        <v>1061</v>
      </c>
      <c r="O1731">
        <v>1114</v>
      </c>
      <c r="P1731">
        <v>1218</v>
      </c>
      <c r="Q1731">
        <v>1322</v>
      </c>
      <c r="R1731">
        <v>50000</v>
      </c>
      <c r="S1731">
        <v>52525</v>
      </c>
      <c r="T1731">
        <v>55149</v>
      </c>
      <c r="U1731">
        <v>60297</v>
      </c>
      <c r="V1731">
        <v>65446</v>
      </c>
      <c r="W1731" t="s">
        <v>1816</v>
      </c>
      <c r="X1731">
        <v>1</v>
      </c>
      <c r="Y1731">
        <v>1</v>
      </c>
      <c r="Z1731" t="s">
        <v>1532</v>
      </c>
    </row>
    <row r="1732" spans="1:26">
      <c r="A1732">
        <v>285</v>
      </c>
      <c r="B1732">
        <v>16226</v>
      </c>
      <c r="C1732" t="s">
        <v>1574</v>
      </c>
      <c r="D1732" t="s">
        <v>1529</v>
      </c>
      <c r="E1732" t="s">
        <v>1449</v>
      </c>
      <c r="F1732">
        <v>4760</v>
      </c>
      <c r="G1732">
        <v>49091</v>
      </c>
      <c r="H1732" t="s">
        <v>1530</v>
      </c>
      <c r="I1732">
        <v>297</v>
      </c>
      <c r="J1732">
        <v>100</v>
      </c>
      <c r="K1732">
        <v>3.5</v>
      </c>
      <c r="L1732">
        <v>81314</v>
      </c>
      <c r="M1732">
        <v>1010</v>
      </c>
      <c r="N1732">
        <v>1061</v>
      </c>
      <c r="O1732">
        <v>1114</v>
      </c>
      <c r="P1732">
        <v>1218</v>
      </c>
      <c r="Q1732">
        <v>1322</v>
      </c>
      <c r="R1732">
        <v>350</v>
      </c>
      <c r="S1732">
        <v>368</v>
      </c>
      <c r="T1732">
        <v>386</v>
      </c>
      <c r="U1732">
        <v>422</v>
      </c>
      <c r="V1732">
        <v>458</v>
      </c>
      <c r="W1732" t="s">
        <v>1841</v>
      </c>
      <c r="X1732">
        <v>1</v>
      </c>
      <c r="Y1732">
        <v>1</v>
      </c>
      <c r="Z1732" t="s">
        <v>1532</v>
      </c>
    </row>
    <row r="1733" spans="1:26">
      <c r="A1733">
        <v>285</v>
      </c>
      <c r="B1733">
        <v>16226</v>
      </c>
      <c r="C1733" t="s">
        <v>1574</v>
      </c>
      <c r="D1733" t="s">
        <v>1529</v>
      </c>
      <c r="E1733" t="s">
        <v>1440</v>
      </c>
      <c r="F1733">
        <v>61050</v>
      </c>
      <c r="G1733">
        <v>73196</v>
      </c>
      <c r="H1733" t="s">
        <v>1577</v>
      </c>
      <c r="I1733">
        <v>328</v>
      </c>
      <c r="J1733">
        <v>6</v>
      </c>
      <c r="K1733">
        <v>1000</v>
      </c>
      <c r="L1733">
        <v>81000</v>
      </c>
      <c r="M1733">
        <v>9493</v>
      </c>
      <c r="N1733">
        <v>9968</v>
      </c>
      <c r="O1733">
        <v>10466</v>
      </c>
      <c r="P1733">
        <v>11439</v>
      </c>
      <c r="Q1733">
        <v>12412</v>
      </c>
      <c r="R1733">
        <v>6000</v>
      </c>
      <c r="S1733">
        <v>6300</v>
      </c>
      <c r="T1733">
        <v>6615</v>
      </c>
      <c r="U1733">
        <v>7230</v>
      </c>
      <c r="V1733">
        <v>7845</v>
      </c>
      <c r="W1733" t="s">
        <v>1814</v>
      </c>
      <c r="X1733">
        <v>1</v>
      </c>
      <c r="Y1733">
        <v>1</v>
      </c>
      <c r="Z1733" t="s">
        <v>1532</v>
      </c>
    </row>
    <row r="1734" spans="1:26">
      <c r="A1734">
        <v>285</v>
      </c>
      <c r="B1734">
        <v>16226</v>
      </c>
      <c r="C1734" t="s">
        <v>1574</v>
      </c>
      <c r="D1734" t="s">
        <v>1529</v>
      </c>
      <c r="E1734" t="s">
        <v>1440</v>
      </c>
      <c r="F1734">
        <v>58578</v>
      </c>
      <c r="G1734">
        <v>69527</v>
      </c>
      <c r="H1734" t="s">
        <v>1577</v>
      </c>
      <c r="I1734">
        <v>328</v>
      </c>
      <c r="J1734">
        <v>6</v>
      </c>
      <c r="K1734">
        <v>900</v>
      </c>
      <c r="L1734">
        <v>81000</v>
      </c>
      <c r="M1734">
        <v>9493</v>
      </c>
      <c r="N1734">
        <v>9968</v>
      </c>
      <c r="O1734">
        <v>10466</v>
      </c>
      <c r="P1734">
        <v>11439</v>
      </c>
      <c r="Q1734">
        <v>12412</v>
      </c>
      <c r="R1734">
        <v>5400</v>
      </c>
      <c r="S1734">
        <v>5670</v>
      </c>
      <c r="T1734">
        <v>5953</v>
      </c>
      <c r="U1734">
        <v>6507</v>
      </c>
      <c r="V1734">
        <v>7060</v>
      </c>
      <c r="W1734" t="s">
        <v>1814</v>
      </c>
      <c r="X1734">
        <v>1</v>
      </c>
      <c r="Y1734">
        <v>1</v>
      </c>
      <c r="Z1734" t="s">
        <v>1532</v>
      </c>
    </row>
    <row r="1735" spans="1:26">
      <c r="A1735">
        <v>285</v>
      </c>
      <c r="B1735">
        <v>16226</v>
      </c>
      <c r="C1735" t="s">
        <v>1574</v>
      </c>
      <c r="D1735" t="s">
        <v>1529</v>
      </c>
      <c r="E1735" t="s">
        <v>1449</v>
      </c>
      <c r="F1735">
        <v>34255</v>
      </c>
      <c r="G1735">
        <v>37506</v>
      </c>
      <c r="H1735" t="s">
        <v>1530</v>
      </c>
      <c r="I1735">
        <v>297</v>
      </c>
      <c r="J1735">
        <v>200</v>
      </c>
      <c r="K1735">
        <v>1.25</v>
      </c>
      <c r="L1735">
        <v>81314</v>
      </c>
      <c r="M1735">
        <v>1010</v>
      </c>
      <c r="N1735">
        <v>1061</v>
      </c>
      <c r="O1735">
        <v>1114</v>
      </c>
      <c r="P1735">
        <v>1218</v>
      </c>
      <c r="Q1735">
        <v>1322</v>
      </c>
      <c r="R1735">
        <v>250</v>
      </c>
      <c r="S1735">
        <v>263</v>
      </c>
      <c r="T1735">
        <v>276</v>
      </c>
      <c r="U1735">
        <v>301</v>
      </c>
      <c r="V1735">
        <v>327</v>
      </c>
      <c r="W1735" t="s">
        <v>1841</v>
      </c>
      <c r="X1735">
        <v>1</v>
      </c>
      <c r="Y1735">
        <v>1</v>
      </c>
      <c r="Z1735" t="s">
        <v>1532</v>
      </c>
    </row>
    <row r="1736" spans="1:26">
      <c r="A1736">
        <v>285</v>
      </c>
      <c r="B1736">
        <v>16226</v>
      </c>
      <c r="C1736" t="s">
        <v>1574</v>
      </c>
      <c r="D1736" t="s">
        <v>1529</v>
      </c>
      <c r="E1736" t="s">
        <v>1440</v>
      </c>
      <c r="F1736">
        <v>57982</v>
      </c>
      <c r="G1736">
        <v>68826</v>
      </c>
      <c r="H1736" t="s">
        <v>1577</v>
      </c>
      <c r="I1736">
        <v>328</v>
      </c>
      <c r="J1736">
        <v>6</v>
      </c>
      <c r="K1736">
        <v>2400</v>
      </c>
      <c r="L1736">
        <v>81000</v>
      </c>
      <c r="M1736">
        <v>9493</v>
      </c>
      <c r="N1736">
        <v>9968</v>
      </c>
      <c r="O1736">
        <v>10466</v>
      </c>
      <c r="P1736">
        <v>11439</v>
      </c>
      <c r="Q1736">
        <v>12412</v>
      </c>
      <c r="R1736">
        <v>14400</v>
      </c>
      <c r="S1736">
        <v>15121</v>
      </c>
      <c r="T1736">
        <v>15876</v>
      </c>
      <c r="U1736">
        <v>17352</v>
      </c>
      <c r="V1736">
        <v>18828</v>
      </c>
      <c r="W1736" t="s">
        <v>1814</v>
      </c>
      <c r="X1736">
        <v>1</v>
      </c>
      <c r="Y1736">
        <v>1</v>
      </c>
      <c r="Z1736" t="s">
        <v>1532</v>
      </c>
    </row>
    <row r="1737" spans="1:26">
      <c r="A1737">
        <v>285</v>
      </c>
      <c r="B1737">
        <v>16226</v>
      </c>
      <c r="C1737" t="s">
        <v>1574</v>
      </c>
      <c r="D1737" t="s">
        <v>1529</v>
      </c>
      <c r="E1737" t="s">
        <v>1449</v>
      </c>
      <c r="F1737">
        <v>5748</v>
      </c>
      <c r="G1737">
        <v>6015</v>
      </c>
      <c r="H1737" t="s">
        <v>1530</v>
      </c>
      <c r="I1737">
        <v>297</v>
      </c>
      <c r="J1737">
        <v>1</v>
      </c>
      <c r="K1737">
        <v>500</v>
      </c>
      <c r="L1737">
        <v>81314</v>
      </c>
      <c r="M1737">
        <v>1010</v>
      </c>
      <c r="N1737">
        <v>1061</v>
      </c>
      <c r="O1737">
        <v>1114</v>
      </c>
      <c r="P1737">
        <v>1218</v>
      </c>
      <c r="Q1737">
        <v>1322</v>
      </c>
      <c r="R1737">
        <v>500</v>
      </c>
      <c r="S1737">
        <v>525</v>
      </c>
      <c r="T1737">
        <v>551</v>
      </c>
      <c r="U1737">
        <v>603</v>
      </c>
      <c r="V1737">
        <v>654</v>
      </c>
      <c r="W1737" t="s">
        <v>1841</v>
      </c>
      <c r="X1737">
        <v>1</v>
      </c>
      <c r="Y1737">
        <v>1</v>
      </c>
      <c r="Z1737" t="s">
        <v>1532</v>
      </c>
    </row>
    <row r="1738" spans="1:26">
      <c r="A1738">
        <v>285</v>
      </c>
      <c r="B1738">
        <v>16226</v>
      </c>
      <c r="C1738" t="s">
        <v>1574</v>
      </c>
      <c r="D1738" t="s">
        <v>1529</v>
      </c>
      <c r="E1738" t="s">
        <v>1440</v>
      </c>
      <c r="F1738">
        <v>9752</v>
      </c>
      <c r="G1738">
        <v>10132</v>
      </c>
      <c r="H1738" t="s">
        <v>1577</v>
      </c>
      <c r="I1738">
        <v>328</v>
      </c>
      <c r="J1738">
        <v>10</v>
      </c>
      <c r="K1738">
        <v>450</v>
      </c>
      <c r="L1738">
        <v>81000</v>
      </c>
      <c r="M1738">
        <v>9493</v>
      </c>
      <c r="N1738">
        <v>9968</v>
      </c>
      <c r="O1738">
        <v>10466</v>
      </c>
      <c r="P1738">
        <v>11439</v>
      </c>
      <c r="Q1738">
        <v>12412</v>
      </c>
      <c r="R1738">
        <v>4500</v>
      </c>
      <c r="S1738">
        <v>4725</v>
      </c>
      <c r="T1738">
        <v>4961</v>
      </c>
      <c r="U1738">
        <v>5422</v>
      </c>
      <c r="V1738">
        <v>5884</v>
      </c>
      <c r="W1738" t="s">
        <v>1815</v>
      </c>
      <c r="X1738">
        <v>1</v>
      </c>
      <c r="Y1738">
        <v>1</v>
      </c>
      <c r="Z1738" t="s">
        <v>1532</v>
      </c>
    </row>
    <row r="1739" spans="1:26">
      <c r="A1739">
        <v>285</v>
      </c>
      <c r="B1739">
        <v>16226</v>
      </c>
      <c r="C1739" t="s">
        <v>1574</v>
      </c>
      <c r="D1739" t="s">
        <v>1529</v>
      </c>
      <c r="E1739" t="s">
        <v>1449</v>
      </c>
      <c r="F1739">
        <v>63983</v>
      </c>
      <c r="G1739">
        <v>77004</v>
      </c>
      <c r="H1739" t="s">
        <v>1530</v>
      </c>
      <c r="I1739">
        <v>297</v>
      </c>
      <c r="J1739">
        <v>10</v>
      </c>
      <c r="K1739">
        <v>50</v>
      </c>
      <c r="L1739">
        <v>81314</v>
      </c>
      <c r="M1739">
        <v>1010</v>
      </c>
      <c r="N1739">
        <v>1061</v>
      </c>
      <c r="O1739">
        <v>1114</v>
      </c>
      <c r="P1739">
        <v>1218</v>
      </c>
      <c r="Q1739">
        <v>1322</v>
      </c>
      <c r="R1739">
        <v>500</v>
      </c>
      <c r="S1739">
        <v>525</v>
      </c>
      <c r="T1739">
        <v>551</v>
      </c>
      <c r="U1739">
        <v>603</v>
      </c>
      <c r="V1739">
        <v>654</v>
      </c>
      <c r="W1739" t="s">
        <v>2457</v>
      </c>
      <c r="X1739">
        <v>1</v>
      </c>
      <c r="Y1739">
        <v>1</v>
      </c>
      <c r="Z1739" t="s">
        <v>1532</v>
      </c>
    </row>
    <row r="1740" spans="1:26">
      <c r="A1740">
        <v>285</v>
      </c>
      <c r="B1740">
        <v>16226</v>
      </c>
      <c r="C1740" t="s">
        <v>1574</v>
      </c>
      <c r="D1740" t="s">
        <v>1529</v>
      </c>
      <c r="E1740" t="s">
        <v>1440</v>
      </c>
      <c r="F1740">
        <v>34081</v>
      </c>
      <c r="G1740">
        <v>37319</v>
      </c>
      <c r="H1740" t="s">
        <v>1577</v>
      </c>
      <c r="I1740">
        <v>328</v>
      </c>
      <c r="J1740">
        <v>300</v>
      </c>
      <c r="K1740">
        <v>250</v>
      </c>
      <c r="L1740">
        <v>81000</v>
      </c>
      <c r="M1740">
        <v>9493</v>
      </c>
      <c r="N1740">
        <v>9968</v>
      </c>
      <c r="O1740">
        <v>10466</v>
      </c>
      <c r="P1740">
        <v>11439</v>
      </c>
      <c r="Q1740">
        <v>12412</v>
      </c>
      <c r="R1740">
        <v>75000</v>
      </c>
      <c r="S1740">
        <v>78753</v>
      </c>
      <c r="T1740">
        <v>82687</v>
      </c>
      <c r="U1740">
        <v>90374</v>
      </c>
      <c r="V1740">
        <v>98062</v>
      </c>
      <c r="W1740" t="s">
        <v>1816</v>
      </c>
      <c r="X1740">
        <v>1</v>
      </c>
      <c r="Y1740">
        <v>1</v>
      </c>
      <c r="Z1740" t="s">
        <v>1532</v>
      </c>
    </row>
    <row r="1741" spans="1:26">
      <c r="A1741">
        <v>285</v>
      </c>
      <c r="B1741">
        <v>16226</v>
      </c>
      <c r="C1741" t="s">
        <v>1574</v>
      </c>
      <c r="D1741" t="s">
        <v>1529</v>
      </c>
      <c r="E1741" t="s">
        <v>1449</v>
      </c>
      <c r="F1741">
        <v>62806</v>
      </c>
      <c r="G1741">
        <v>79207</v>
      </c>
      <c r="H1741" t="s">
        <v>1530</v>
      </c>
      <c r="I1741">
        <v>297</v>
      </c>
      <c r="J1741">
        <v>25</v>
      </c>
      <c r="K1741">
        <v>18</v>
      </c>
      <c r="L1741">
        <v>81314</v>
      </c>
      <c r="M1741">
        <v>1010</v>
      </c>
      <c r="N1741">
        <v>1061</v>
      </c>
      <c r="O1741">
        <v>1114</v>
      </c>
      <c r="P1741">
        <v>1218</v>
      </c>
      <c r="Q1741">
        <v>1322</v>
      </c>
      <c r="R1741">
        <v>450</v>
      </c>
      <c r="S1741">
        <v>473</v>
      </c>
      <c r="T1741">
        <v>496</v>
      </c>
      <c r="U1741">
        <v>543</v>
      </c>
      <c r="V1741">
        <v>589</v>
      </c>
      <c r="W1741" t="s">
        <v>2457</v>
      </c>
      <c r="X1741">
        <v>1</v>
      </c>
      <c r="Y1741">
        <v>1</v>
      </c>
      <c r="Z1741" t="s">
        <v>1532</v>
      </c>
    </row>
    <row r="1742" spans="1:26">
      <c r="A1742">
        <v>285</v>
      </c>
      <c r="B1742">
        <v>16226</v>
      </c>
      <c r="C1742" t="s">
        <v>1574</v>
      </c>
      <c r="D1742" t="s">
        <v>1529</v>
      </c>
      <c r="E1742" t="s">
        <v>1440</v>
      </c>
      <c r="F1742">
        <v>79061</v>
      </c>
      <c r="G1742">
        <v>93396</v>
      </c>
      <c r="H1742" t="s">
        <v>1577</v>
      </c>
      <c r="I1742">
        <v>328</v>
      </c>
      <c r="J1742">
        <v>20</v>
      </c>
      <c r="K1742">
        <v>300</v>
      </c>
      <c r="L1742">
        <v>81000</v>
      </c>
      <c r="M1742">
        <v>9493</v>
      </c>
      <c r="N1742">
        <v>9968</v>
      </c>
      <c r="O1742">
        <v>10466</v>
      </c>
      <c r="P1742">
        <v>11439</v>
      </c>
      <c r="Q1742">
        <v>12412</v>
      </c>
      <c r="R1742">
        <v>6000</v>
      </c>
      <c r="S1742">
        <v>6300</v>
      </c>
      <c r="T1742">
        <v>6615</v>
      </c>
      <c r="U1742">
        <v>7230</v>
      </c>
      <c r="V1742">
        <v>7845</v>
      </c>
      <c r="W1742" t="s">
        <v>2458</v>
      </c>
      <c r="X1742">
        <v>1</v>
      </c>
      <c r="Y1742">
        <v>1</v>
      </c>
      <c r="Z1742" t="s">
        <v>1532</v>
      </c>
    </row>
    <row r="1743" spans="1:26">
      <c r="A1743">
        <v>285</v>
      </c>
      <c r="B1743">
        <v>16226</v>
      </c>
      <c r="C1743" t="s">
        <v>1574</v>
      </c>
      <c r="D1743" t="s">
        <v>1529</v>
      </c>
      <c r="E1743" t="s">
        <v>1449</v>
      </c>
      <c r="F1743">
        <v>39319</v>
      </c>
      <c r="G1743">
        <v>43573</v>
      </c>
      <c r="H1743" t="s">
        <v>1530</v>
      </c>
      <c r="I1743">
        <v>297</v>
      </c>
      <c r="J1743">
        <v>100</v>
      </c>
      <c r="K1743">
        <v>10</v>
      </c>
      <c r="L1743">
        <v>81314</v>
      </c>
      <c r="M1743">
        <v>1010</v>
      </c>
      <c r="N1743">
        <v>1061</v>
      </c>
      <c r="O1743">
        <v>1114</v>
      </c>
      <c r="P1743">
        <v>1218</v>
      </c>
      <c r="Q1743">
        <v>1322</v>
      </c>
      <c r="R1743">
        <v>1000</v>
      </c>
      <c r="S1743">
        <v>1050</v>
      </c>
      <c r="T1743">
        <v>1103</v>
      </c>
      <c r="U1743">
        <v>1206</v>
      </c>
      <c r="V1743">
        <v>1309</v>
      </c>
      <c r="W1743" t="s">
        <v>2459</v>
      </c>
      <c r="X1743">
        <v>1</v>
      </c>
      <c r="Y1743">
        <v>1</v>
      </c>
      <c r="Z1743" t="s">
        <v>1532</v>
      </c>
    </row>
    <row r="1744" spans="1:26">
      <c r="A1744">
        <v>285</v>
      </c>
      <c r="B1744">
        <v>16226</v>
      </c>
      <c r="C1744" t="s">
        <v>1574</v>
      </c>
      <c r="D1744" t="s">
        <v>1529</v>
      </c>
      <c r="E1744" t="s">
        <v>1449</v>
      </c>
      <c r="F1744">
        <v>75095</v>
      </c>
      <c r="G1744">
        <v>89130</v>
      </c>
      <c r="H1744" t="s">
        <v>1530</v>
      </c>
      <c r="I1744">
        <v>297</v>
      </c>
      <c r="J1744">
        <v>50</v>
      </c>
      <c r="K1744">
        <v>75</v>
      </c>
      <c r="L1744">
        <v>81314</v>
      </c>
      <c r="M1744">
        <v>1010</v>
      </c>
      <c r="N1744">
        <v>1061</v>
      </c>
      <c r="O1744">
        <v>1114</v>
      </c>
      <c r="P1744">
        <v>1218</v>
      </c>
      <c r="Q1744">
        <v>1322</v>
      </c>
      <c r="R1744">
        <v>3750</v>
      </c>
      <c r="S1744">
        <v>3939</v>
      </c>
      <c r="T1744">
        <v>4136</v>
      </c>
      <c r="U1744">
        <v>4522</v>
      </c>
      <c r="V1744">
        <v>4908</v>
      </c>
      <c r="W1744" t="s">
        <v>2460</v>
      </c>
      <c r="X1744">
        <v>1</v>
      </c>
      <c r="Y1744">
        <v>1</v>
      </c>
      <c r="Z1744" t="s">
        <v>1532</v>
      </c>
    </row>
    <row r="1745" spans="1:26">
      <c r="A1745">
        <v>285</v>
      </c>
      <c r="B1745">
        <v>16226</v>
      </c>
      <c r="C1745" t="s">
        <v>1574</v>
      </c>
      <c r="D1745" t="s">
        <v>1529</v>
      </c>
      <c r="E1745" t="s">
        <v>1440</v>
      </c>
      <c r="F1745">
        <v>76214</v>
      </c>
      <c r="G1745">
        <v>90321</v>
      </c>
      <c r="H1745" t="s">
        <v>1577</v>
      </c>
      <c r="I1745">
        <v>328</v>
      </c>
      <c r="J1745">
        <v>6</v>
      </c>
      <c r="K1745">
        <v>15000</v>
      </c>
      <c r="L1745">
        <v>81000</v>
      </c>
      <c r="M1745">
        <v>9493</v>
      </c>
      <c r="N1745">
        <v>9968</v>
      </c>
      <c r="O1745">
        <v>10466</v>
      </c>
      <c r="P1745">
        <v>11439</v>
      </c>
      <c r="Q1745">
        <v>12412</v>
      </c>
      <c r="R1745">
        <v>90000</v>
      </c>
      <c r="S1745">
        <v>94503</v>
      </c>
      <c r="T1745">
        <v>99225</v>
      </c>
      <c r="U1745">
        <v>108449</v>
      </c>
      <c r="V1745">
        <v>117674</v>
      </c>
      <c r="W1745" t="s">
        <v>2461</v>
      </c>
      <c r="X1745">
        <v>1</v>
      </c>
      <c r="Y1745">
        <v>1</v>
      </c>
      <c r="Z1745" t="s">
        <v>1532</v>
      </c>
    </row>
    <row r="1746" spans="1:26">
      <c r="A1746">
        <v>285</v>
      </c>
      <c r="B1746">
        <v>16226</v>
      </c>
      <c r="C1746" t="s">
        <v>1574</v>
      </c>
      <c r="D1746" t="s">
        <v>1529</v>
      </c>
      <c r="E1746" t="s">
        <v>1449</v>
      </c>
      <c r="F1746">
        <v>44802</v>
      </c>
      <c r="G1746">
        <v>51629</v>
      </c>
      <c r="H1746" t="s">
        <v>1530</v>
      </c>
      <c r="I1746">
        <v>297</v>
      </c>
      <c r="J1746">
        <v>200</v>
      </c>
      <c r="K1746">
        <v>25</v>
      </c>
      <c r="L1746">
        <v>81314</v>
      </c>
      <c r="M1746">
        <v>1010</v>
      </c>
      <c r="N1746">
        <v>1061</v>
      </c>
      <c r="O1746">
        <v>1114</v>
      </c>
      <c r="P1746">
        <v>1218</v>
      </c>
      <c r="Q1746">
        <v>1322</v>
      </c>
      <c r="R1746">
        <v>5000</v>
      </c>
      <c r="S1746">
        <v>5252</v>
      </c>
      <c r="T1746">
        <v>5515</v>
      </c>
      <c r="U1746">
        <v>6030</v>
      </c>
      <c r="V1746">
        <v>6545</v>
      </c>
      <c r="W1746" t="s">
        <v>1748</v>
      </c>
      <c r="X1746">
        <v>1</v>
      </c>
      <c r="Y1746">
        <v>1</v>
      </c>
      <c r="Z1746" t="s">
        <v>1532</v>
      </c>
    </row>
    <row r="1747" spans="1:26">
      <c r="A1747">
        <v>285</v>
      </c>
      <c r="B1747">
        <v>16226</v>
      </c>
      <c r="C1747" t="s">
        <v>1574</v>
      </c>
      <c r="D1747" t="s">
        <v>1529</v>
      </c>
      <c r="E1747" t="s">
        <v>1440</v>
      </c>
      <c r="F1747">
        <v>31783</v>
      </c>
      <c r="G1747">
        <v>34599</v>
      </c>
      <c r="H1747" t="s">
        <v>1577</v>
      </c>
      <c r="I1747">
        <v>328</v>
      </c>
      <c r="J1747">
        <v>3</v>
      </c>
      <c r="K1747">
        <v>1600</v>
      </c>
      <c r="L1747">
        <v>81000</v>
      </c>
      <c r="M1747">
        <v>9493</v>
      </c>
      <c r="N1747">
        <v>9968</v>
      </c>
      <c r="O1747">
        <v>10466</v>
      </c>
      <c r="P1747">
        <v>11439</v>
      </c>
      <c r="Q1747">
        <v>12412</v>
      </c>
      <c r="R1747">
        <v>4800</v>
      </c>
      <c r="S1747">
        <v>5040</v>
      </c>
      <c r="T1747">
        <v>5292</v>
      </c>
      <c r="U1747">
        <v>5784</v>
      </c>
      <c r="V1747">
        <v>6276</v>
      </c>
      <c r="W1747" t="s">
        <v>2462</v>
      </c>
      <c r="X1747">
        <v>1</v>
      </c>
      <c r="Y1747">
        <v>1</v>
      </c>
      <c r="Z1747" t="s">
        <v>1532</v>
      </c>
    </row>
    <row r="1748" spans="1:26">
      <c r="A1748">
        <v>285</v>
      </c>
      <c r="B1748">
        <v>16226</v>
      </c>
      <c r="C1748" t="s">
        <v>1574</v>
      </c>
      <c r="D1748" t="s">
        <v>1529</v>
      </c>
      <c r="E1748" t="s">
        <v>1440</v>
      </c>
      <c r="F1748">
        <v>72495</v>
      </c>
      <c r="G1748">
        <v>86185</v>
      </c>
      <c r="H1748" t="s">
        <v>1577</v>
      </c>
      <c r="I1748">
        <v>328</v>
      </c>
      <c r="J1748">
        <v>6</v>
      </c>
      <c r="K1748">
        <v>6000</v>
      </c>
      <c r="L1748">
        <v>81000</v>
      </c>
      <c r="M1748">
        <v>9493</v>
      </c>
      <c r="N1748">
        <v>9968</v>
      </c>
      <c r="O1748">
        <v>10466</v>
      </c>
      <c r="P1748">
        <v>11439</v>
      </c>
      <c r="Q1748">
        <v>12412</v>
      </c>
      <c r="R1748">
        <v>36000</v>
      </c>
      <c r="S1748">
        <v>37801</v>
      </c>
      <c r="T1748">
        <v>39690</v>
      </c>
      <c r="U1748">
        <v>43380</v>
      </c>
      <c r="V1748">
        <v>47070</v>
      </c>
      <c r="W1748" t="s">
        <v>2463</v>
      </c>
      <c r="X1748">
        <v>1</v>
      </c>
      <c r="Y1748">
        <v>1</v>
      </c>
      <c r="Z1748" t="s">
        <v>1532</v>
      </c>
    </row>
    <row r="1749" spans="1:26">
      <c r="A1749">
        <v>285</v>
      </c>
      <c r="B1749">
        <v>16226</v>
      </c>
      <c r="C1749" t="s">
        <v>1574</v>
      </c>
      <c r="D1749" t="s">
        <v>1529</v>
      </c>
      <c r="E1749" t="s">
        <v>1440</v>
      </c>
      <c r="F1749">
        <v>79301</v>
      </c>
      <c r="G1749">
        <v>93654</v>
      </c>
      <c r="H1749" t="s">
        <v>1577</v>
      </c>
      <c r="I1749">
        <v>328</v>
      </c>
      <c r="J1749">
        <v>1</v>
      </c>
      <c r="K1749">
        <v>16000</v>
      </c>
      <c r="L1749">
        <v>81000</v>
      </c>
      <c r="M1749">
        <v>9493</v>
      </c>
      <c r="N1749">
        <v>9968</v>
      </c>
      <c r="O1749">
        <v>10466</v>
      </c>
      <c r="P1749">
        <v>11439</v>
      </c>
      <c r="Q1749">
        <v>12412</v>
      </c>
      <c r="R1749">
        <v>16000</v>
      </c>
      <c r="S1749">
        <v>16801</v>
      </c>
      <c r="T1749">
        <v>17640</v>
      </c>
      <c r="U1749">
        <v>19280</v>
      </c>
      <c r="V1749">
        <v>20920</v>
      </c>
      <c r="W1749" t="s">
        <v>2464</v>
      </c>
      <c r="X1749">
        <v>1</v>
      </c>
      <c r="Y1749">
        <v>1</v>
      </c>
      <c r="Z1749" t="s">
        <v>1532</v>
      </c>
    </row>
    <row r="1750" spans="1:26">
      <c r="A1750">
        <v>285</v>
      </c>
      <c r="B1750">
        <v>16226</v>
      </c>
      <c r="C1750" t="s">
        <v>1574</v>
      </c>
      <c r="D1750" t="s">
        <v>1529</v>
      </c>
      <c r="E1750" t="s">
        <v>1449</v>
      </c>
      <c r="F1750">
        <v>72860</v>
      </c>
      <c r="G1750">
        <v>86591</v>
      </c>
      <c r="H1750" t="s">
        <v>1530</v>
      </c>
      <c r="I1750">
        <v>297</v>
      </c>
      <c r="J1750">
        <v>50</v>
      </c>
      <c r="K1750">
        <v>10</v>
      </c>
      <c r="L1750">
        <v>81314</v>
      </c>
      <c r="M1750">
        <v>1010</v>
      </c>
      <c r="N1750">
        <v>1061</v>
      </c>
      <c r="O1750">
        <v>1114</v>
      </c>
      <c r="P1750">
        <v>1218</v>
      </c>
      <c r="Q1750">
        <v>1322</v>
      </c>
      <c r="R1750">
        <v>500</v>
      </c>
      <c r="S1750">
        <v>525</v>
      </c>
      <c r="T1750">
        <v>551</v>
      </c>
      <c r="U1750">
        <v>603</v>
      </c>
      <c r="V1750">
        <v>654</v>
      </c>
      <c r="W1750" t="s">
        <v>2465</v>
      </c>
      <c r="X1750">
        <v>1</v>
      </c>
      <c r="Y1750">
        <v>1</v>
      </c>
      <c r="Z1750" t="s">
        <v>1532</v>
      </c>
    </row>
    <row r="1751" spans="1:26">
      <c r="A1751">
        <v>285</v>
      </c>
      <c r="B1751">
        <v>16226</v>
      </c>
      <c r="C1751" t="s">
        <v>1574</v>
      </c>
      <c r="D1751" t="s">
        <v>1529</v>
      </c>
      <c r="E1751" t="s">
        <v>1440</v>
      </c>
      <c r="F1751">
        <v>62650</v>
      </c>
      <c r="G1751">
        <v>75364</v>
      </c>
      <c r="H1751" t="s">
        <v>1577</v>
      </c>
      <c r="I1751">
        <v>328</v>
      </c>
      <c r="J1751">
        <v>3</v>
      </c>
      <c r="K1751">
        <v>5500</v>
      </c>
      <c r="L1751">
        <v>81000</v>
      </c>
      <c r="M1751">
        <v>9493</v>
      </c>
      <c r="N1751">
        <v>9968</v>
      </c>
      <c r="O1751">
        <v>10466</v>
      </c>
      <c r="P1751">
        <v>11439</v>
      </c>
      <c r="Q1751">
        <v>12412</v>
      </c>
      <c r="R1751">
        <v>16500</v>
      </c>
      <c r="S1751">
        <v>17326</v>
      </c>
      <c r="T1751">
        <v>18191</v>
      </c>
      <c r="U1751">
        <v>19882</v>
      </c>
      <c r="V1751">
        <v>21574</v>
      </c>
      <c r="W1751" t="s">
        <v>2466</v>
      </c>
      <c r="X1751">
        <v>1</v>
      </c>
      <c r="Y1751">
        <v>1</v>
      </c>
      <c r="Z1751" t="s">
        <v>1532</v>
      </c>
    </row>
    <row r="1752" spans="1:26">
      <c r="A1752">
        <v>285</v>
      </c>
      <c r="B1752">
        <v>16226</v>
      </c>
      <c r="C1752" t="s">
        <v>1574</v>
      </c>
      <c r="D1752" t="s">
        <v>1529</v>
      </c>
      <c r="E1752" t="s">
        <v>1449</v>
      </c>
      <c r="F1752">
        <v>32141</v>
      </c>
      <c r="G1752">
        <v>92829</v>
      </c>
      <c r="H1752" t="s">
        <v>1530</v>
      </c>
      <c r="I1752">
        <v>297</v>
      </c>
      <c r="J1752">
        <v>100</v>
      </c>
      <c r="K1752">
        <v>2</v>
      </c>
      <c r="L1752">
        <v>81314</v>
      </c>
      <c r="M1752">
        <v>1010</v>
      </c>
      <c r="N1752">
        <v>1061</v>
      </c>
      <c r="O1752">
        <v>1114</v>
      </c>
      <c r="P1752">
        <v>1218</v>
      </c>
      <c r="Q1752">
        <v>1322</v>
      </c>
      <c r="R1752">
        <v>200</v>
      </c>
      <c r="S1752">
        <v>210</v>
      </c>
      <c r="T1752">
        <v>221</v>
      </c>
      <c r="U1752">
        <v>241</v>
      </c>
      <c r="V1752">
        <v>262</v>
      </c>
      <c r="W1752" t="s">
        <v>1705</v>
      </c>
      <c r="X1752">
        <v>1</v>
      </c>
      <c r="Y1752">
        <v>1</v>
      </c>
      <c r="Z1752" t="s">
        <v>1532</v>
      </c>
    </row>
    <row r="1753" spans="1:26">
      <c r="A1753">
        <v>285</v>
      </c>
      <c r="B1753">
        <v>16226</v>
      </c>
      <c r="C1753" t="s">
        <v>1574</v>
      </c>
      <c r="D1753" t="s">
        <v>1529</v>
      </c>
      <c r="E1753" t="s">
        <v>1440</v>
      </c>
      <c r="F1753">
        <v>58345</v>
      </c>
      <c r="G1753">
        <v>69253</v>
      </c>
      <c r="H1753" t="s">
        <v>1577</v>
      </c>
      <c r="I1753">
        <v>328</v>
      </c>
      <c r="J1753">
        <v>3</v>
      </c>
      <c r="K1753">
        <v>25000</v>
      </c>
      <c r="L1753">
        <v>81000</v>
      </c>
      <c r="M1753">
        <v>9493</v>
      </c>
      <c r="N1753">
        <v>9968</v>
      </c>
      <c r="O1753">
        <v>10466</v>
      </c>
      <c r="P1753">
        <v>11439</v>
      </c>
      <c r="Q1753">
        <v>12412</v>
      </c>
      <c r="R1753">
        <v>75000</v>
      </c>
      <c r="S1753">
        <v>78753</v>
      </c>
      <c r="T1753">
        <v>82687</v>
      </c>
      <c r="U1753">
        <v>90374</v>
      </c>
      <c r="V1753">
        <v>98062</v>
      </c>
      <c r="W1753" t="s">
        <v>2467</v>
      </c>
      <c r="X1753">
        <v>1</v>
      </c>
      <c r="Y1753">
        <v>1</v>
      </c>
      <c r="Z1753" t="s">
        <v>1532</v>
      </c>
    </row>
    <row r="1754" spans="1:26">
      <c r="A1754">
        <v>285</v>
      </c>
      <c r="B1754">
        <v>16226</v>
      </c>
      <c r="C1754" t="s">
        <v>1574</v>
      </c>
      <c r="D1754" t="s">
        <v>1529</v>
      </c>
      <c r="E1754" t="s">
        <v>1449</v>
      </c>
      <c r="F1754">
        <v>41743</v>
      </c>
      <c r="G1754">
        <v>46973</v>
      </c>
      <c r="H1754" t="s">
        <v>1530</v>
      </c>
      <c r="I1754">
        <v>297</v>
      </c>
      <c r="J1754">
        <v>25</v>
      </c>
      <c r="K1754">
        <v>100</v>
      </c>
      <c r="L1754">
        <v>81314</v>
      </c>
      <c r="M1754">
        <v>1010</v>
      </c>
      <c r="N1754">
        <v>1061</v>
      </c>
      <c r="O1754">
        <v>1114</v>
      </c>
      <c r="P1754">
        <v>1218</v>
      </c>
      <c r="Q1754">
        <v>1322</v>
      </c>
      <c r="R1754">
        <v>2500</v>
      </c>
      <c r="S1754">
        <v>2626</v>
      </c>
      <c r="T1754">
        <v>2757</v>
      </c>
      <c r="U1754">
        <v>3015</v>
      </c>
      <c r="V1754">
        <v>3272</v>
      </c>
      <c r="W1754" t="s">
        <v>2468</v>
      </c>
      <c r="X1754">
        <v>1</v>
      </c>
      <c r="Y1754">
        <v>1</v>
      </c>
      <c r="Z1754" t="s">
        <v>1532</v>
      </c>
    </row>
    <row r="1755" spans="1:26">
      <c r="A1755">
        <v>285</v>
      </c>
      <c r="B1755">
        <v>16226</v>
      </c>
      <c r="C1755" t="s">
        <v>1574</v>
      </c>
      <c r="D1755" t="s">
        <v>1529</v>
      </c>
      <c r="E1755" t="s">
        <v>1449</v>
      </c>
      <c r="F1755">
        <v>49148</v>
      </c>
      <c r="G1755">
        <v>57559</v>
      </c>
      <c r="H1755" t="s">
        <v>1530</v>
      </c>
      <c r="I1755">
        <v>297</v>
      </c>
      <c r="J1755">
        <v>25</v>
      </c>
      <c r="K1755">
        <v>200</v>
      </c>
      <c r="L1755">
        <v>81314</v>
      </c>
      <c r="M1755">
        <v>1010</v>
      </c>
      <c r="N1755">
        <v>1061</v>
      </c>
      <c r="O1755">
        <v>1114</v>
      </c>
      <c r="P1755">
        <v>1218</v>
      </c>
      <c r="Q1755">
        <v>1322</v>
      </c>
      <c r="R1755">
        <v>5000</v>
      </c>
      <c r="S1755">
        <v>5252</v>
      </c>
      <c r="T1755">
        <v>5515</v>
      </c>
      <c r="U1755">
        <v>6030</v>
      </c>
      <c r="V1755">
        <v>6545</v>
      </c>
      <c r="W1755" t="s">
        <v>2469</v>
      </c>
      <c r="X1755">
        <v>1</v>
      </c>
      <c r="Y1755">
        <v>1</v>
      </c>
      <c r="Z1755" t="s">
        <v>1532</v>
      </c>
    </row>
    <row r="1756" spans="1:26">
      <c r="A1756">
        <v>285</v>
      </c>
      <c r="B1756">
        <v>16226</v>
      </c>
      <c r="C1756" t="s">
        <v>1574</v>
      </c>
      <c r="D1756" t="s">
        <v>1529</v>
      </c>
      <c r="E1756" t="s">
        <v>1449</v>
      </c>
      <c r="F1756">
        <v>53425</v>
      </c>
      <c r="G1756">
        <v>63000</v>
      </c>
      <c r="H1756" t="s">
        <v>1530</v>
      </c>
      <c r="I1756">
        <v>297</v>
      </c>
      <c r="J1756">
        <v>500</v>
      </c>
      <c r="K1756">
        <v>10</v>
      </c>
      <c r="L1756">
        <v>81314</v>
      </c>
      <c r="M1756">
        <v>1010</v>
      </c>
      <c r="N1756">
        <v>1061</v>
      </c>
      <c r="O1756">
        <v>1114</v>
      </c>
      <c r="P1756">
        <v>1218</v>
      </c>
      <c r="Q1756">
        <v>1322</v>
      </c>
      <c r="R1756">
        <v>5000</v>
      </c>
      <c r="S1756">
        <v>5252</v>
      </c>
      <c r="T1756">
        <v>5515</v>
      </c>
      <c r="U1756">
        <v>6030</v>
      </c>
      <c r="V1756">
        <v>6545</v>
      </c>
      <c r="W1756" t="s">
        <v>2470</v>
      </c>
      <c r="X1756">
        <v>1</v>
      </c>
      <c r="Y1756">
        <v>1</v>
      </c>
      <c r="Z1756" t="s">
        <v>1532</v>
      </c>
    </row>
    <row r="1757" spans="1:26">
      <c r="A1757">
        <v>285</v>
      </c>
      <c r="B1757">
        <v>16226</v>
      </c>
      <c r="C1757" t="s">
        <v>1574</v>
      </c>
      <c r="D1757" t="s">
        <v>1529</v>
      </c>
      <c r="E1757" t="s">
        <v>1440</v>
      </c>
      <c r="F1757">
        <v>31801</v>
      </c>
      <c r="G1757">
        <v>37675</v>
      </c>
      <c r="H1757" t="s">
        <v>1577</v>
      </c>
      <c r="I1757">
        <v>328</v>
      </c>
      <c r="J1757">
        <v>3</v>
      </c>
      <c r="K1757">
        <v>3000</v>
      </c>
      <c r="L1757">
        <v>81000</v>
      </c>
      <c r="M1757">
        <v>9493</v>
      </c>
      <c r="N1757">
        <v>9968</v>
      </c>
      <c r="O1757">
        <v>10466</v>
      </c>
      <c r="P1757">
        <v>11439</v>
      </c>
      <c r="Q1757">
        <v>12412</v>
      </c>
      <c r="R1757">
        <v>9000</v>
      </c>
      <c r="S1757">
        <v>9450</v>
      </c>
      <c r="T1757">
        <v>9922</v>
      </c>
      <c r="U1757">
        <v>10845</v>
      </c>
      <c r="V1757">
        <v>11767</v>
      </c>
      <c r="W1757" t="s">
        <v>2471</v>
      </c>
      <c r="X1757">
        <v>1</v>
      </c>
      <c r="Y1757">
        <v>1</v>
      </c>
      <c r="Z1757" t="s">
        <v>1532</v>
      </c>
    </row>
    <row r="1758" spans="1:26">
      <c r="A1758">
        <v>285</v>
      </c>
      <c r="B1758">
        <v>16226</v>
      </c>
      <c r="C1758" t="s">
        <v>1574</v>
      </c>
      <c r="D1758" t="s">
        <v>1529</v>
      </c>
      <c r="E1758" t="s">
        <v>1449</v>
      </c>
      <c r="F1758">
        <v>41737</v>
      </c>
      <c r="G1758">
        <v>46962</v>
      </c>
      <c r="H1758" t="s">
        <v>1530</v>
      </c>
      <c r="I1758">
        <v>297</v>
      </c>
      <c r="J1758">
        <v>25</v>
      </c>
      <c r="K1758">
        <v>250</v>
      </c>
      <c r="L1758">
        <v>81314</v>
      </c>
      <c r="M1758">
        <v>1010</v>
      </c>
      <c r="N1758">
        <v>1061</v>
      </c>
      <c r="O1758">
        <v>1114</v>
      </c>
      <c r="P1758">
        <v>1218</v>
      </c>
      <c r="Q1758">
        <v>1322</v>
      </c>
      <c r="R1758">
        <v>6250</v>
      </c>
      <c r="S1758">
        <v>6566</v>
      </c>
      <c r="T1758">
        <v>6894</v>
      </c>
      <c r="U1758">
        <v>7537</v>
      </c>
      <c r="V1758">
        <v>8181</v>
      </c>
      <c r="W1758" t="s">
        <v>1834</v>
      </c>
      <c r="X1758">
        <v>1</v>
      </c>
      <c r="Y1758">
        <v>1</v>
      </c>
      <c r="Z1758" t="s">
        <v>1532</v>
      </c>
    </row>
    <row r="1759" spans="1:26">
      <c r="A1759">
        <v>285</v>
      </c>
      <c r="B1759">
        <v>16226</v>
      </c>
      <c r="C1759" t="s">
        <v>1574</v>
      </c>
      <c r="D1759" t="s">
        <v>1529</v>
      </c>
      <c r="E1759" t="s">
        <v>1440</v>
      </c>
      <c r="F1759">
        <v>79397</v>
      </c>
      <c r="G1759">
        <v>93762</v>
      </c>
      <c r="H1759" t="s">
        <v>1577</v>
      </c>
      <c r="I1759">
        <v>328</v>
      </c>
      <c r="J1759">
        <v>2</v>
      </c>
      <c r="K1759">
        <v>20000</v>
      </c>
      <c r="L1759">
        <v>81000</v>
      </c>
      <c r="M1759">
        <v>9493</v>
      </c>
      <c r="N1759">
        <v>9968</v>
      </c>
      <c r="O1759">
        <v>10466</v>
      </c>
      <c r="P1759">
        <v>11439</v>
      </c>
      <c r="Q1759">
        <v>12412</v>
      </c>
      <c r="R1759">
        <v>40000</v>
      </c>
      <c r="S1759">
        <v>42001</v>
      </c>
      <c r="T1759">
        <v>44100</v>
      </c>
      <c r="U1759">
        <v>48200</v>
      </c>
      <c r="V1759">
        <v>52300</v>
      </c>
      <c r="W1759" t="s">
        <v>2472</v>
      </c>
      <c r="X1759">
        <v>1</v>
      </c>
      <c r="Y1759">
        <v>1</v>
      </c>
      <c r="Z1759" t="s">
        <v>1532</v>
      </c>
    </row>
    <row r="1760" spans="1:26">
      <c r="A1760">
        <v>285</v>
      </c>
      <c r="B1760">
        <v>16226</v>
      </c>
      <c r="C1760" t="s">
        <v>1574</v>
      </c>
      <c r="D1760" t="s">
        <v>1529</v>
      </c>
      <c r="E1760" t="s">
        <v>1449</v>
      </c>
      <c r="F1760">
        <v>8821</v>
      </c>
      <c r="G1760">
        <v>9221</v>
      </c>
      <c r="H1760" t="s">
        <v>1530</v>
      </c>
      <c r="I1760">
        <v>297</v>
      </c>
      <c r="J1760">
        <v>200</v>
      </c>
      <c r="K1760">
        <v>37.5</v>
      </c>
      <c r="L1760">
        <v>81314</v>
      </c>
      <c r="M1760">
        <v>1010</v>
      </c>
      <c r="N1760">
        <v>1061</v>
      </c>
      <c r="O1760">
        <v>1114</v>
      </c>
      <c r="P1760">
        <v>1218</v>
      </c>
      <c r="Q1760">
        <v>1322</v>
      </c>
      <c r="R1760">
        <v>7500</v>
      </c>
      <c r="S1760">
        <v>7879</v>
      </c>
      <c r="T1760">
        <v>8272</v>
      </c>
      <c r="U1760">
        <v>9045</v>
      </c>
      <c r="V1760">
        <v>9817</v>
      </c>
      <c r="W1760" t="s">
        <v>1834</v>
      </c>
      <c r="X1760">
        <v>1</v>
      </c>
      <c r="Y1760">
        <v>1</v>
      </c>
      <c r="Z1760" t="s">
        <v>1532</v>
      </c>
    </row>
    <row r="1761" spans="1:26">
      <c r="A1761">
        <v>285</v>
      </c>
      <c r="B1761">
        <v>16226</v>
      </c>
      <c r="C1761" t="s">
        <v>1574</v>
      </c>
      <c r="D1761" t="s">
        <v>1529</v>
      </c>
      <c r="E1761" t="s">
        <v>1449</v>
      </c>
      <c r="F1761">
        <v>32129</v>
      </c>
      <c r="G1761">
        <v>34974</v>
      </c>
      <c r="H1761" t="s">
        <v>1530</v>
      </c>
      <c r="I1761">
        <v>297</v>
      </c>
      <c r="J1761">
        <v>5</v>
      </c>
      <c r="K1761">
        <v>500</v>
      </c>
      <c r="L1761">
        <v>81314</v>
      </c>
      <c r="M1761">
        <v>1010</v>
      </c>
      <c r="N1761">
        <v>1061</v>
      </c>
      <c r="O1761">
        <v>1114</v>
      </c>
      <c r="P1761">
        <v>1218</v>
      </c>
      <c r="Q1761">
        <v>1322</v>
      </c>
      <c r="R1761">
        <v>2500</v>
      </c>
      <c r="S1761">
        <v>2626</v>
      </c>
      <c r="T1761">
        <v>2757</v>
      </c>
      <c r="U1761">
        <v>3015</v>
      </c>
      <c r="V1761">
        <v>3272</v>
      </c>
      <c r="W1761" t="s">
        <v>2473</v>
      </c>
      <c r="X1761">
        <v>1</v>
      </c>
      <c r="Y1761">
        <v>1</v>
      </c>
      <c r="Z1761" t="s">
        <v>1532</v>
      </c>
    </row>
    <row r="1762" spans="1:26">
      <c r="A1762">
        <v>285</v>
      </c>
      <c r="B1762">
        <v>16226</v>
      </c>
      <c r="C1762" t="s">
        <v>1574</v>
      </c>
      <c r="D1762" t="s">
        <v>1529</v>
      </c>
      <c r="E1762" t="s">
        <v>1449</v>
      </c>
      <c r="F1762">
        <v>22186</v>
      </c>
      <c r="G1762">
        <v>23428</v>
      </c>
      <c r="H1762" t="s">
        <v>1530</v>
      </c>
      <c r="I1762">
        <v>291</v>
      </c>
      <c r="J1762">
        <v>100</v>
      </c>
      <c r="K1762">
        <v>3.5</v>
      </c>
      <c r="L1762">
        <v>81314</v>
      </c>
      <c r="M1762">
        <v>1010</v>
      </c>
      <c r="N1762">
        <v>1061</v>
      </c>
      <c r="O1762">
        <v>1114</v>
      </c>
      <c r="P1762">
        <v>1218</v>
      </c>
      <c r="Q1762">
        <v>1322</v>
      </c>
      <c r="R1762">
        <v>350</v>
      </c>
      <c r="S1762">
        <v>368</v>
      </c>
      <c r="T1762">
        <v>386</v>
      </c>
      <c r="U1762">
        <v>422</v>
      </c>
      <c r="V1762">
        <v>458</v>
      </c>
      <c r="W1762" t="s">
        <v>2474</v>
      </c>
      <c r="X1762">
        <v>1</v>
      </c>
      <c r="Y1762">
        <v>1</v>
      </c>
      <c r="Z1762" t="s">
        <v>1532</v>
      </c>
    </row>
    <row r="1763" spans="1:26">
      <c r="A1763">
        <v>285</v>
      </c>
      <c r="B1763">
        <v>16226</v>
      </c>
      <c r="C1763" t="s">
        <v>1574</v>
      </c>
      <c r="D1763" t="s">
        <v>1529</v>
      </c>
      <c r="E1763" t="s">
        <v>1440</v>
      </c>
      <c r="F1763">
        <v>78282</v>
      </c>
      <c r="G1763">
        <v>92557</v>
      </c>
      <c r="H1763" t="s">
        <v>1577</v>
      </c>
      <c r="I1763">
        <v>328</v>
      </c>
      <c r="J1763">
        <v>1</v>
      </c>
      <c r="K1763">
        <v>40000</v>
      </c>
      <c r="L1763">
        <v>81000</v>
      </c>
      <c r="M1763">
        <v>9493</v>
      </c>
      <c r="N1763">
        <v>9968</v>
      </c>
      <c r="O1763">
        <v>10466</v>
      </c>
      <c r="P1763">
        <v>11439</v>
      </c>
      <c r="Q1763">
        <v>12412</v>
      </c>
      <c r="R1763">
        <v>40000</v>
      </c>
      <c r="S1763">
        <v>42001</v>
      </c>
      <c r="T1763">
        <v>44100</v>
      </c>
      <c r="U1763">
        <v>48200</v>
      </c>
      <c r="V1763">
        <v>52300</v>
      </c>
      <c r="W1763" t="s">
        <v>2475</v>
      </c>
      <c r="X1763">
        <v>1</v>
      </c>
      <c r="Y1763">
        <v>1</v>
      </c>
      <c r="Z1763" t="s">
        <v>1532</v>
      </c>
    </row>
    <row r="1764" spans="1:26">
      <c r="A1764">
        <v>285</v>
      </c>
      <c r="B1764">
        <v>16226</v>
      </c>
      <c r="C1764" t="s">
        <v>1574</v>
      </c>
      <c r="D1764" t="s">
        <v>1529</v>
      </c>
      <c r="E1764" t="s">
        <v>1440</v>
      </c>
      <c r="F1764">
        <v>79732</v>
      </c>
      <c r="G1764">
        <v>94189</v>
      </c>
      <c r="H1764" t="s">
        <v>1577</v>
      </c>
      <c r="I1764">
        <v>328</v>
      </c>
      <c r="J1764">
        <v>2</v>
      </c>
      <c r="K1764">
        <v>10000</v>
      </c>
      <c r="L1764">
        <v>81000</v>
      </c>
      <c r="M1764">
        <v>9493</v>
      </c>
      <c r="N1764">
        <v>9968</v>
      </c>
      <c r="O1764">
        <v>10466</v>
      </c>
      <c r="P1764">
        <v>11439</v>
      </c>
      <c r="Q1764">
        <v>12412</v>
      </c>
      <c r="R1764">
        <v>20000</v>
      </c>
      <c r="S1764">
        <v>21001</v>
      </c>
      <c r="T1764">
        <v>22050</v>
      </c>
      <c r="U1764">
        <v>24100</v>
      </c>
      <c r="V1764">
        <v>26150</v>
      </c>
      <c r="W1764" t="s">
        <v>2476</v>
      </c>
      <c r="X1764">
        <v>1</v>
      </c>
      <c r="Y1764">
        <v>1</v>
      </c>
      <c r="Z1764" t="s">
        <v>1532</v>
      </c>
    </row>
    <row r="1765" spans="1:26">
      <c r="A1765">
        <v>285</v>
      </c>
      <c r="B1765">
        <v>16226</v>
      </c>
      <c r="C1765" t="s">
        <v>1574</v>
      </c>
      <c r="D1765" t="s">
        <v>1529</v>
      </c>
      <c r="E1765" t="s">
        <v>1449</v>
      </c>
      <c r="F1765">
        <v>21509</v>
      </c>
      <c r="G1765">
        <v>22714</v>
      </c>
      <c r="H1765" t="s">
        <v>1530</v>
      </c>
      <c r="I1765">
        <v>291</v>
      </c>
      <c r="J1765">
        <v>100</v>
      </c>
      <c r="K1765">
        <v>2</v>
      </c>
      <c r="L1765">
        <v>81314</v>
      </c>
      <c r="M1765">
        <v>1010</v>
      </c>
      <c r="N1765">
        <v>1061</v>
      </c>
      <c r="O1765">
        <v>1114</v>
      </c>
      <c r="P1765">
        <v>1218</v>
      </c>
      <c r="Q1765">
        <v>1322</v>
      </c>
      <c r="R1765">
        <v>200</v>
      </c>
      <c r="S1765">
        <v>210</v>
      </c>
      <c r="T1765">
        <v>221</v>
      </c>
      <c r="U1765">
        <v>241</v>
      </c>
      <c r="V1765">
        <v>262</v>
      </c>
      <c r="W1765" t="s">
        <v>2477</v>
      </c>
      <c r="X1765">
        <v>1</v>
      </c>
      <c r="Y1765">
        <v>1</v>
      </c>
      <c r="Z1765" t="s">
        <v>1532</v>
      </c>
    </row>
    <row r="1766" spans="1:26">
      <c r="A1766">
        <v>285</v>
      </c>
      <c r="B1766">
        <v>16226</v>
      </c>
      <c r="C1766" t="s">
        <v>1574</v>
      </c>
      <c r="D1766" t="s">
        <v>1529</v>
      </c>
      <c r="E1766" t="s">
        <v>1449</v>
      </c>
      <c r="F1766">
        <v>82757</v>
      </c>
      <c r="G1766">
        <v>97819</v>
      </c>
      <c r="H1766" t="s">
        <v>1530</v>
      </c>
      <c r="I1766">
        <v>289</v>
      </c>
      <c r="J1766">
        <v>50</v>
      </c>
      <c r="K1766">
        <v>200</v>
      </c>
      <c r="L1766">
        <v>81314</v>
      </c>
      <c r="M1766">
        <v>1010</v>
      </c>
      <c r="N1766">
        <v>1061</v>
      </c>
      <c r="O1766">
        <v>1114</v>
      </c>
      <c r="P1766">
        <v>1218</v>
      </c>
      <c r="Q1766">
        <v>1322</v>
      </c>
      <c r="R1766">
        <v>10000</v>
      </c>
      <c r="S1766">
        <v>10505</v>
      </c>
      <c r="T1766">
        <v>11030</v>
      </c>
      <c r="U1766">
        <v>12059</v>
      </c>
      <c r="V1766">
        <v>13089</v>
      </c>
      <c r="W1766" t="s">
        <v>2478</v>
      </c>
      <c r="X1766">
        <v>1</v>
      </c>
      <c r="Y1766">
        <v>1</v>
      </c>
      <c r="Z1766" t="s">
        <v>1532</v>
      </c>
    </row>
    <row r="1767" spans="1:26">
      <c r="A1767">
        <v>285</v>
      </c>
      <c r="B1767">
        <v>16226</v>
      </c>
      <c r="C1767" t="s">
        <v>1574</v>
      </c>
      <c r="D1767" t="s">
        <v>1529</v>
      </c>
      <c r="E1767" t="s">
        <v>1441</v>
      </c>
      <c r="F1767">
        <v>81352</v>
      </c>
      <c r="G1767">
        <v>96104</v>
      </c>
      <c r="H1767" t="s">
        <v>1577</v>
      </c>
      <c r="I1767">
        <v>322</v>
      </c>
      <c r="J1767">
        <v>20</v>
      </c>
      <c r="K1767">
        <v>4000</v>
      </c>
      <c r="L1767">
        <v>81000</v>
      </c>
      <c r="M1767">
        <v>741</v>
      </c>
      <c r="N1767">
        <v>778</v>
      </c>
      <c r="O1767">
        <v>817</v>
      </c>
      <c r="P1767">
        <v>893</v>
      </c>
      <c r="Q1767">
        <v>969</v>
      </c>
      <c r="R1767">
        <v>80000</v>
      </c>
      <c r="S1767">
        <v>83995</v>
      </c>
      <c r="T1767">
        <v>88205</v>
      </c>
      <c r="U1767">
        <v>96410</v>
      </c>
      <c r="V1767">
        <v>104615</v>
      </c>
      <c r="W1767" t="s">
        <v>2479</v>
      </c>
      <c r="X1767">
        <v>1</v>
      </c>
      <c r="Y1767">
        <v>1</v>
      </c>
      <c r="Z1767" t="s">
        <v>1532</v>
      </c>
    </row>
    <row r="1768" spans="1:26">
      <c r="A1768">
        <v>285</v>
      </c>
      <c r="B1768">
        <v>16226</v>
      </c>
      <c r="C1768" t="s">
        <v>1574</v>
      </c>
      <c r="D1768" t="s">
        <v>1529</v>
      </c>
      <c r="E1768" t="s">
        <v>1440</v>
      </c>
      <c r="F1768">
        <v>62849</v>
      </c>
      <c r="G1768">
        <v>75641</v>
      </c>
      <c r="H1768" t="s">
        <v>1577</v>
      </c>
      <c r="I1768">
        <v>328</v>
      </c>
      <c r="J1768">
        <v>6</v>
      </c>
      <c r="K1768">
        <v>4000</v>
      </c>
      <c r="L1768">
        <v>81000</v>
      </c>
      <c r="M1768">
        <v>9493</v>
      </c>
      <c r="N1768">
        <v>9968</v>
      </c>
      <c r="O1768">
        <v>10466</v>
      </c>
      <c r="P1768">
        <v>11439</v>
      </c>
      <c r="Q1768">
        <v>12412</v>
      </c>
      <c r="R1768">
        <v>24000</v>
      </c>
      <c r="S1768">
        <v>25201</v>
      </c>
      <c r="T1768">
        <v>26460</v>
      </c>
      <c r="U1768">
        <v>28920</v>
      </c>
      <c r="V1768">
        <v>31380</v>
      </c>
      <c r="W1768" t="s">
        <v>2480</v>
      </c>
      <c r="X1768">
        <v>1</v>
      </c>
      <c r="Y1768">
        <v>1</v>
      </c>
      <c r="Z1768" t="s">
        <v>1532</v>
      </c>
    </row>
    <row r="1769" spans="1:26">
      <c r="A1769">
        <v>285</v>
      </c>
      <c r="B1769">
        <v>16226</v>
      </c>
      <c r="C1769" t="s">
        <v>1574</v>
      </c>
      <c r="D1769" t="s">
        <v>1529</v>
      </c>
      <c r="E1769" t="s">
        <v>1441</v>
      </c>
      <c r="F1769">
        <v>81343</v>
      </c>
      <c r="G1769">
        <v>96093</v>
      </c>
      <c r="H1769" t="s">
        <v>1577</v>
      </c>
      <c r="I1769">
        <v>322</v>
      </c>
      <c r="J1769">
        <v>20</v>
      </c>
      <c r="K1769">
        <v>4000</v>
      </c>
      <c r="L1769">
        <v>81000</v>
      </c>
      <c r="M1769">
        <v>741</v>
      </c>
      <c r="N1769">
        <v>778</v>
      </c>
      <c r="O1769">
        <v>817</v>
      </c>
      <c r="P1769">
        <v>893</v>
      </c>
      <c r="Q1769">
        <v>969</v>
      </c>
      <c r="R1769">
        <v>80000</v>
      </c>
      <c r="S1769">
        <v>83995</v>
      </c>
      <c r="T1769">
        <v>88205</v>
      </c>
      <c r="U1769">
        <v>96410</v>
      </c>
      <c r="V1769">
        <v>104615</v>
      </c>
      <c r="W1769" t="s">
        <v>2479</v>
      </c>
      <c r="X1769">
        <v>1</v>
      </c>
      <c r="Y1769">
        <v>1</v>
      </c>
      <c r="Z1769" t="s">
        <v>1532</v>
      </c>
    </row>
    <row r="1770" spans="1:26">
      <c r="A1770">
        <v>285</v>
      </c>
      <c r="B1770">
        <v>16226</v>
      </c>
      <c r="C1770" t="s">
        <v>1574</v>
      </c>
      <c r="D1770" t="s">
        <v>1529</v>
      </c>
      <c r="E1770" t="s">
        <v>1449</v>
      </c>
      <c r="F1770">
        <v>58805</v>
      </c>
      <c r="G1770">
        <v>69815</v>
      </c>
      <c r="H1770" t="s">
        <v>1530</v>
      </c>
      <c r="I1770">
        <v>289</v>
      </c>
      <c r="J1770">
        <v>50</v>
      </c>
      <c r="K1770">
        <v>200</v>
      </c>
      <c r="L1770">
        <v>81314</v>
      </c>
      <c r="M1770">
        <v>1010</v>
      </c>
      <c r="N1770">
        <v>1061</v>
      </c>
      <c r="O1770">
        <v>1114</v>
      </c>
      <c r="P1770">
        <v>1218</v>
      </c>
      <c r="Q1770">
        <v>1322</v>
      </c>
      <c r="R1770">
        <v>10000</v>
      </c>
      <c r="S1770">
        <v>10505</v>
      </c>
      <c r="T1770">
        <v>11030</v>
      </c>
      <c r="U1770">
        <v>12059</v>
      </c>
      <c r="V1770">
        <v>13089</v>
      </c>
      <c r="W1770" t="s">
        <v>2481</v>
      </c>
      <c r="X1770">
        <v>1</v>
      </c>
      <c r="Y1770">
        <v>1</v>
      </c>
      <c r="Z1770" t="s">
        <v>1532</v>
      </c>
    </row>
    <row r="1771" spans="1:26">
      <c r="A1771">
        <v>285</v>
      </c>
      <c r="B1771">
        <v>16226</v>
      </c>
      <c r="C1771" t="s">
        <v>1574</v>
      </c>
      <c r="D1771" t="s">
        <v>1529</v>
      </c>
      <c r="E1771" t="s">
        <v>1441</v>
      </c>
      <c r="F1771">
        <v>46133</v>
      </c>
      <c r="G1771">
        <v>53349</v>
      </c>
      <c r="H1771" t="s">
        <v>1530</v>
      </c>
      <c r="I1771">
        <v>295</v>
      </c>
      <c r="J1771">
        <v>500</v>
      </c>
      <c r="K1771">
        <v>250</v>
      </c>
      <c r="L1771">
        <v>81000</v>
      </c>
      <c r="M1771">
        <v>741</v>
      </c>
      <c r="N1771">
        <v>778</v>
      </c>
      <c r="O1771">
        <v>817</v>
      </c>
      <c r="P1771">
        <v>893</v>
      </c>
      <c r="Q1771">
        <v>969</v>
      </c>
      <c r="R1771">
        <v>125000</v>
      </c>
      <c r="S1771">
        <v>131242</v>
      </c>
      <c r="T1771">
        <v>137821</v>
      </c>
      <c r="U1771">
        <v>150641</v>
      </c>
      <c r="V1771">
        <v>163462</v>
      </c>
      <c r="W1771" t="s">
        <v>2482</v>
      </c>
      <c r="X1771">
        <v>1</v>
      </c>
      <c r="Y1771">
        <v>1</v>
      </c>
      <c r="Z1771" t="s">
        <v>1532</v>
      </c>
    </row>
    <row r="1772" spans="1:26">
      <c r="A1772">
        <v>285</v>
      </c>
      <c r="B1772">
        <v>16226</v>
      </c>
      <c r="C1772" t="s">
        <v>1574</v>
      </c>
      <c r="D1772" t="s">
        <v>1529</v>
      </c>
      <c r="E1772" t="s">
        <v>1441</v>
      </c>
      <c r="F1772">
        <v>81354</v>
      </c>
      <c r="G1772">
        <v>96107</v>
      </c>
      <c r="H1772" t="s">
        <v>1577</v>
      </c>
      <c r="I1772">
        <v>322</v>
      </c>
      <c r="J1772">
        <v>20</v>
      </c>
      <c r="K1772">
        <v>4000</v>
      </c>
      <c r="L1772">
        <v>81000</v>
      </c>
      <c r="M1772">
        <v>741</v>
      </c>
      <c r="N1772">
        <v>778</v>
      </c>
      <c r="O1772">
        <v>817</v>
      </c>
      <c r="P1772">
        <v>893</v>
      </c>
      <c r="Q1772">
        <v>969</v>
      </c>
      <c r="R1772">
        <v>80000</v>
      </c>
      <c r="S1772">
        <v>83995</v>
      </c>
      <c r="T1772">
        <v>88205</v>
      </c>
      <c r="U1772">
        <v>96410</v>
      </c>
      <c r="V1772">
        <v>104615</v>
      </c>
      <c r="W1772" t="s">
        <v>2479</v>
      </c>
      <c r="X1772">
        <v>1</v>
      </c>
      <c r="Y1772">
        <v>1</v>
      </c>
      <c r="Z1772" t="s">
        <v>1532</v>
      </c>
    </row>
    <row r="1773" spans="1:26">
      <c r="A1773">
        <v>285</v>
      </c>
      <c r="B1773">
        <v>16226</v>
      </c>
      <c r="C1773" t="s">
        <v>1574</v>
      </c>
      <c r="D1773" t="s">
        <v>1529</v>
      </c>
      <c r="E1773" t="s">
        <v>1440</v>
      </c>
      <c r="F1773">
        <v>61722</v>
      </c>
      <c r="G1773">
        <v>74101</v>
      </c>
      <c r="H1773" t="s">
        <v>1577</v>
      </c>
      <c r="I1773">
        <v>328</v>
      </c>
      <c r="J1773">
        <v>1</v>
      </c>
      <c r="K1773">
        <v>20000</v>
      </c>
      <c r="L1773">
        <v>81000</v>
      </c>
      <c r="M1773">
        <v>9493</v>
      </c>
      <c r="N1773">
        <v>9968</v>
      </c>
      <c r="O1773">
        <v>10466</v>
      </c>
      <c r="P1773">
        <v>11439</v>
      </c>
      <c r="Q1773">
        <v>12412</v>
      </c>
      <c r="R1773">
        <v>20000</v>
      </c>
      <c r="S1773">
        <v>21001</v>
      </c>
      <c r="T1773">
        <v>22050</v>
      </c>
      <c r="U1773">
        <v>24100</v>
      </c>
      <c r="V1773">
        <v>26150</v>
      </c>
      <c r="W1773" t="s">
        <v>2483</v>
      </c>
      <c r="X1773">
        <v>1</v>
      </c>
      <c r="Y1773">
        <v>1</v>
      </c>
      <c r="Z1773" t="s">
        <v>1532</v>
      </c>
    </row>
    <row r="1774" spans="1:26">
      <c r="A1774">
        <v>285</v>
      </c>
      <c r="B1774">
        <v>16226</v>
      </c>
      <c r="C1774" t="s">
        <v>1574</v>
      </c>
      <c r="D1774" t="s">
        <v>1529</v>
      </c>
      <c r="E1774" t="s">
        <v>1441</v>
      </c>
      <c r="F1774">
        <v>46514</v>
      </c>
      <c r="G1774">
        <v>53813</v>
      </c>
      <c r="H1774" t="s">
        <v>1530</v>
      </c>
      <c r="I1774">
        <v>295</v>
      </c>
      <c r="J1774">
        <v>500</v>
      </c>
      <c r="K1774">
        <v>250</v>
      </c>
      <c r="L1774">
        <v>81000</v>
      </c>
      <c r="M1774">
        <v>741</v>
      </c>
      <c r="N1774">
        <v>778</v>
      </c>
      <c r="O1774">
        <v>817</v>
      </c>
      <c r="P1774">
        <v>893</v>
      </c>
      <c r="Q1774">
        <v>969</v>
      </c>
      <c r="R1774">
        <v>125000</v>
      </c>
      <c r="S1774">
        <v>131242</v>
      </c>
      <c r="T1774">
        <v>137821</v>
      </c>
      <c r="U1774">
        <v>150641</v>
      </c>
      <c r="V1774">
        <v>163462</v>
      </c>
      <c r="W1774" t="s">
        <v>2482</v>
      </c>
      <c r="X1774">
        <v>1</v>
      </c>
      <c r="Y1774">
        <v>1</v>
      </c>
      <c r="Z1774" t="s">
        <v>1532</v>
      </c>
    </row>
    <row r="1775" spans="1:26">
      <c r="A1775">
        <v>285</v>
      </c>
      <c r="B1775">
        <v>16226</v>
      </c>
      <c r="C1775" t="s">
        <v>1574</v>
      </c>
      <c r="D1775" t="s">
        <v>1529</v>
      </c>
      <c r="E1775" t="s">
        <v>1441</v>
      </c>
      <c r="F1775">
        <v>81350</v>
      </c>
      <c r="G1775">
        <v>96101</v>
      </c>
      <c r="H1775" t="s">
        <v>1577</v>
      </c>
      <c r="I1775">
        <v>322</v>
      </c>
      <c r="J1775">
        <v>20</v>
      </c>
      <c r="K1775">
        <v>4000</v>
      </c>
      <c r="L1775">
        <v>81000</v>
      </c>
      <c r="M1775">
        <v>741</v>
      </c>
      <c r="N1775">
        <v>778</v>
      </c>
      <c r="O1775">
        <v>817</v>
      </c>
      <c r="P1775">
        <v>893</v>
      </c>
      <c r="Q1775">
        <v>969</v>
      </c>
      <c r="R1775">
        <v>80000</v>
      </c>
      <c r="S1775">
        <v>83995</v>
      </c>
      <c r="T1775">
        <v>88205</v>
      </c>
      <c r="U1775">
        <v>96410</v>
      </c>
      <c r="V1775">
        <v>104615</v>
      </c>
      <c r="W1775" t="s">
        <v>2479</v>
      </c>
      <c r="X1775">
        <v>1</v>
      </c>
      <c r="Y1775">
        <v>1</v>
      </c>
      <c r="Z1775" t="s">
        <v>1532</v>
      </c>
    </row>
    <row r="1776" spans="1:26">
      <c r="A1776">
        <v>285</v>
      </c>
      <c r="B1776">
        <v>16226</v>
      </c>
      <c r="C1776" t="s">
        <v>1574</v>
      </c>
      <c r="D1776" t="s">
        <v>1529</v>
      </c>
      <c r="E1776" t="s">
        <v>1441</v>
      </c>
      <c r="F1776">
        <v>70064</v>
      </c>
      <c r="G1776">
        <v>83609</v>
      </c>
      <c r="H1776" t="s">
        <v>1530</v>
      </c>
      <c r="I1776">
        <v>295</v>
      </c>
      <c r="J1776">
        <v>500</v>
      </c>
      <c r="K1776">
        <v>250</v>
      </c>
      <c r="L1776">
        <v>81000</v>
      </c>
      <c r="M1776">
        <v>741</v>
      </c>
      <c r="N1776">
        <v>778</v>
      </c>
      <c r="O1776">
        <v>817</v>
      </c>
      <c r="P1776">
        <v>893</v>
      </c>
      <c r="Q1776">
        <v>969</v>
      </c>
      <c r="R1776">
        <v>125000</v>
      </c>
      <c r="S1776">
        <v>131242</v>
      </c>
      <c r="T1776">
        <v>137821</v>
      </c>
      <c r="U1776">
        <v>150641</v>
      </c>
      <c r="V1776">
        <v>163462</v>
      </c>
      <c r="W1776" t="s">
        <v>2482</v>
      </c>
      <c r="X1776">
        <v>1</v>
      </c>
      <c r="Y1776">
        <v>1</v>
      </c>
      <c r="Z1776" t="s">
        <v>1532</v>
      </c>
    </row>
    <row r="1777" spans="1:26">
      <c r="A1777">
        <v>285</v>
      </c>
      <c r="B1777">
        <v>16226</v>
      </c>
      <c r="C1777" t="s">
        <v>1574</v>
      </c>
      <c r="D1777" t="s">
        <v>1529</v>
      </c>
      <c r="E1777" t="s">
        <v>1449</v>
      </c>
      <c r="F1777">
        <v>24466</v>
      </c>
      <c r="G1777">
        <v>26034</v>
      </c>
      <c r="H1777" t="s">
        <v>1530</v>
      </c>
      <c r="I1777">
        <v>286</v>
      </c>
      <c r="J1777">
        <v>25</v>
      </c>
      <c r="K1777">
        <v>20</v>
      </c>
      <c r="L1777">
        <v>81314</v>
      </c>
      <c r="M1777">
        <v>1010</v>
      </c>
      <c r="N1777">
        <v>1061</v>
      </c>
      <c r="O1777">
        <v>1114</v>
      </c>
      <c r="P1777">
        <v>1218</v>
      </c>
      <c r="Q1777">
        <v>1322</v>
      </c>
      <c r="R1777">
        <v>500</v>
      </c>
      <c r="S1777">
        <v>525</v>
      </c>
      <c r="T1777">
        <v>551</v>
      </c>
      <c r="U1777">
        <v>603</v>
      </c>
      <c r="V1777">
        <v>654</v>
      </c>
      <c r="W1777" t="s">
        <v>2484</v>
      </c>
      <c r="X1777">
        <v>1</v>
      </c>
      <c r="Y1777">
        <v>1</v>
      </c>
      <c r="Z1777" t="s">
        <v>1532</v>
      </c>
    </row>
    <row r="1778" spans="1:26">
      <c r="A1778">
        <v>285</v>
      </c>
      <c r="B1778">
        <v>16226</v>
      </c>
      <c r="C1778" t="s">
        <v>1574</v>
      </c>
      <c r="D1778" t="s">
        <v>1529</v>
      </c>
      <c r="E1778" t="s">
        <v>1449</v>
      </c>
      <c r="F1778">
        <v>24467</v>
      </c>
      <c r="G1778">
        <v>26035</v>
      </c>
      <c r="H1778" t="s">
        <v>1530</v>
      </c>
      <c r="I1778">
        <v>286</v>
      </c>
      <c r="J1778">
        <v>25</v>
      </c>
      <c r="K1778">
        <v>20</v>
      </c>
      <c r="L1778">
        <v>81314</v>
      </c>
      <c r="M1778">
        <v>1010</v>
      </c>
      <c r="N1778">
        <v>1061</v>
      </c>
      <c r="O1778">
        <v>1114</v>
      </c>
      <c r="P1778">
        <v>1218</v>
      </c>
      <c r="Q1778">
        <v>1322</v>
      </c>
      <c r="R1778">
        <v>500</v>
      </c>
      <c r="S1778">
        <v>525</v>
      </c>
      <c r="T1778">
        <v>551</v>
      </c>
      <c r="U1778">
        <v>603</v>
      </c>
      <c r="V1778">
        <v>654</v>
      </c>
      <c r="W1778" t="s">
        <v>2484</v>
      </c>
      <c r="X1778">
        <v>1</v>
      </c>
      <c r="Y1778">
        <v>1</v>
      </c>
      <c r="Z1778" t="s">
        <v>1532</v>
      </c>
    </row>
    <row r="1779" spans="1:26">
      <c r="A1779">
        <v>285</v>
      </c>
      <c r="B1779">
        <v>16226</v>
      </c>
      <c r="C1779" t="s">
        <v>1574</v>
      </c>
      <c r="D1779" t="s">
        <v>1529</v>
      </c>
      <c r="E1779" t="s">
        <v>1440</v>
      </c>
      <c r="F1779">
        <v>80667</v>
      </c>
      <c r="G1779">
        <v>95309</v>
      </c>
      <c r="H1779" t="s">
        <v>1577</v>
      </c>
      <c r="I1779">
        <v>328</v>
      </c>
      <c r="J1779">
        <v>3</v>
      </c>
      <c r="K1779">
        <v>40000</v>
      </c>
      <c r="L1779">
        <v>81000</v>
      </c>
      <c r="M1779">
        <v>9493</v>
      </c>
      <c r="N1779">
        <v>9968</v>
      </c>
      <c r="O1779">
        <v>10466</v>
      </c>
      <c r="P1779">
        <v>11439</v>
      </c>
      <c r="Q1779">
        <v>12412</v>
      </c>
      <c r="R1779">
        <v>120000</v>
      </c>
      <c r="S1779">
        <v>126004</v>
      </c>
      <c r="T1779">
        <v>132300</v>
      </c>
      <c r="U1779">
        <v>144599</v>
      </c>
      <c r="V1779">
        <v>156899</v>
      </c>
      <c r="W1779" t="s">
        <v>2485</v>
      </c>
      <c r="X1779">
        <v>1</v>
      </c>
      <c r="Y1779">
        <v>1</v>
      </c>
      <c r="Z1779" t="s">
        <v>1532</v>
      </c>
    </row>
    <row r="1780" spans="1:26">
      <c r="A1780">
        <v>285</v>
      </c>
      <c r="B1780">
        <v>16226</v>
      </c>
      <c r="C1780" t="s">
        <v>1574</v>
      </c>
      <c r="D1780" t="s">
        <v>1529</v>
      </c>
      <c r="E1780" t="s">
        <v>1449</v>
      </c>
      <c r="F1780">
        <v>71027</v>
      </c>
      <c r="G1780">
        <v>84614</v>
      </c>
      <c r="H1780" t="s">
        <v>1530</v>
      </c>
      <c r="I1780">
        <v>283</v>
      </c>
      <c r="J1780">
        <v>100</v>
      </c>
      <c r="K1780">
        <v>15</v>
      </c>
      <c r="L1780">
        <v>81314</v>
      </c>
      <c r="M1780">
        <v>1010</v>
      </c>
      <c r="N1780">
        <v>1061</v>
      </c>
      <c r="O1780">
        <v>1114</v>
      </c>
      <c r="P1780">
        <v>1218</v>
      </c>
      <c r="Q1780">
        <v>1322</v>
      </c>
      <c r="R1780">
        <v>1500</v>
      </c>
      <c r="S1780">
        <v>1576</v>
      </c>
      <c r="T1780">
        <v>1654</v>
      </c>
      <c r="U1780">
        <v>1809</v>
      </c>
      <c r="V1780">
        <v>1963</v>
      </c>
      <c r="W1780" t="s">
        <v>2486</v>
      </c>
      <c r="X1780">
        <v>1</v>
      </c>
      <c r="Y1780">
        <v>1</v>
      </c>
      <c r="Z1780" t="s">
        <v>1532</v>
      </c>
    </row>
    <row r="1781" spans="1:26">
      <c r="A1781">
        <v>285</v>
      </c>
      <c r="B1781">
        <v>16226</v>
      </c>
      <c r="C1781" t="s">
        <v>1574</v>
      </c>
      <c r="D1781" t="s">
        <v>1529</v>
      </c>
      <c r="E1781" t="s">
        <v>1449</v>
      </c>
      <c r="F1781">
        <v>45606</v>
      </c>
      <c r="G1781">
        <v>52750</v>
      </c>
      <c r="H1781" t="s">
        <v>1530</v>
      </c>
      <c r="I1781">
        <v>283</v>
      </c>
      <c r="J1781">
        <v>5</v>
      </c>
      <c r="K1781">
        <v>280</v>
      </c>
      <c r="L1781">
        <v>81314</v>
      </c>
      <c r="M1781">
        <v>1010</v>
      </c>
      <c r="N1781">
        <v>1061</v>
      </c>
      <c r="O1781">
        <v>1114</v>
      </c>
      <c r="P1781">
        <v>1218</v>
      </c>
      <c r="Q1781">
        <v>1322</v>
      </c>
      <c r="R1781">
        <v>1400</v>
      </c>
      <c r="S1781">
        <v>1471</v>
      </c>
      <c r="T1781">
        <v>1544</v>
      </c>
      <c r="U1781">
        <v>1688</v>
      </c>
      <c r="V1781">
        <v>1832</v>
      </c>
      <c r="W1781" t="s">
        <v>2487</v>
      </c>
      <c r="X1781">
        <v>1</v>
      </c>
      <c r="Y1781">
        <v>1</v>
      </c>
      <c r="Z1781" t="s">
        <v>1532</v>
      </c>
    </row>
    <row r="1782" spans="1:26">
      <c r="A1782">
        <v>285</v>
      </c>
      <c r="B1782">
        <v>16226</v>
      </c>
      <c r="C1782" t="s">
        <v>1574</v>
      </c>
      <c r="D1782" t="s">
        <v>1529</v>
      </c>
      <c r="E1782" t="s">
        <v>1449</v>
      </c>
      <c r="F1782">
        <v>51219</v>
      </c>
      <c r="G1782">
        <v>60219</v>
      </c>
      <c r="H1782" t="s">
        <v>1530</v>
      </c>
      <c r="I1782">
        <v>283</v>
      </c>
      <c r="J1782">
        <v>5</v>
      </c>
      <c r="K1782">
        <v>100</v>
      </c>
      <c r="L1782">
        <v>81314</v>
      </c>
      <c r="M1782">
        <v>1010</v>
      </c>
      <c r="N1782">
        <v>1061</v>
      </c>
      <c r="O1782">
        <v>1114</v>
      </c>
      <c r="P1782">
        <v>1218</v>
      </c>
      <c r="Q1782">
        <v>1322</v>
      </c>
      <c r="R1782">
        <v>500</v>
      </c>
      <c r="S1782">
        <v>525</v>
      </c>
      <c r="T1782">
        <v>551</v>
      </c>
      <c r="U1782">
        <v>603</v>
      </c>
      <c r="V1782">
        <v>654</v>
      </c>
      <c r="W1782" t="s">
        <v>2488</v>
      </c>
      <c r="X1782">
        <v>1</v>
      </c>
      <c r="Y1782">
        <v>1</v>
      </c>
      <c r="Z1782" t="s">
        <v>1532</v>
      </c>
    </row>
    <row r="1783" spans="1:26">
      <c r="A1783">
        <v>285</v>
      </c>
      <c r="B1783">
        <v>16226</v>
      </c>
      <c r="C1783" t="s">
        <v>1574</v>
      </c>
      <c r="D1783" t="s">
        <v>1529</v>
      </c>
      <c r="E1783" t="s">
        <v>1449</v>
      </c>
      <c r="F1783">
        <v>4852</v>
      </c>
      <c r="G1783">
        <v>5056</v>
      </c>
      <c r="H1783" t="s">
        <v>1530</v>
      </c>
      <c r="I1783">
        <v>283</v>
      </c>
      <c r="J1783">
        <v>5</v>
      </c>
      <c r="K1783">
        <v>20</v>
      </c>
      <c r="L1783">
        <v>81314</v>
      </c>
      <c r="M1783">
        <v>1010</v>
      </c>
      <c r="N1783">
        <v>1061</v>
      </c>
      <c r="O1783">
        <v>1114</v>
      </c>
      <c r="P1783">
        <v>1218</v>
      </c>
      <c r="Q1783">
        <v>1322</v>
      </c>
      <c r="R1783">
        <v>100</v>
      </c>
      <c r="S1783">
        <v>105</v>
      </c>
      <c r="T1783">
        <v>110</v>
      </c>
      <c r="U1783">
        <v>121</v>
      </c>
      <c r="V1783">
        <v>131</v>
      </c>
      <c r="W1783" t="s">
        <v>2489</v>
      </c>
      <c r="X1783">
        <v>1</v>
      </c>
      <c r="Y1783">
        <v>1</v>
      </c>
      <c r="Z1783" t="s">
        <v>1532</v>
      </c>
    </row>
    <row r="1784" spans="1:26">
      <c r="A1784">
        <v>285</v>
      </c>
      <c r="B1784">
        <v>16226</v>
      </c>
      <c r="C1784" t="s">
        <v>1574</v>
      </c>
      <c r="D1784" t="s">
        <v>1529</v>
      </c>
      <c r="E1784" t="s">
        <v>1441</v>
      </c>
      <c r="F1784">
        <v>70360</v>
      </c>
      <c r="G1784">
        <v>83911</v>
      </c>
      <c r="H1784" t="s">
        <v>1530</v>
      </c>
      <c r="I1784">
        <v>295</v>
      </c>
      <c r="J1784">
        <v>1000</v>
      </c>
      <c r="K1784">
        <v>250</v>
      </c>
      <c r="L1784">
        <v>81000</v>
      </c>
      <c r="M1784">
        <v>741</v>
      </c>
      <c r="N1784">
        <v>778</v>
      </c>
      <c r="O1784">
        <v>817</v>
      </c>
      <c r="P1784">
        <v>893</v>
      </c>
      <c r="Q1784">
        <v>969</v>
      </c>
      <c r="R1784">
        <v>250000</v>
      </c>
      <c r="S1784">
        <v>262483</v>
      </c>
      <c r="T1784">
        <v>275641</v>
      </c>
      <c r="U1784">
        <v>301282</v>
      </c>
      <c r="V1784">
        <v>326923</v>
      </c>
      <c r="W1784" t="s">
        <v>2482</v>
      </c>
      <c r="X1784">
        <v>1</v>
      </c>
      <c r="Y1784">
        <v>1</v>
      </c>
      <c r="Z1784" t="s">
        <v>1532</v>
      </c>
    </row>
    <row r="1785" spans="1:26">
      <c r="A1785">
        <v>285</v>
      </c>
      <c r="B1785">
        <v>16226</v>
      </c>
      <c r="C1785" t="s">
        <v>1574</v>
      </c>
      <c r="D1785" t="s">
        <v>1529</v>
      </c>
      <c r="E1785" t="s">
        <v>1449</v>
      </c>
      <c r="F1785">
        <v>44702</v>
      </c>
      <c r="G1785">
        <v>51511</v>
      </c>
      <c r="H1785" t="s">
        <v>1530</v>
      </c>
      <c r="I1785">
        <v>283</v>
      </c>
      <c r="J1785">
        <v>10</v>
      </c>
      <c r="K1785">
        <v>20</v>
      </c>
      <c r="L1785">
        <v>81314</v>
      </c>
      <c r="M1785">
        <v>1010</v>
      </c>
      <c r="N1785">
        <v>1061</v>
      </c>
      <c r="O1785">
        <v>1114</v>
      </c>
      <c r="P1785">
        <v>1218</v>
      </c>
      <c r="Q1785">
        <v>1322</v>
      </c>
      <c r="R1785">
        <v>200</v>
      </c>
      <c r="S1785">
        <v>210</v>
      </c>
      <c r="T1785">
        <v>221</v>
      </c>
      <c r="U1785">
        <v>241</v>
      </c>
      <c r="V1785">
        <v>262</v>
      </c>
      <c r="W1785" t="s">
        <v>2489</v>
      </c>
      <c r="X1785">
        <v>1</v>
      </c>
      <c r="Y1785">
        <v>1</v>
      </c>
      <c r="Z1785" t="s">
        <v>1532</v>
      </c>
    </row>
    <row r="1786" spans="1:26">
      <c r="A1786">
        <v>285</v>
      </c>
      <c r="B1786">
        <v>16226</v>
      </c>
      <c r="C1786" t="s">
        <v>1574</v>
      </c>
      <c r="D1786" t="s">
        <v>1529</v>
      </c>
      <c r="E1786" t="s">
        <v>1441</v>
      </c>
      <c r="F1786">
        <v>69898</v>
      </c>
      <c r="G1786">
        <v>83440</v>
      </c>
      <c r="H1786" t="s">
        <v>1530</v>
      </c>
      <c r="I1786">
        <v>295</v>
      </c>
      <c r="J1786">
        <v>1000</v>
      </c>
      <c r="K1786">
        <v>250</v>
      </c>
      <c r="L1786">
        <v>81000</v>
      </c>
      <c r="M1786">
        <v>741</v>
      </c>
      <c r="N1786">
        <v>778</v>
      </c>
      <c r="O1786">
        <v>817</v>
      </c>
      <c r="P1786">
        <v>893</v>
      </c>
      <c r="Q1786">
        <v>969</v>
      </c>
      <c r="R1786">
        <v>250000</v>
      </c>
      <c r="S1786">
        <v>262483</v>
      </c>
      <c r="T1786">
        <v>275641</v>
      </c>
      <c r="U1786">
        <v>301282</v>
      </c>
      <c r="V1786">
        <v>326923</v>
      </c>
      <c r="W1786" t="s">
        <v>2482</v>
      </c>
      <c r="X1786">
        <v>1</v>
      </c>
      <c r="Y1786">
        <v>1</v>
      </c>
      <c r="Z1786" t="s">
        <v>1532</v>
      </c>
    </row>
    <row r="1787" spans="1:26">
      <c r="A1787">
        <v>285</v>
      </c>
      <c r="B1787">
        <v>16226</v>
      </c>
      <c r="C1787" t="s">
        <v>1574</v>
      </c>
      <c r="D1787" t="s">
        <v>1529</v>
      </c>
      <c r="E1787" t="s">
        <v>1449</v>
      </c>
      <c r="F1787">
        <v>50706</v>
      </c>
      <c r="G1787">
        <v>59637</v>
      </c>
      <c r="H1787" t="s">
        <v>1530</v>
      </c>
      <c r="I1787">
        <v>283</v>
      </c>
      <c r="J1787">
        <v>10</v>
      </c>
      <c r="K1787">
        <v>15</v>
      </c>
      <c r="L1787">
        <v>81314</v>
      </c>
      <c r="M1787">
        <v>1010</v>
      </c>
      <c r="N1787">
        <v>1061</v>
      </c>
      <c r="O1787">
        <v>1114</v>
      </c>
      <c r="P1787">
        <v>1218</v>
      </c>
      <c r="Q1787">
        <v>1322</v>
      </c>
      <c r="R1787">
        <v>150</v>
      </c>
      <c r="S1787">
        <v>158</v>
      </c>
      <c r="T1787">
        <v>165</v>
      </c>
      <c r="U1787">
        <v>181</v>
      </c>
      <c r="V1787">
        <v>196</v>
      </c>
      <c r="W1787" t="s">
        <v>2489</v>
      </c>
      <c r="X1787">
        <v>1</v>
      </c>
      <c r="Y1787">
        <v>1</v>
      </c>
      <c r="Z1787" t="s">
        <v>1532</v>
      </c>
    </row>
    <row r="1788" spans="1:26">
      <c r="A1788">
        <v>285</v>
      </c>
      <c r="B1788">
        <v>16226</v>
      </c>
      <c r="C1788" t="s">
        <v>1574</v>
      </c>
      <c r="D1788" t="s">
        <v>1529</v>
      </c>
      <c r="E1788" t="s">
        <v>1449</v>
      </c>
      <c r="F1788">
        <v>50704</v>
      </c>
      <c r="G1788">
        <v>59635</v>
      </c>
      <c r="H1788" t="s">
        <v>1530</v>
      </c>
      <c r="I1788">
        <v>283</v>
      </c>
      <c r="J1788">
        <v>10</v>
      </c>
      <c r="K1788">
        <v>12.5</v>
      </c>
      <c r="L1788">
        <v>81314</v>
      </c>
      <c r="M1788">
        <v>1010</v>
      </c>
      <c r="N1788">
        <v>1061</v>
      </c>
      <c r="O1788">
        <v>1114</v>
      </c>
      <c r="P1788">
        <v>1218</v>
      </c>
      <c r="Q1788">
        <v>1322</v>
      </c>
      <c r="R1788">
        <v>125</v>
      </c>
      <c r="S1788">
        <v>131</v>
      </c>
      <c r="T1788">
        <v>138</v>
      </c>
      <c r="U1788">
        <v>151</v>
      </c>
      <c r="V1788">
        <v>164</v>
      </c>
      <c r="W1788" t="s">
        <v>2489</v>
      </c>
      <c r="X1788">
        <v>1</v>
      </c>
      <c r="Y1788">
        <v>1</v>
      </c>
      <c r="Z1788" t="s">
        <v>1532</v>
      </c>
    </row>
    <row r="1789" spans="1:26">
      <c r="A1789">
        <v>285</v>
      </c>
      <c r="B1789">
        <v>16226</v>
      </c>
      <c r="C1789" t="s">
        <v>1574</v>
      </c>
      <c r="D1789" t="s">
        <v>1529</v>
      </c>
      <c r="E1789" t="s">
        <v>1449</v>
      </c>
      <c r="F1789">
        <v>39196</v>
      </c>
      <c r="G1789">
        <v>43429</v>
      </c>
      <c r="H1789" t="s">
        <v>1530</v>
      </c>
      <c r="I1789">
        <v>283</v>
      </c>
      <c r="J1789">
        <v>10</v>
      </c>
      <c r="K1789">
        <v>5</v>
      </c>
      <c r="L1789">
        <v>81314</v>
      </c>
      <c r="M1789">
        <v>1010</v>
      </c>
      <c r="N1789">
        <v>1061</v>
      </c>
      <c r="O1789">
        <v>1114</v>
      </c>
      <c r="P1789">
        <v>1218</v>
      </c>
      <c r="Q1789">
        <v>1322</v>
      </c>
      <c r="R1789">
        <v>50</v>
      </c>
      <c r="S1789">
        <v>53</v>
      </c>
      <c r="T1789">
        <v>55</v>
      </c>
      <c r="U1789">
        <v>60</v>
      </c>
      <c r="V1789">
        <v>65</v>
      </c>
      <c r="W1789" t="s">
        <v>2489</v>
      </c>
      <c r="X1789">
        <v>1</v>
      </c>
      <c r="Y1789">
        <v>1</v>
      </c>
      <c r="Z1789" t="s">
        <v>1532</v>
      </c>
    </row>
    <row r="1790" spans="1:26">
      <c r="A1790">
        <v>285</v>
      </c>
      <c r="B1790">
        <v>16226</v>
      </c>
      <c r="C1790" t="s">
        <v>1574</v>
      </c>
      <c r="D1790" t="s">
        <v>1529</v>
      </c>
      <c r="E1790" t="s">
        <v>1449</v>
      </c>
      <c r="F1790">
        <v>32669</v>
      </c>
      <c r="G1790">
        <v>35632</v>
      </c>
      <c r="H1790" t="s">
        <v>1530</v>
      </c>
      <c r="I1790">
        <v>283</v>
      </c>
      <c r="J1790">
        <v>10</v>
      </c>
      <c r="K1790">
        <v>10</v>
      </c>
      <c r="L1790">
        <v>81314</v>
      </c>
      <c r="M1790">
        <v>1010</v>
      </c>
      <c r="N1790">
        <v>1061</v>
      </c>
      <c r="O1790">
        <v>1114</v>
      </c>
      <c r="P1790">
        <v>1218</v>
      </c>
      <c r="Q1790">
        <v>1322</v>
      </c>
      <c r="R1790">
        <v>100</v>
      </c>
      <c r="S1790">
        <v>105</v>
      </c>
      <c r="T1790">
        <v>110</v>
      </c>
      <c r="U1790">
        <v>121</v>
      </c>
      <c r="V1790">
        <v>131</v>
      </c>
      <c r="W1790" t="s">
        <v>2489</v>
      </c>
      <c r="X1790">
        <v>1</v>
      </c>
      <c r="Y1790">
        <v>1</v>
      </c>
      <c r="Z1790" t="s">
        <v>1532</v>
      </c>
    </row>
    <row r="1791" spans="1:26">
      <c r="A1791">
        <v>285</v>
      </c>
      <c r="B1791">
        <v>16226</v>
      </c>
      <c r="C1791" t="s">
        <v>1574</v>
      </c>
      <c r="D1791" t="s">
        <v>1529</v>
      </c>
      <c r="E1791" t="s">
        <v>1449</v>
      </c>
      <c r="F1791">
        <v>50171</v>
      </c>
      <c r="G1791">
        <v>58825</v>
      </c>
      <c r="H1791" t="s">
        <v>1530</v>
      </c>
      <c r="I1791">
        <v>283</v>
      </c>
      <c r="J1791">
        <v>10</v>
      </c>
      <c r="K1791">
        <v>100</v>
      </c>
      <c r="L1791">
        <v>81314</v>
      </c>
      <c r="M1791">
        <v>1010</v>
      </c>
      <c r="N1791">
        <v>1061</v>
      </c>
      <c r="O1791">
        <v>1114</v>
      </c>
      <c r="P1791">
        <v>1218</v>
      </c>
      <c r="Q1791">
        <v>1322</v>
      </c>
      <c r="R1791">
        <v>1000</v>
      </c>
      <c r="S1791">
        <v>1050</v>
      </c>
      <c r="T1791">
        <v>1103</v>
      </c>
      <c r="U1791">
        <v>1206</v>
      </c>
      <c r="V1791">
        <v>1309</v>
      </c>
      <c r="W1791" t="s">
        <v>2490</v>
      </c>
      <c r="X1791">
        <v>1</v>
      </c>
      <c r="Y1791">
        <v>1</v>
      </c>
      <c r="Z1791" t="s">
        <v>1532</v>
      </c>
    </row>
    <row r="1792" spans="1:26">
      <c r="A1792">
        <v>285</v>
      </c>
      <c r="B1792">
        <v>16226</v>
      </c>
      <c r="C1792" t="s">
        <v>1574</v>
      </c>
      <c r="D1792" t="s">
        <v>1529</v>
      </c>
      <c r="E1792" t="s">
        <v>1449</v>
      </c>
      <c r="F1792">
        <v>49646</v>
      </c>
      <c r="G1792">
        <v>58200</v>
      </c>
      <c r="H1792" t="s">
        <v>1530</v>
      </c>
      <c r="I1792">
        <v>283</v>
      </c>
      <c r="J1792">
        <v>50</v>
      </c>
      <c r="K1792">
        <v>25</v>
      </c>
      <c r="L1792">
        <v>81314</v>
      </c>
      <c r="M1792">
        <v>1010</v>
      </c>
      <c r="N1792">
        <v>1061</v>
      </c>
      <c r="O1792">
        <v>1114</v>
      </c>
      <c r="P1792">
        <v>1218</v>
      </c>
      <c r="Q1792">
        <v>1322</v>
      </c>
      <c r="R1792">
        <v>1250</v>
      </c>
      <c r="S1792">
        <v>1313</v>
      </c>
      <c r="T1792">
        <v>1379</v>
      </c>
      <c r="U1792">
        <v>1507</v>
      </c>
      <c r="V1792">
        <v>1636</v>
      </c>
      <c r="W1792" t="s">
        <v>2491</v>
      </c>
      <c r="X1792">
        <v>1</v>
      </c>
      <c r="Y1792">
        <v>1</v>
      </c>
      <c r="Z1792" t="s">
        <v>1532</v>
      </c>
    </row>
    <row r="1793" spans="1:26">
      <c r="A1793">
        <v>285</v>
      </c>
      <c r="B1793">
        <v>16226</v>
      </c>
      <c r="C1793" t="s">
        <v>1574</v>
      </c>
      <c r="D1793" t="s">
        <v>1529</v>
      </c>
      <c r="E1793" t="s">
        <v>1449</v>
      </c>
      <c r="F1793">
        <v>50764</v>
      </c>
      <c r="G1793">
        <v>59709</v>
      </c>
      <c r="H1793" t="s">
        <v>1530</v>
      </c>
      <c r="I1793">
        <v>282</v>
      </c>
      <c r="J1793">
        <v>25</v>
      </c>
      <c r="K1793">
        <v>8</v>
      </c>
      <c r="L1793">
        <v>81314</v>
      </c>
      <c r="M1793">
        <v>1010</v>
      </c>
      <c r="N1793">
        <v>1061</v>
      </c>
      <c r="O1793">
        <v>1114</v>
      </c>
      <c r="P1793">
        <v>1218</v>
      </c>
      <c r="Q1793">
        <v>1322</v>
      </c>
      <c r="R1793">
        <v>200</v>
      </c>
      <c r="S1793">
        <v>210</v>
      </c>
      <c r="T1793">
        <v>221</v>
      </c>
      <c r="U1793">
        <v>241</v>
      </c>
      <c r="V1793">
        <v>262</v>
      </c>
      <c r="W1793" t="s">
        <v>2492</v>
      </c>
      <c r="X1793">
        <v>1</v>
      </c>
      <c r="Y1793">
        <v>1</v>
      </c>
      <c r="Z1793" t="s">
        <v>1532</v>
      </c>
    </row>
    <row r="1794" spans="1:26">
      <c r="A1794">
        <v>285</v>
      </c>
      <c r="B1794">
        <v>16226</v>
      </c>
      <c r="C1794" t="s">
        <v>1574</v>
      </c>
      <c r="D1794" t="s">
        <v>1529</v>
      </c>
      <c r="E1794" t="s">
        <v>1449</v>
      </c>
      <c r="F1794">
        <v>76462</v>
      </c>
      <c r="G1794">
        <v>90587</v>
      </c>
      <c r="H1794" t="s">
        <v>1530</v>
      </c>
      <c r="I1794">
        <v>282</v>
      </c>
      <c r="J1794">
        <v>10</v>
      </c>
      <c r="K1794">
        <v>50</v>
      </c>
      <c r="L1794">
        <v>81314</v>
      </c>
      <c r="M1794">
        <v>1010</v>
      </c>
      <c r="N1794">
        <v>1061</v>
      </c>
      <c r="O1794">
        <v>1114</v>
      </c>
      <c r="P1794">
        <v>1218</v>
      </c>
      <c r="Q1794">
        <v>1322</v>
      </c>
      <c r="R1794">
        <v>500</v>
      </c>
      <c r="S1794">
        <v>525</v>
      </c>
      <c r="T1794">
        <v>551</v>
      </c>
      <c r="U1794">
        <v>603</v>
      </c>
      <c r="V1794">
        <v>654</v>
      </c>
      <c r="W1794" t="s">
        <v>2493</v>
      </c>
      <c r="X1794">
        <v>1</v>
      </c>
      <c r="Y1794">
        <v>1</v>
      </c>
      <c r="Z1794" t="s">
        <v>1532</v>
      </c>
    </row>
    <row r="1795" spans="1:26">
      <c r="A1795">
        <v>285</v>
      </c>
      <c r="B1795">
        <v>16226</v>
      </c>
      <c r="C1795" t="s">
        <v>1574</v>
      </c>
      <c r="D1795" t="s">
        <v>1529</v>
      </c>
      <c r="E1795" t="s">
        <v>1449</v>
      </c>
      <c r="F1795">
        <v>80398</v>
      </c>
      <c r="G1795">
        <v>95002</v>
      </c>
      <c r="H1795" t="s">
        <v>1530</v>
      </c>
      <c r="I1795">
        <v>281</v>
      </c>
      <c r="J1795">
        <v>25</v>
      </c>
      <c r="K1795">
        <v>10</v>
      </c>
      <c r="L1795">
        <v>81314</v>
      </c>
      <c r="M1795">
        <v>1010</v>
      </c>
      <c r="N1795">
        <v>1061</v>
      </c>
      <c r="O1795">
        <v>1114</v>
      </c>
      <c r="P1795">
        <v>1218</v>
      </c>
      <c r="Q1795">
        <v>1322</v>
      </c>
      <c r="R1795">
        <v>250</v>
      </c>
      <c r="S1795">
        <v>263</v>
      </c>
      <c r="T1795">
        <v>276</v>
      </c>
      <c r="U1795">
        <v>301</v>
      </c>
      <c r="V1795">
        <v>327</v>
      </c>
      <c r="W1795" t="s">
        <v>2494</v>
      </c>
      <c r="X1795">
        <v>1</v>
      </c>
      <c r="Y1795">
        <v>1</v>
      </c>
      <c r="Z1795" t="s">
        <v>1532</v>
      </c>
    </row>
    <row r="1796" spans="1:26">
      <c r="A1796">
        <v>285</v>
      </c>
      <c r="B1796">
        <v>16226</v>
      </c>
      <c r="C1796" t="s">
        <v>1574</v>
      </c>
      <c r="D1796" t="s">
        <v>1529</v>
      </c>
      <c r="E1796" t="s">
        <v>1449</v>
      </c>
      <c r="F1796">
        <v>37481</v>
      </c>
      <c r="G1796">
        <v>41258</v>
      </c>
      <c r="H1796" t="s">
        <v>1530</v>
      </c>
      <c r="I1796">
        <v>281</v>
      </c>
      <c r="J1796">
        <v>10</v>
      </c>
      <c r="K1796">
        <v>75</v>
      </c>
      <c r="L1796">
        <v>81314</v>
      </c>
      <c r="M1796">
        <v>1010</v>
      </c>
      <c r="N1796">
        <v>1061</v>
      </c>
      <c r="O1796">
        <v>1114</v>
      </c>
      <c r="P1796">
        <v>1218</v>
      </c>
      <c r="Q1796">
        <v>1322</v>
      </c>
      <c r="R1796">
        <v>750</v>
      </c>
      <c r="S1796">
        <v>788</v>
      </c>
      <c r="T1796">
        <v>827</v>
      </c>
      <c r="U1796">
        <v>904</v>
      </c>
      <c r="V1796">
        <v>982</v>
      </c>
      <c r="W1796" t="s">
        <v>2495</v>
      </c>
      <c r="X1796">
        <v>1</v>
      </c>
      <c r="Y1796">
        <v>1</v>
      </c>
      <c r="Z1796" t="s">
        <v>1532</v>
      </c>
    </row>
    <row r="1797" spans="1:26">
      <c r="A1797">
        <v>285</v>
      </c>
      <c r="B1797">
        <v>16226</v>
      </c>
      <c r="C1797" t="s">
        <v>1574</v>
      </c>
      <c r="D1797" t="s">
        <v>1529</v>
      </c>
      <c r="E1797" t="s">
        <v>1449</v>
      </c>
      <c r="F1797">
        <v>35931</v>
      </c>
      <c r="G1797">
        <v>39407</v>
      </c>
      <c r="H1797" t="s">
        <v>1530</v>
      </c>
      <c r="I1797">
        <v>281</v>
      </c>
      <c r="J1797">
        <v>10</v>
      </c>
      <c r="K1797">
        <v>90</v>
      </c>
      <c r="L1797">
        <v>81314</v>
      </c>
      <c r="M1797">
        <v>1010</v>
      </c>
      <c r="N1797">
        <v>1061</v>
      </c>
      <c r="O1797">
        <v>1114</v>
      </c>
      <c r="P1797">
        <v>1218</v>
      </c>
      <c r="Q1797">
        <v>1322</v>
      </c>
      <c r="R1797">
        <v>900</v>
      </c>
      <c r="S1797">
        <v>945</v>
      </c>
      <c r="T1797">
        <v>993</v>
      </c>
      <c r="U1797">
        <v>1085</v>
      </c>
      <c r="V1797">
        <v>1178</v>
      </c>
      <c r="W1797" t="s">
        <v>2495</v>
      </c>
      <c r="X1797">
        <v>1</v>
      </c>
      <c r="Y1797">
        <v>1</v>
      </c>
      <c r="Z1797" t="s">
        <v>1532</v>
      </c>
    </row>
    <row r="1798" spans="1:26">
      <c r="A1798">
        <v>285</v>
      </c>
      <c r="B1798">
        <v>16226</v>
      </c>
      <c r="C1798" t="s">
        <v>1574</v>
      </c>
      <c r="D1798" t="s">
        <v>1529</v>
      </c>
      <c r="E1798" t="s">
        <v>1449</v>
      </c>
      <c r="F1798">
        <v>76754</v>
      </c>
      <c r="G1798">
        <v>90908</v>
      </c>
      <c r="H1798" t="s">
        <v>1530</v>
      </c>
      <c r="I1798">
        <v>281</v>
      </c>
      <c r="J1798">
        <v>10</v>
      </c>
      <c r="K1798">
        <v>75</v>
      </c>
      <c r="L1798">
        <v>81314</v>
      </c>
      <c r="M1798">
        <v>1010</v>
      </c>
      <c r="N1798">
        <v>1061</v>
      </c>
      <c r="O1798">
        <v>1114</v>
      </c>
      <c r="P1798">
        <v>1218</v>
      </c>
      <c r="Q1798">
        <v>1322</v>
      </c>
      <c r="R1798">
        <v>750</v>
      </c>
      <c r="S1798">
        <v>788</v>
      </c>
      <c r="T1798">
        <v>827</v>
      </c>
      <c r="U1798">
        <v>904</v>
      </c>
      <c r="V1798">
        <v>982</v>
      </c>
      <c r="W1798" t="s">
        <v>2496</v>
      </c>
      <c r="X1798">
        <v>1</v>
      </c>
      <c r="Y1798">
        <v>1</v>
      </c>
      <c r="Z1798" t="s">
        <v>1532</v>
      </c>
    </row>
    <row r="1799" spans="1:26">
      <c r="A1799">
        <v>285</v>
      </c>
      <c r="B1799">
        <v>16226</v>
      </c>
      <c r="C1799" t="s">
        <v>1574</v>
      </c>
      <c r="D1799" t="s">
        <v>1529</v>
      </c>
      <c r="E1799" t="s">
        <v>1449</v>
      </c>
      <c r="F1799">
        <v>81866</v>
      </c>
      <c r="G1799">
        <v>96789</v>
      </c>
      <c r="H1799" t="s">
        <v>1530</v>
      </c>
      <c r="I1799">
        <v>269</v>
      </c>
      <c r="J1799">
        <v>10</v>
      </c>
      <c r="K1799">
        <v>90</v>
      </c>
      <c r="L1799">
        <v>81314</v>
      </c>
      <c r="M1799">
        <v>1010</v>
      </c>
      <c r="N1799">
        <v>1061</v>
      </c>
      <c r="O1799">
        <v>1114</v>
      </c>
      <c r="P1799">
        <v>1218</v>
      </c>
      <c r="Q1799">
        <v>1322</v>
      </c>
      <c r="R1799">
        <v>900</v>
      </c>
      <c r="S1799">
        <v>945</v>
      </c>
      <c r="T1799">
        <v>993</v>
      </c>
      <c r="U1799">
        <v>1085</v>
      </c>
      <c r="V1799">
        <v>1178</v>
      </c>
      <c r="W1799" t="s">
        <v>2497</v>
      </c>
      <c r="X1799">
        <v>1</v>
      </c>
      <c r="Y1799">
        <v>1</v>
      </c>
      <c r="Z1799" t="s">
        <v>1532</v>
      </c>
    </row>
    <row r="1800" spans="1:26">
      <c r="A1800">
        <v>285</v>
      </c>
      <c r="B1800">
        <v>16226</v>
      </c>
      <c r="C1800" t="s">
        <v>1574</v>
      </c>
      <c r="D1800" t="s">
        <v>1529</v>
      </c>
      <c r="E1800" t="s">
        <v>1449</v>
      </c>
      <c r="F1800">
        <v>63758</v>
      </c>
      <c r="G1800">
        <v>76708</v>
      </c>
      <c r="H1800" t="s">
        <v>1530</v>
      </c>
      <c r="I1800">
        <v>269</v>
      </c>
      <c r="J1800">
        <v>5</v>
      </c>
      <c r="K1800">
        <v>60</v>
      </c>
      <c r="L1800">
        <v>81314</v>
      </c>
      <c r="M1800">
        <v>1010</v>
      </c>
      <c r="N1800">
        <v>1061</v>
      </c>
      <c r="O1800">
        <v>1114</v>
      </c>
      <c r="P1800">
        <v>1218</v>
      </c>
      <c r="Q1800">
        <v>1322</v>
      </c>
      <c r="R1800">
        <v>300</v>
      </c>
      <c r="S1800">
        <v>315</v>
      </c>
      <c r="T1800">
        <v>331</v>
      </c>
      <c r="U1800">
        <v>362</v>
      </c>
      <c r="V1800">
        <v>393</v>
      </c>
      <c r="W1800" t="s">
        <v>2498</v>
      </c>
      <c r="X1800">
        <v>1</v>
      </c>
      <c r="Y1800">
        <v>1</v>
      </c>
      <c r="Z1800" t="s">
        <v>1532</v>
      </c>
    </row>
    <row r="1801" spans="1:26">
      <c r="A1801">
        <v>285</v>
      </c>
      <c r="B1801">
        <v>16226</v>
      </c>
      <c r="C1801" t="s">
        <v>1574</v>
      </c>
      <c r="D1801" t="s">
        <v>1529</v>
      </c>
      <c r="E1801" t="s">
        <v>1449</v>
      </c>
      <c r="F1801">
        <v>66163</v>
      </c>
      <c r="G1801">
        <v>79521</v>
      </c>
      <c r="H1801" t="s">
        <v>1530</v>
      </c>
      <c r="I1801">
        <v>269</v>
      </c>
      <c r="J1801">
        <v>5</v>
      </c>
      <c r="K1801">
        <v>200</v>
      </c>
      <c r="L1801">
        <v>81314</v>
      </c>
      <c r="M1801">
        <v>1010</v>
      </c>
      <c r="N1801">
        <v>1061</v>
      </c>
      <c r="O1801">
        <v>1114</v>
      </c>
      <c r="P1801">
        <v>1218</v>
      </c>
      <c r="Q1801">
        <v>1322</v>
      </c>
      <c r="R1801">
        <v>1000</v>
      </c>
      <c r="S1801">
        <v>1050</v>
      </c>
      <c r="T1801">
        <v>1103</v>
      </c>
      <c r="U1801">
        <v>1206</v>
      </c>
      <c r="V1801">
        <v>1309</v>
      </c>
      <c r="W1801" t="s">
        <v>2499</v>
      </c>
      <c r="X1801">
        <v>1</v>
      </c>
      <c r="Y1801">
        <v>1</v>
      </c>
      <c r="Z1801" t="s">
        <v>1532</v>
      </c>
    </row>
    <row r="1802" spans="1:26">
      <c r="A1802">
        <v>285</v>
      </c>
      <c r="B1802">
        <v>16226</v>
      </c>
      <c r="C1802" t="s">
        <v>1574</v>
      </c>
      <c r="D1802" t="s">
        <v>1529</v>
      </c>
      <c r="E1802" t="s">
        <v>1449</v>
      </c>
      <c r="F1802">
        <v>19628</v>
      </c>
      <c r="G1802">
        <v>42205</v>
      </c>
      <c r="H1802" t="s">
        <v>1530</v>
      </c>
      <c r="I1802">
        <v>269</v>
      </c>
      <c r="J1802">
        <v>5</v>
      </c>
      <c r="K1802">
        <v>100</v>
      </c>
      <c r="L1802">
        <v>81314</v>
      </c>
      <c r="M1802">
        <v>1010</v>
      </c>
      <c r="N1802">
        <v>1061</v>
      </c>
      <c r="O1802">
        <v>1114</v>
      </c>
      <c r="P1802">
        <v>1218</v>
      </c>
      <c r="Q1802">
        <v>1322</v>
      </c>
      <c r="R1802">
        <v>500</v>
      </c>
      <c r="S1802">
        <v>525</v>
      </c>
      <c r="T1802">
        <v>551</v>
      </c>
      <c r="U1802">
        <v>603</v>
      </c>
      <c r="V1802">
        <v>654</v>
      </c>
      <c r="W1802" t="s">
        <v>2500</v>
      </c>
      <c r="X1802">
        <v>1</v>
      </c>
      <c r="Y1802">
        <v>1</v>
      </c>
      <c r="Z1802" t="s">
        <v>1532</v>
      </c>
    </row>
    <row r="1803" spans="1:26">
      <c r="A1803">
        <v>285</v>
      </c>
      <c r="B1803">
        <v>16226</v>
      </c>
      <c r="C1803" t="s">
        <v>1574</v>
      </c>
      <c r="D1803" t="s">
        <v>1529</v>
      </c>
      <c r="E1803" t="s">
        <v>1449</v>
      </c>
      <c r="F1803">
        <v>61644</v>
      </c>
      <c r="G1803">
        <v>74288</v>
      </c>
      <c r="H1803" t="s">
        <v>1530</v>
      </c>
      <c r="I1803">
        <v>269</v>
      </c>
      <c r="J1803">
        <v>4</v>
      </c>
      <c r="K1803">
        <v>200</v>
      </c>
      <c r="L1803">
        <v>81314</v>
      </c>
      <c r="M1803">
        <v>1010</v>
      </c>
      <c r="N1803">
        <v>1061</v>
      </c>
      <c r="O1803">
        <v>1114</v>
      </c>
      <c r="P1803">
        <v>1218</v>
      </c>
      <c r="Q1803">
        <v>1322</v>
      </c>
      <c r="R1803">
        <v>800</v>
      </c>
      <c r="S1803">
        <v>840</v>
      </c>
      <c r="T1803">
        <v>882</v>
      </c>
      <c r="U1803">
        <v>965</v>
      </c>
      <c r="V1803">
        <v>1047</v>
      </c>
      <c r="W1803" t="s">
        <v>2501</v>
      </c>
      <c r="X1803">
        <v>1</v>
      </c>
      <c r="Y1803">
        <v>1</v>
      </c>
      <c r="Z1803" t="s">
        <v>1532</v>
      </c>
    </row>
    <row r="1804" spans="1:26">
      <c r="A1804">
        <v>285</v>
      </c>
      <c r="B1804">
        <v>16226</v>
      </c>
      <c r="C1804" t="s">
        <v>1574</v>
      </c>
      <c r="D1804" t="s">
        <v>1529</v>
      </c>
      <c r="E1804" t="s">
        <v>1449</v>
      </c>
      <c r="F1804">
        <v>33260</v>
      </c>
      <c r="G1804">
        <v>36451</v>
      </c>
      <c r="H1804" t="s">
        <v>1530</v>
      </c>
      <c r="I1804">
        <v>268</v>
      </c>
      <c r="J1804">
        <v>10</v>
      </c>
      <c r="K1804">
        <v>500</v>
      </c>
      <c r="L1804">
        <v>81314</v>
      </c>
      <c r="M1804">
        <v>1010</v>
      </c>
      <c r="N1804">
        <v>1061</v>
      </c>
      <c r="O1804">
        <v>1114</v>
      </c>
      <c r="P1804">
        <v>1218</v>
      </c>
      <c r="Q1804">
        <v>1322</v>
      </c>
      <c r="R1804">
        <v>5000</v>
      </c>
      <c r="S1804">
        <v>5252</v>
      </c>
      <c r="T1804">
        <v>5515</v>
      </c>
      <c r="U1804">
        <v>6030</v>
      </c>
      <c r="V1804">
        <v>6545</v>
      </c>
      <c r="W1804" t="s">
        <v>1720</v>
      </c>
      <c r="X1804">
        <v>1</v>
      </c>
      <c r="Y1804">
        <v>1</v>
      </c>
      <c r="Z1804" t="s">
        <v>1532</v>
      </c>
    </row>
    <row r="1805" spans="1:26">
      <c r="A1805">
        <v>285</v>
      </c>
      <c r="B1805">
        <v>16226</v>
      </c>
      <c r="C1805" t="s">
        <v>1574</v>
      </c>
      <c r="D1805" t="s">
        <v>1529</v>
      </c>
      <c r="E1805" t="s">
        <v>1449</v>
      </c>
      <c r="F1805">
        <v>33269</v>
      </c>
      <c r="G1805">
        <v>36457</v>
      </c>
      <c r="H1805" t="s">
        <v>1530</v>
      </c>
      <c r="I1805">
        <v>268</v>
      </c>
      <c r="J1805">
        <v>10</v>
      </c>
      <c r="K1805">
        <v>300</v>
      </c>
      <c r="L1805">
        <v>81314</v>
      </c>
      <c r="M1805">
        <v>1010</v>
      </c>
      <c r="N1805">
        <v>1061</v>
      </c>
      <c r="O1805">
        <v>1114</v>
      </c>
      <c r="P1805">
        <v>1218</v>
      </c>
      <c r="Q1805">
        <v>1322</v>
      </c>
      <c r="R1805">
        <v>3000</v>
      </c>
      <c r="S1805">
        <v>3151</v>
      </c>
      <c r="T1805">
        <v>3309</v>
      </c>
      <c r="U1805">
        <v>3618</v>
      </c>
      <c r="V1805">
        <v>3927</v>
      </c>
      <c r="W1805" t="s">
        <v>1720</v>
      </c>
      <c r="X1805">
        <v>1</v>
      </c>
      <c r="Y1805">
        <v>1</v>
      </c>
      <c r="Z1805" t="s">
        <v>1532</v>
      </c>
    </row>
    <row r="1806" spans="1:26">
      <c r="A1806">
        <v>285</v>
      </c>
      <c r="B1806">
        <v>16226</v>
      </c>
      <c r="C1806" t="s">
        <v>1574</v>
      </c>
      <c r="D1806" t="s">
        <v>1529</v>
      </c>
      <c r="E1806" t="s">
        <v>1449</v>
      </c>
      <c r="F1806">
        <v>33275</v>
      </c>
      <c r="G1806">
        <v>36465</v>
      </c>
      <c r="H1806" t="s">
        <v>1530</v>
      </c>
      <c r="I1806">
        <v>268</v>
      </c>
      <c r="J1806">
        <v>10</v>
      </c>
      <c r="K1806">
        <v>30</v>
      </c>
      <c r="L1806">
        <v>81314</v>
      </c>
      <c r="M1806">
        <v>1010</v>
      </c>
      <c r="N1806">
        <v>1061</v>
      </c>
      <c r="O1806">
        <v>1114</v>
      </c>
      <c r="P1806">
        <v>1218</v>
      </c>
      <c r="Q1806">
        <v>1322</v>
      </c>
      <c r="R1806">
        <v>300</v>
      </c>
      <c r="S1806">
        <v>315</v>
      </c>
      <c r="T1806">
        <v>331</v>
      </c>
      <c r="U1806">
        <v>362</v>
      </c>
      <c r="V1806">
        <v>393</v>
      </c>
      <c r="W1806" t="s">
        <v>1720</v>
      </c>
      <c r="X1806">
        <v>1</v>
      </c>
      <c r="Y1806">
        <v>1</v>
      </c>
      <c r="Z1806" t="s">
        <v>1532</v>
      </c>
    </row>
    <row r="1807" spans="1:26">
      <c r="A1807">
        <v>285</v>
      </c>
      <c r="B1807">
        <v>16226</v>
      </c>
      <c r="C1807" t="s">
        <v>1574</v>
      </c>
      <c r="D1807" t="s">
        <v>1529</v>
      </c>
      <c r="E1807" t="s">
        <v>1449</v>
      </c>
      <c r="F1807">
        <v>33271</v>
      </c>
      <c r="G1807">
        <v>36459</v>
      </c>
      <c r="H1807" t="s">
        <v>1530</v>
      </c>
      <c r="I1807">
        <v>268</v>
      </c>
      <c r="J1807">
        <v>10</v>
      </c>
      <c r="K1807">
        <v>50</v>
      </c>
      <c r="L1807">
        <v>81314</v>
      </c>
      <c r="M1807">
        <v>1010</v>
      </c>
      <c r="N1807">
        <v>1061</v>
      </c>
      <c r="O1807">
        <v>1114</v>
      </c>
      <c r="P1807">
        <v>1218</v>
      </c>
      <c r="Q1807">
        <v>1322</v>
      </c>
      <c r="R1807">
        <v>500</v>
      </c>
      <c r="S1807">
        <v>525</v>
      </c>
      <c r="T1807">
        <v>551</v>
      </c>
      <c r="U1807">
        <v>603</v>
      </c>
      <c r="V1807">
        <v>654</v>
      </c>
      <c r="W1807" t="s">
        <v>1720</v>
      </c>
      <c r="X1807">
        <v>1</v>
      </c>
      <c r="Y1807">
        <v>1</v>
      </c>
      <c r="Z1807" t="s">
        <v>1532</v>
      </c>
    </row>
    <row r="1808" spans="1:26">
      <c r="A1808">
        <v>285</v>
      </c>
      <c r="B1808">
        <v>16226</v>
      </c>
      <c r="C1808" t="s">
        <v>1574</v>
      </c>
      <c r="D1808" t="s">
        <v>1529</v>
      </c>
      <c r="E1808" t="s">
        <v>1449</v>
      </c>
      <c r="F1808">
        <v>34088</v>
      </c>
      <c r="G1808">
        <v>37326</v>
      </c>
      <c r="H1808" t="s">
        <v>1530</v>
      </c>
      <c r="I1808">
        <v>268</v>
      </c>
      <c r="J1808">
        <v>10</v>
      </c>
      <c r="K1808">
        <v>900</v>
      </c>
      <c r="L1808">
        <v>81314</v>
      </c>
      <c r="M1808">
        <v>1010</v>
      </c>
      <c r="N1808">
        <v>1061</v>
      </c>
      <c r="O1808">
        <v>1114</v>
      </c>
      <c r="P1808">
        <v>1218</v>
      </c>
      <c r="Q1808">
        <v>1322</v>
      </c>
      <c r="R1808">
        <v>9000</v>
      </c>
      <c r="S1808">
        <v>9454</v>
      </c>
      <c r="T1808">
        <v>9927</v>
      </c>
      <c r="U1808">
        <v>10853</v>
      </c>
      <c r="V1808">
        <v>11780</v>
      </c>
      <c r="W1808" t="s">
        <v>1720</v>
      </c>
      <c r="X1808">
        <v>1</v>
      </c>
      <c r="Y1808">
        <v>1</v>
      </c>
      <c r="Z1808" t="s">
        <v>1532</v>
      </c>
    </row>
    <row r="1809" spans="1:26">
      <c r="A1809">
        <v>285</v>
      </c>
      <c r="B1809">
        <v>16226</v>
      </c>
      <c r="C1809" t="s">
        <v>1574</v>
      </c>
      <c r="D1809" t="s">
        <v>1529</v>
      </c>
      <c r="E1809" t="s">
        <v>1449</v>
      </c>
      <c r="F1809">
        <v>33272</v>
      </c>
      <c r="G1809">
        <v>36460</v>
      </c>
      <c r="H1809" t="s">
        <v>1530</v>
      </c>
      <c r="I1809">
        <v>268</v>
      </c>
      <c r="J1809">
        <v>10</v>
      </c>
      <c r="K1809">
        <v>40</v>
      </c>
      <c r="L1809">
        <v>81314</v>
      </c>
      <c r="M1809">
        <v>1010</v>
      </c>
      <c r="N1809">
        <v>1061</v>
      </c>
      <c r="O1809">
        <v>1114</v>
      </c>
      <c r="P1809">
        <v>1218</v>
      </c>
      <c r="Q1809">
        <v>1322</v>
      </c>
      <c r="R1809">
        <v>400</v>
      </c>
      <c r="S1809">
        <v>420</v>
      </c>
      <c r="T1809">
        <v>441</v>
      </c>
      <c r="U1809">
        <v>482</v>
      </c>
      <c r="V1809">
        <v>524</v>
      </c>
      <c r="W1809" t="s">
        <v>1720</v>
      </c>
      <c r="X1809">
        <v>1</v>
      </c>
      <c r="Y1809">
        <v>1</v>
      </c>
      <c r="Z1809" t="s">
        <v>1532</v>
      </c>
    </row>
    <row r="1810" spans="1:26">
      <c r="A1810">
        <v>285</v>
      </c>
      <c r="B1810">
        <v>16226</v>
      </c>
      <c r="C1810" t="s">
        <v>1574</v>
      </c>
      <c r="D1810" t="s">
        <v>1529</v>
      </c>
      <c r="E1810" t="s">
        <v>1449</v>
      </c>
      <c r="F1810">
        <v>75761</v>
      </c>
      <c r="G1810">
        <v>89845</v>
      </c>
      <c r="H1810" t="s">
        <v>1530</v>
      </c>
      <c r="I1810">
        <v>268</v>
      </c>
      <c r="J1810">
        <v>500</v>
      </c>
      <c r="K1810">
        <v>1</v>
      </c>
      <c r="L1810">
        <v>81314</v>
      </c>
      <c r="M1810">
        <v>1010</v>
      </c>
      <c r="N1810">
        <v>1061</v>
      </c>
      <c r="O1810">
        <v>1114</v>
      </c>
      <c r="P1810">
        <v>1218</v>
      </c>
      <c r="Q1810">
        <v>1322</v>
      </c>
      <c r="R1810">
        <v>500</v>
      </c>
      <c r="S1810">
        <v>525</v>
      </c>
      <c r="T1810">
        <v>551</v>
      </c>
      <c r="U1810">
        <v>603</v>
      </c>
      <c r="V1810">
        <v>654</v>
      </c>
      <c r="W1810" t="s">
        <v>2486</v>
      </c>
      <c r="X1810">
        <v>1</v>
      </c>
      <c r="Y1810">
        <v>1</v>
      </c>
      <c r="Z1810" t="s">
        <v>1532</v>
      </c>
    </row>
    <row r="1811" spans="1:26">
      <c r="A1811">
        <v>285</v>
      </c>
      <c r="B1811">
        <v>16226</v>
      </c>
      <c r="C1811" t="s">
        <v>1574</v>
      </c>
      <c r="D1811" t="s">
        <v>1529</v>
      </c>
      <c r="E1811" t="s">
        <v>1449</v>
      </c>
      <c r="F1811">
        <v>81785</v>
      </c>
      <c r="G1811">
        <v>96690</v>
      </c>
      <c r="H1811" t="s">
        <v>1530</v>
      </c>
      <c r="I1811">
        <v>268</v>
      </c>
      <c r="J1811">
        <v>10</v>
      </c>
      <c r="K1811">
        <v>50</v>
      </c>
      <c r="L1811">
        <v>81314</v>
      </c>
      <c r="M1811">
        <v>1010</v>
      </c>
      <c r="N1811">
        <v>1061</v>
      </c>
      <c r="O1811">
        <v>1114</v>
      </c>
      <c r="P1811">
        <v>1218</v>
      </c>
      <c r="Q1811">
        <v>1322</v>
      </c>
      <c r="R1811">
        <v>500</v>
      </c>
      <c r="S1811">
        <v>525</v>
      </c>
      <c r="T1811">
        <v>551</v>
      </c>
      <c r="U1811">
        <v>603</v>
      </c>
      <c r="V1811">
        <v>654</v>
      </c>
      <c r="W1811" t="s">
        <v>2486</v>
      </c>
      <c r="X1811">
        <v>1</v>
      </c>
      <c r="Y1811">
        <v>1</v>
      </c>
      <c r="Z1811" t="s">
        <v>1532</v>
      </c>
    </row>
    <row r="1812" spans="1:26">
      <c r="A1812">
        <v>285</v>
      </c>
      <c r="B1812">
        <v>16226</v>
      </c>
      <c r="C1812" t="s">
        <v>1574</v>
      </c>
      <c r="D1812" t="s">
        <v>1529</v>
      </c>
      <c r="E1812" t="s">
        <v>1449</v>
      </c>
      <c r="F1812">
        <v>27796</v>
      </c>
      <c r="G1812">
        <v>30268</v>
      </c>
      <c r="H1812" t="s">
        <v>1530</v>
      </c>
      <c r="I1812">
        <v>268</v>
      </c>
      <c r="J1812">
        <v>100</v>
      </c>
      <c r="K1812">
        <v>15</v>
      </c>
      <c r="L1812">
        <v>81314</v>
      </c>
      <c r="M1812">
        <v>1010</v>
      </c>
      <c r="N1812">
        <v>1061</v>
      </c>
      <c r="O1812">
        <v>1114</v>
      </c>
      <c r="P1812">
        <v>1218</v>
      </c>
      <c r="Q1812">
        <v>1322</v>
      </c>
      <c r="R1812">
        <v>1500</v>
      </c>
      <c r="S1812">
        <v>1576</v>
      </c>
      <c r="T1812">
        <v>1654</v>
      </c>
      <c r="U1812">
        <v>1809</v>
      </c>
      <c r="V1812">
        <v>1963</v>
      </c>
      <c r="W1812" t="s">
        <v>2502</v>
      </c>
      <c r="X1812">
        <v>1</v>
      </c>
      <c r="Y1812">
        <v>1</v>
      </c>
      <c r="Z1812" t="s">
        <v>1532</v>
      </c>
    </row>
    <row r="1813" spans="1:26">
      <c r="A1813">
        <v>285</v>
      </c>
      <c r="B1813">
        <v>16226</v>
      </c>
      <c r="C1813" t="s">
        <v>1574</v>
      </c>
      <c r="D1813" t="s">
        <v>1529</v>
      </c>
      <c r="E1813" t="s">
        <v>1449</v>
      </c>
      <c r="F1813">
        <v>4669</v>
      </c>
      <c r="G1813">
        <v>4852</v>
      </c>
      <c r="H1813" t="s">
        <v>1530</v>
      </c>
      <c r="I1813">
        <v>268</v>
      </c>
      <c r="J1813">
        <v>100</v>
      </c>
      <c r="K1813">
        <v>25</v>
      </c>
      <c r="L1813">
        <v>81314</v>
      </c>
      <c r="M1813">
        <v>1010</v>
      </c>
      <c r="N1813">
        <v>1061</v>
      </c>
      <c r="O1813">
        <v>1114</v>
      </c>
      <c r="P1813">
        <v>1218</v>
      </c>
      <c r="Q1813">
        <v>1322</v>
      </c>
      <c r="R1813">
        <v>2500</v>
      </c>
      <c r="S1813">
        <v>2626</v>
      </c>
      <c r="T1813">
        <v>2757</v>
      </c>
      <c r="U1813">
        <v>3015</v>
      </c>
      <c r="V1813">
        <v>3272</v>
      </c>
      <c r="W1813" t="s">
        <v>2503</v>
      </c>
      <c r="X1813">
        <v>1</v>
      </c>
      <c r="Y1813">
        <v>1</v>
      </c>
      <c r="Z1813" t="s">
        <v>1532</v>
      </c>
    </row>
    <row r="1814" spans="1:26">
      <c r="A1814">
        <v>285</v>
      </c>
      <c r="B1814">
        <v>16226</v>
      </c>
      <c r="C1814" t="s">
        <v>1574</v>
      </c>
      <c r="D1814" t="s">
        <v>1529</v>
      </c>
      <c r="E1814" t="s">
        <v>1449</v>
      </c>
      <c r="F1814">
        <v>54020</v>
      </c>
      <c r="G1814">
        <v>70056</v>
      </c>
      <c r="H1814" t="s">
        <v>1530</v>
      </c>
      <c r="I1814">
        <v>262</v>
      </c>
      <c r="J1814">
        <v>1</v>
      </c>
      <c r="K1814">
        <v>7800</v>
      </c>
      <c r="L1814">
        <v>81314</v>
      </c>
      <c r="M1814">
        <v>1010</v>
      </c>
      <c r="N1814">
        <v>1061</v>
      </c>
      <c r="O1814">
        <v>1114</v>
      </c>
      <c r="P1814">
        <v>1218</v>
      </c>
      <c r="Q1814">
        <v>1322</v>
      </c>
      <c r="R1814">
        <v>7800</v>
      </c>
      <c r="S1814">
        <v>8194</v>
      </c>
      <c r="T1814">
        <v>8603</v>
      </c>
      <c r="U1814">
        <v>9406</v>
      </c>
      <c r="V1814">
        <v>10210</v>
      </c>
      <c r="W1814" t="s">
        <v>1730</v>
      </c>
      <c r="X1814">
        <v>1</v>
      </c>
      <c r="Y1814">
        <v>1</v>
      </c>
      <c r="Z1814" t="s">
        <v>1532</v>
      </c>
    </row>
    <row r="1815" spans="1:26">
      <c r="A1815">
        <v>285</v>
      </c>
      <c r="B1815">
        <v>16226</v>
      </c>
      <c r="C1815" t="s">
        <v>1574</v>
      </c>
      <c r="D1815" t="s">
        <v>1529</v>
      </c>
      <c r="E1815" t="s">
        <v>1449</v>
      </c>
      <c r="F1815">
        <v>21397</v>
      </c>
      <c r="G1815">
        <v>77730</v>
      </c>
      <c r="H1815" t="s">
        <v>1530</v>
      </c>
      <c r="I1815">
        <v>262</v>
      </c>
      <c r="J1815">
        <v>10</v>
      </c>
      <c r="K1815">
        <v>300</v>
      </c>
      <c r="L1815">
        <v>81314</v>
      </c>
      <c r="M1815">
        <v>1010</v>
      </c>
      <c r="N1815">
        <v>1061</v>
      </c>
      <c r="O1815">
        <v>1114</v>
      </c>
      <c r="P1815">
        <v>1218</v>
      </c>
      <c r="Q1815">
        <v>1322</v>
      </c>
      <c r="R1815">
        <v>3000</v>
      </c>
      <c r="S1815">
        <v>3151</v>
      </c>
      <c r="T1815">
        <v>3309</v>
      </c>
      <c r="U1815">
        <v>3618</v>
      </c>
      <c r="V1815">
        <v>3927</v>
      </c>
      <c r="W1815" t="s">
        <v>2504</v>
      </c>
      <c r="X1815">
        <v>1</v>
      </c>
      <c r="Y1815">
        <v>1</v>
      </c>
      <c r="Z1815" t="s">
        <v>1532</v>
      </c>
    </row>
    <row r="1816" spans="1:26">
      <c r="A1816">
        <v>285</v>
      </c>
      <c r="B1816">
        <v>16226</v>
      </c>
      <c r="C1816" t="s">
        <v>1574</v>
      </c>
      <c r="D1816" t="s">
        <v>1529</v>
      </c>
      <c r="E1816" t="s">
        <v>1444</v>
      </c>
      <c r="F1816">
        <v>80221</v>
      </c>
      <c r="G1816">
        <v>94806</v>
      </c>
      <c r="H1816" t="s">
        <v>1577</v>
      </c>
      <c r="I1816">
        <v>323</v>
      </c>
      <c r="J1816">
        <v>2</v>
      </c>
      <c r="K1816">
        <v>3000000</v>
      </c>
      <c r="L1816">
        <v>81000</v>
      </c>
      <c r="M1816">
        <v>32687</v>
      </c>
      <c r="N1816">
        <v>34321</v>
      </c>
      <c r="O1816">
        <v>36037</v>
      </c>
      <c r="P1816">
        <v>39387</v>
      </c>
      <c r="Q1816">
        <v>42737</v>
      </c>
      <c r="R1816">
        <v>6000000</v>
      </c>
      <c r="S1816">
        <v>6299936</v>
      </c>
      <c r="T1816">
        <v>6614923</v>
      </c>
      <c r="U1816">
        <v>7229847</v>
      </c>
      <c r="V1816">
        <v>7844770</v>
      </c>
      <c r="W1816" t="s">
        <v>2505</v>
      </c>
      <c r="X1816">
        <v>1</v>
      </c>
      <c r="Y1816">
        <v>1</v>
      </c>
      <c r="Z1816" t="s">
        <v>1532</v>
      </c>
    </row>
    <row r="1817" spans="1:26">
      <c r="A1817">
        <v>285</v>
      </c>
      <c r="B1817">
        <v>16226</v>
      </c>
      <c r="C1817" t="s">
        <v>1574</v>
      </c>
      <c r="D1817" t="s">
        <v>1529</v>
      </c>
      <c r="E1817" t="s">
        <v>1449</v>
      </c>
      <c r="F1817">
        <v>82836</v>
      </c>
      <c r="G1817">
        <v>97915</v>
      </c>
      <c r="H1817" t="s">
        <v>1530</v>
      </c>
      <c r="I1817">
        <v>262</v>
      </c>
      <c r="J1817">
        <v>5</v>
      </c>
      <c r="K1817">
        <v>100</v>
      </c>
      <c r="L1817">
        <v>81314</v>
      </c>
      <c r="M1817">
        <v>1010</v>
      </c>
      <c r="N1817">
        <v>1061</v>
      </c>
      <c r="O1817">
        <v>1114</v>
      </c>
      <c r="P1817">
        <v>1218</v>
      </c>
      <c r="Q1817">
        <v>1322</v>
      </c>
      <c r="R1817">
        <v>500</v>
      </c>
      <c r="S1817">
        <v>525</v>
      </c>
      <c r="T1817">
        <v>551</v>
      </c>
      <c r="U1817">
        <v>603</v>
      </c>
      <c r="V1817">
        <v>654</v>
      </c>
      <c r="W1817" t="s">
        <v>2506</v>
      </c>
      <c r="X1817">
        <v>1</v>
      </c>
      <c r="Y1817">
        <v>1</v>
      </c>
      <c r="Z1817" t="s">
        <v>1532</v>
      </c>
    </row>
    <row r="1818" spans="1:26">
      <c r="A1818">
        <v>285</v>
      </c>
      <c r="B1818">
        <v>16226</v>
      </c>
      <c r="C1818" t="s">
        <v>1574</v>
      </c>
      <c r="D1818" t="s">
        <v>1529</v>
      </c>
      <c r="E1818" t="s">
        <v>1449</v>
      </c>
      <c r="F1818">
        <v>58554</v>
      </c>
      <c r="G1818">
        <v>69494</v>
      </c>
      <c r="H1818" t="s">
        <v>1530</v>
      </c>
      <c r="I1818">
        <v>261</v>
      </c>
      <c r="J1818">
        <v>10</v>
      </c>
      <c r="K1818">
        <v>900</v>
      </c>
      <c r="L1818">
        <v>81314</v>
      </c>
      <c r="M1818">
        <v>1010</v>
      </c>
      <c r="N1818">
        <v>1061</v>
      </c>
      <c r="O1818">
        <v>1114</v>
      </c>
      <c r="P1818">
        <v>1218</v>
      </c>
      <c r="Q1818">
        <v>1322</v>
      </c>
      <c r="R1818">
        <v>9000</v>
      </c>
      <c r="S1818">
        <v>9454</v>
      </c>
      <c r="T1818">
        <v>9927</v>
      </c>
      <c r="U1818">
        <v>10853</v>
      </c>
      <c r="V1818">
        <v>11780</v>
      </c>
      <c r="W1818" t="s">
        <v>2507</v>
      </c>
      <c r="X1818">
        <v>1</v>
      </c>
      <c r="Y1818">
        <v>1</v>
      </c>
      <c r="Z1818" t="s">
        <v>1532</v>
      </c>
    </row>
    <row r="1819" spans="1:26">
      <c r="A1819">
        <v>285</v>
      </c>
      <c r="B1819">
        <v>16226</v>
      </c>
      <c r="C1819" t="s">
        <v>1574</v>
      </c>
      <c r="D1819" t="s">
        <v>1529</v>
      </c>
      <c r="E1819" t="s">
        <v>1449</v>
      </c>
      <c r="F1819">
        <v>37936</v>
      </c>
      <c r="G1819">
        <v>85839</v>
      </c>
      <c r="H1819" t="s">
        <v>1530</v>
      </c>
      <c r="I1819">
        <v>261</v>
      </c>
      <c r="J1819">
        <v>5</v>
      </c>
      <c r="K1819">
        <v>60</v>
      </c>
      <c r="L1819">
        <v>81314</v>
      </c>
      <c r="M1819">
        <v>1010</v>
      </c>
      <c r="N1819">
        <v>1061</v>
      </c>
      <c r="O1819">
        <v>1114</v>
      </c>
      <c r="P1819">
        <v>1218</v>
      </c>
      <c r="Q1819">
        <v>1322</v>
      </c>
      <c r="R1819">
        <v>300</v>
      </c>
      <c r="S1819">
        <v>315</v>
      </c>
      <c r="T1819">
        <v>331</v>
      </c>
      <c r="U1819">
        <v>362</v>
      </c>
      <c r="V1819">
        <v>393</v>
      </c>
      <c r="W1819" t="s">
        <v>2508</v>
      </c>
      <c r="X1819">
        <v>1</v>
      </c>
      <c r="Y1819">
        <v>1</v>
      </c>
      <c r="Z1819" t="s">
        <v>1532</v>
      </c>
    </row>
    <row r="1820" spans="1:26">
      <c r="A1820">
        <v>285</v>
      </c>
      <c r="B1820">
        <v>16226</v>
      </c>
      <c r="C1820" t="s">
        <v>1574</v>
      </c>
      <c r="D1820" t="s">
        <v>1529</v>
      </c>
      <c r="E1820" t="s">
        <v>1449</v>
      </c>
      <c r="F1820">
        <v>71009</v>
      </c>
      <c r="G1820">
        <v>84589</v>
      </c>
      <c r="H1820" t="s">
        <v>1530</v>
      </c>
      <c r="I1820">
        <v>261</v>
      </c>
      <c r="J1820">
        <v>2</v>
      </c>
      <c r="K1820">
        <v>125</v>
      </c>
      <c r="L1820">
        <v>81314</v>
      </c>
      <c r="M1820">
        <v>1010</v>
      </c>
      <c r="N1820">
        <v>1061</v>
      </c>
      <c r="O1820">
        <v>1114</v>
      </c>
      <c r="P1820">
        <v>1218</v>
      </c>
      <c r="Q1820">
        <v>1322</v>
      </c>
      <c r="R1820">
        <v>250</v>
      </c>
      <c r="S1820">
        <v>263</v>
      </c>
      <c r="T1820">
        <v>276</v>
      </c>
      <c r="U1820">
        <v>301</v>
      </c>
      <c r="V1820">
        <v>327</v>
      </c>
      <c r="W1820" t="s">
        <v>2509</v>
      </c>
      <c r="X1820">
        <v>1</v>
      </c>
      <c r="Y1820">
        <v>1</v>
      </c>
      <c r="Z1820" t="s">
        <v>1532</v>
      </c>
    </row>
    <row r="1821" spans="1:26">
      <c r="A1821">
        <v>285</v>
      </c>
      <c r="B1821">
        <v>16226</v>
      </c>
      <c r="C1821" t="s">
        <v>1574</v>
      </c>
      <c r="D1821" t="s">
        <v>1529</v>
      </c>
      <c r="E1821" t="s">
        <v>1449</v>
      </c>
      <c r="F1821">
        <v>63408</v>
      </c>
      <c r="G1821">
        <v>76304</v>
      </c>
      <c r="H1821" t="s">
        <v>1530</v>
      </c>
      <c r="I1821">
        <v>261</v>
      </c>
      <c r="J1821">
        <v>1</v>
      </c>
      <c r="K1821">
        <v>300</v>
      </c>
      <c r="L1821">
        <v>81314</v>
      </c>
      <c r="M1821">
        <v>1010</v>
      </c>
      <c r="N1821">
        <v>1061</v>
      </c>
      <c r="O1821">
        <v>1114</v>
      </c>
      <c r="P1821">
        <v>1218</v>
      </c>
      <c r="Q1821">
        <v>1322</v>
      </c>
      <c r="R1821">
        <v>300</v>
      </c>
      <c r="S1821">
        <v>315</v>
      </c>
      <c r="T1821">
        <v>331</v>
      </c>
      <c r="U1821">
        <v>362</v>
      </c>
      <c r="V1821">
        <v>393</v>
      </c>
      <c r="W1821" t="s">
        <v>2510</v>
      </c>
      <c r="X1821">
        <v>1</v>
      </c>
      <c r="Y1821">
        <v>1</v>
      </c>
      <c r="Z1821" t="s">
        <v>1532</v>
      </c>
    </row>
    <row r="1822" spans="1:26">
      <c r="A1822">
        <v>285</v>
      </c>
      <c r="B1822">
        <v>16226</v>
      </c>
      <c r="C1822" t="s">
        <v>1574</v>
      </c>
      <c r="D1822" t="s">
        <v>1529</v>
      </c>
      <c r="E1822" t="s">
        <v>1449</v>
      </c>
      <c r="F1822">
        <v>4656</v>
      </c>
      <c r="G1822">
        <v>4837</v>
      </c>
      <c r="H1822" t="s">
        <v>1530</v>
      </c>
      <c r="I1822">
        <v>232</v>
      </c>
      <c r="J1822">
        <v>25</v>
      </c>
      <c r="K1822">
        <v>10</v>
      </c>
      <c r="L1822">
        <v>81314</v>
      </c>
      <c r="M1822">
        <v>1010</v>
      </c>
      <c r="N1822">
        <v>1061</v>
      </c>
      <c r="O1822">
        <v>1114</v>
      </c>
      <c r="P1822">
        <v>1218</v>
      </c>
      <c r="Q1822">
        <v>1322</v>
      </c>
      <c r="R1822">
        <v>250</v>
      </c>
      <c r="S1822">
        <v>263</v>
      </c>
      <c r="T1822">
        <v>276</v>
      </c>
      <c r="U1822">
        <v>301</v>
      </c>
      <c r="V1822">
        <v>327</v>
      </c>
      <c r="W1822" t="s">
        <v>2511</v>
      </c>
      <c r="X1822">
        <v>1</v>
      </c>
      <c r="Y1822">
        <v>1</v>
      </c>
      <c r="Z1822" t="s">
        <v>1532</v>
      </c>
    </row>
    <row r="1823" spans="1:26">
      <c r="A1823">
        <v>285</v>
      </c>
      <c r="B1823">
        <v>16226</v>
      </c>
      <c r="C1823" t="s">
        <v>1574</v>
      </c>
      <c r="D1823" t="s">
        <v>1529</v>
      </c>
      <c r="E1823" t="s">
        <v>1449</v>
      </c>
      <c r="F1823">
        <v>4657</v>
      </c>
      <c r="G1823">
        <v>36614</v>
      </c>
      <c r="H1823" t="s">
        <v>1530</v>
      </c>
      <c r="I1823">
        <v>232</v>
      </c>
      <c r="J1823">
        <v>25</v>
      </c>
      <c r="K1823">
        <v>16</v>
      </c>
      <c r="L1823">
        <v>81314</v>
      </c>
      <c r="M1823">
        <v>1010</v>
      </c>
      <c r="N1823">
        <v>1061</v>
      </c>
      <c r="O1823">
        <v>1114</v>
      </c>
      <c r="P1823">
        <v>1218</v>
      </c>
      <c r="Q1823">
        <v>1322</v>
      </c>
      <c r="R1823">
        <v>400</v>
      </c>
      <c r="S1823">
        <v>420</v>
      </c>
      <c r="T1823">
        <v>441</v>
      </c>
      <c r="U1823">
        <v>482</v>
      </c>
      <c r="V1823">
        <v>524</v>
      </c>
      <c r="W1823" t="s">
        <v>2511</v>
      </c>
      <c r="X1823">
        <v>1</v>
      </c>
      <c r="Y1823">
        <v>1</v>
      </c>
      <c r="Z1823" t="s">
        <v>1532</v>
      </c>
    </row>
    <row r="1824" spans="1:26">
      <c r="A1824">
        <v>285</v>
      </c>
      <c r="B1824">
        <v>16226</v>
      </c>
      <c r="C1824" t="s">
        <v>1574</v>
      </c>
      <c r="D1824" t="s">
        <v>1529</v>
      </c>
      <c r="E1824" t="s">
        <v>1449</v>
      </c>
      <c r="F1824">
        <v>43664</v>
      </c>
      <c r="G1824">
        <v>50162</v>
      </c>
      <c r="H1824" t="s">
        <v>1530</v>
      </c>
      <c r="I1824">
        <v>286</v>
      </c>
      <c r="J1824">
        <v>8</v>
      </c>
      <c r="K1824">
        <v>187.5</v>
      </c>
      <c r="L1824">
        <v>81314</v>
      </c>
      <c r="M1824">
        <v>1010</v>
      </c>
      <c r="N1824">
        <v>1061</v>
      </c>
      <c r="O1824">
        <v>1114</v>
      </c>
      <c r="P1824">
        <v>1218</v>
      </c>
      <c r="Q1824">
        <v>1322</v>
      </c>
      <c r="R1824">
        <v>1500</v>
      </c>
      <c r="S1824">
        <v>1576</v>
      </c>
      <c r="T1824">
        <v>1654</v>
      </c>
      <c r="U1824">
        <v>1809</v>
      </c>
      <c r="V1824">
        <v>1963</v>
      </c>
      <c r="W1824" t="s">
        <v>2512</v>
      </c>
      <c r="X1824">
        <v>1</v>
      </c>
      <c r="Y1824">
        <v>1</v>
      </c>
      <c r="Z1824" t="s">
        <v>1532</v>
      </c>
    </row>
    <row r="1825" spans="1:26">
      <c r="A1825">
        <v>285</v>
      </c>
      <c r="B1825">
        <v>16226</v>
      </c>
      <c r="C1825" t="s">
        <v>1574</v>
      </c>
      <c r="D1825" t="s">
        <v>1529</v>
      </c>
      <c r="E1825" t="s">
        <v>1449</v>
      </c>
      <c r="F1825">
        <v>57841</v>
      </c>
      <c r="G1825">
        <v>68652</v>
      </c>
      <c r="H1825" t="s">
        <v>1530</v>
      </c>
      <c r="I1825">
        <v>286</v>
      </c>
      <c r="J1825">
        <v>5</v>
      </c>
      <c r="K1825">
        <v>500</v>
      </c>
      <c r="L1825">
        <v>81314</v>
      </c>
      <c r="M1825">
        <v>1010</v>
      </c>
      <c r="N1825">
        <v>1061</v>
      </c>
      <c r="O1825">
        <v>1114</v>
      </c>
      <c r="P1825">
        <v>1218</v>
      </c>
      <c r="Q1825">
        <v>1322</v>
      </c>
      <c r="R1825">
        <v>2500</v>
      </c>
      <c r="S1825">
        <v>2626</v>
      </c>
      <c r="T1825">
        <v>2757</v>
      </c>
      <c r="U1825">
        <v>3015</v>
      </c>
      <c r="V1825">
        <v>3272</v>
      </c>
      <c r="W1825" t="s">
        <v>2513</v>
      </c>
      <c r="X1825">
        <v>1</v>
      </c>
      <c r="Y1825">
        <v>1</v>
      </c>
      <c r="Z1825" t="s">
        <v>1532</v>
      </c>
    </row>
    <row r="1826" spans="1:26">
      <c r="A1826">
        <v>285</v>
      </c>
      <c r="B1826">
        <v>16226</v>
      </c>
      <c r="C1826" t="s">
        <v>1574</v>
      </c>
      <c r="D1826" t="s">
        <v>1529</v>
      </c>
      <c r="E1826" t="s">
        <v>1449</v>
      </c>
      <c r="F1826">
        <v>73274</v>
      </c>
      <c r="G1826">
        <v>87069</v>
      </c>
      <c r="H1826" t="s">
        <v>1530</v>
      </c>
      <c r="I1826">
        <v>286</v>
      </c>
      <c r="J1826">
        <v>2</v>
      </c>
      <c r="K1826">
        <v>400</v>
      </c>
      <c r="L1826">
        <v>81314</v>
      </c>
      <c r="M1826">
        <v>1010</v>
      </c>
      <c r="N1826">
        <v>1061</v>
      </c>
      <c r="O1826">
        <v>1114</v>
      </c>
      <c r="P1826">
        <v>1218</v>
      </c>
      <c r="Q1826">
        <v>1322</v>
      </c>
      <c r="R1826">
        <v>800</v>
      </c>
      <c r="S1826">
        <v>840</v>
      </c>
      <c r="T1826">
        <v>882</v>
      </c>
      <c r="U1826">
        <v>965</v>
      </c>
      <c r="V1826">
        <v>1047</v>
      </c>
      <c r="W1826" t="s">
        <v>2514</v>
      </c>
      <c r="X1826">
        <v>1</v>
      </c>
      <c r="Y1826">
        <v>1</v>
      </c>
      <c r="Z1826" t="s">
        <v>1532</v>
      </c>
    </row>
    <row r="1827" spans="1:26">
      <c r="A1827">
        <v>285</v>
      </c>
      <c r="B1827">
        <v>16226</v>
      </c>
      <c r="C1827" t="s">
        <v>1574</v>
      </c>
      <c r="D1827" t="s">
        <v>1529</v>
      </c>
      <c r="E1827" t="s">
        <v>1449</v>
      </c>
      <c r="F1827">
        <v>80348</v>
      </c>
      <c r="G1827">
        <v>94952</v>
      </c>
      <c r="H1827" t="s">
        <v>1577</v>
      </c>
      <c r="I1827">
        <v>329</v>
      </c>
      <c r="J1827">
        <v>1</v>
      </c>
      <c r="K1827">
        <v>15000</v>
      </c>
      <c r="L1827">
        <v>81314</v>
      </c>
      <c r="M1827">
        <v>1010</v>
      </c>
      <c r="N1827">
        <v>1061</v>
      </c>
      <c r="O1827">
        <v>1114</v>
      </c>
      <c r="P1827">
        <v>1218</v>
      </c>
      <c r="Q1827">
        <v>1322</v>
      </c>
      <c r="R1827">
        <v>15000</v>
      </c>
      <c r="S1827">
        <v>15757</v>
      </c>
      <c r="T1827">
        <v>16545</v>
      </c>
      <c r="U1827">
        <v>18089</v>
      </c>
      <c r="V1827">
        <v>19634</v>
      </c>
      <c r="W1827" t="s">
        <v>2515</v>
      </c>
      <c r="X1827">
        <v>1</v>
      </c>
      <c r="Y1827">
        <v>1</v>
      </c>
      <c r="Z1827" t="s">
        <v>1532</v>
      </c>
    </row>
    <row r="1828" spans="1:26">
      <c r="A1828">
        <v>285</v>
      </c>
      <c r="B1828">
        <v>16226</v>
      </c>
      <c r="C1828" t="s">
        <v>1574</v>
      </c>
      <c r="D1828" t="s">
        <v>1529</v>
      </c>
      <c r="E1828" t="s">
        <v>1449</v>
      </c>
      <c r="F1828">
        <v>61443</v>
      </c>
      <c r="G1828">
        <v>73685</v>
      </c>
      <c r="H1828" t="s">
        <v>1577</v>
      </c>
      <c r="I1828">
        <v>329</v>
      </c>
      <c r="J1828">
        <v>5</v>
      </c>
      <c r="K1828">
        <v>300</v>
      </c>
      <c r="L1828">
        <v>81314</v>
      </c>
      <c r="M1828">
        <v>1010</v>
      </c>
      <c r="N1828">
        <v>1061</v>
      </c>
      <c r="O1828">
        <v>1114</v>
      </c>
      <c r="P1828">
        <v>1218</v>
      </c>
      <c r="Q1828">
        <v>1322</v>
      </c>
      <c r="R1828">
        <v>1500</v>
      </c>
      <c r="S1828">
        <v>1576</v>
      </c>
      <c r="T1828">
        <v>1654</v>
      </c>
      <c r="U1828">
        <v>1809</v>
      </c>
      <c r="V1828">
        <v>1963</v>
      </c>
      <c r="W1828" t="s">
        <v>2516</v>
      </c>
      <c r="X1828">
        <v>1</v>
      </c>
      <c r="Y1828">
        <v>1</v>
      </c>
      <c r="Z1828" t="s">
        <v>1532</v>
      </c>
    </row>
    <row r="1829" spans="1:26">
      <c r="A1829">
        <v>285</v>
      </c>
      <c r="B1829">
        <v>16226</v>
      </c>
      <c r="C1829" t="s">
        <v>1574</v>
      </c>
      <c r="D1829" t="s">
        <v>1529</v>
      </c>
      <c r="E1829" t="s">
        <v>1449</v>
      </c>
      <c r="F1829">
        <v>78942</v>
      </c>
      <c r="G1829">
        <v>93270</v>
      </c>
      <c r="H1829" t="s">
        <v>1577</v>
      </c>
      <c r="I1829">
        <v>329</v>
      </c>
      <c r="J1829">
        <v>1</v>
      </c>
      <c r="K1829">
        <v>75000</v>
      </c>
      <c r="L1829">
        <v>81314</v>
      </c>
      <c r="M1829">
        <v>1010</v>
      </c>
      <c r="N1829">
        <v>1061</v>
      </c>
      <c r="O1829">
        <v>1114</v>
      </c>
      <c r="P1829">
        <v>1218</v>
      </c>
      <c r="Q1829">
        <v>1322</v>
      </c>
      <c r="R1829">
        <v>75000</v>
      </c>
      <c r="S1829">
        <v>78787</v>
      </c>
      <c r="T1829">
        <v>82723</v>
      </c>
      <c r="U1829">
        <v>90446</v>
      </c>
      <c r="V1829">
        <v>98168</v>
      </c>
      <c r="W1829" t="s">
        <v>2517</v>
      </c>
      <c r="X1829">
        <v>1</v>
      </c>
      <c r="Y1829">
        <v>1</v>
      </c>
      <c r="Z1829" t="s">
        <v>1532</v>
      </c>
    </row>
    <row r="1830" spans="1:26">
      <c r="A1830">
        <v>285</v>
      </c>
      <c r="B1830">
        <v>16226</v>
      </c>
      <c r="C1830" t="s">
        <v>1574</v>
      </c>
      <c r="D1830" t="s">
        <v>1529</v>
      </c>
      <c r="E1830" t="s">
        <v>1449</v>
      </c>
      <c r="F1830">
        <v>58560</v>
      </c>
      <c r="G1830">
        <v>69507</v>
      </c>
      <c r="H1830" t="s">
        <v>1577</v>
      </c>
      <c r="I1830">
        <v>329</v>
      </c>
      <c r="J1830">
        <v>2</v>
      </c>
      <c r="K1830">
        <v>1000</v>
      </c>
      <c r="L1830">
        <v>81314</v>
      </c>
      <c r="M1830">
        <v>1010</v>
      </c>
      <c r="N1830">
        <v>1061</v>
      </c>
      <c r="O1830">
        <v>1114</v>
      </c>
      <c r="P1830">
        <v>1218</v>
      </c>
      <c r="Q1830">
        <v>1322</v>
      </c>
      <c r="R1830">
        <v>2000</v>
      </c>
      <c r="S1830">
        <v>2101</v>
      </c>
      <c r="T1830">
        <v>2206</v>
      </c>
      <c r="U1830">
        <v>2412</v>
      </c>
      <c r="V1830">
        <v>2618</v>
      </c>
      <c r="W1830" t="s">
        <v>2518</v>
      </c>
      <c r="X1830">
        <v>1</v>
      </c>
      <c r="Y1830">
        <v>1</v>
      </c>
      <c r="Z1830" t="s">
        <v>1532</v>
      </c>
    </row>
    <row r="1831" spans="1:26">
      <c r="A1831">
        <v>285</v>
      </c>
      <c r="B1831">
        <v>16226</v>
      </c>
      <c r="C1831" t="s">
        <v>1574</v>
      </c>
      <c r="D1831" t="s">
        <v>1529</v>
      </c>
      <c r="E1831" t="s">
        <v>1449</v>
      </c>
      <c r="F1831">
        <v>77662</v>
      </c>
      <c r="G1831">
        <v>91893</v>
      </c>
      <c r="H1831" t="s">
        <v>1577</v>
      </c>
      <c r="I1831">
        <v>329</v>
      </c>
      <c r="J1831">
        <v>1</v>
      </c>
      <c r="K1831">
        <v>5000</v>
      </c>
      <c r="L1831">
        <v>81314</v>
      </c>
      <c r="M1831">
        <v>1010</v>
      </c>
      <c r="N1831">
        <v>1061</v>
      </c>
      <c r="O1831">
        <v>1114</v>
      </c>
      <c r="P1831">
        <v>1218</v>
      </c>
      <c r="Q1831">
        <v>1322</v>
      </c>
      <c r="R1831">
        <v>5000</v>
      </c>
      <c r="S1831">
        <v>5252</v>
      </c>
      <c r="T1831">
        <v>5515</v>
      </c>
      <c r="U1831">
        <v>6030</v>
      </c>
      <c r="V1831">
        <v>6545</v>
      </c>
      <c r="W1831" t="s">
        <v>2519</v>
      </c>
      <c r="X1831">
        <v>1</v>
      </c>
      <c r="Y1831">
        <v>1</v>
      </c>
      <c r="Z1831" t="s">
        <v>1532</v>
      </c>
    </row>
    <row r="1832" spans="1:26">
      <c r="A1832">
        <v>285</v>
      </c>
      <c r="B1832">
        <v>16226</v>
      </c>
      <c r="C1832" t="s">
        <v>1574</v>
      </c>
      <c r="D1832" t="s">
        <v>1529</v>
      </c>
      <c r="E1832" t="s">
        <v>1449</v>
      </c>
      <c r="F1832">
        <v>78959</v>
      </c>
      <c r="G1832">
        <v>93289</v>
      </c>
      <c r="H1832" t="s">
        <v>1577</v>
      </c>
      <c r="I1832">
        <v>329</v>
      </c>
      <c r="J1832">
        <v>3</v>
      </c>
      <c r="K1832">
        <v>666.67</v>
      </c>
      <c r="L1832">
        <v>81314</v>
      </c>
      <c r="M1832">
        <v>1010</v>
      </c>
      <c r="N1832">
        <v>1061</v>
      </c>
      <c r="O1832">
        <v>1114</v>
      </c>
      <c r="P1832">
        <v>1218</v>
      </c>
      <c r="Q1832">
        <v>1322</v>
      </c>
      <c r="R1832">
        <v>2000</v>
      </c>
      <c r="S1832">
        <v>2101</v>
      </c>
      <c r="T1832">
        <v>2206</v>
      </c>
      <c r="U1832">
        <v>2412</v>
      </c>
      <c r="V1832">
        <v>2618</v>
      </c>
      <c r="W1832" t="s">
        <v>2520</v>
      </c>
      <c r="X1832">
        <v>1</v>
      </c>
      <c r="Y1832">
        <v>1</v>
      </c>
      <c r="Z1832" t="s">
        <v>1532</v>
      </c>
    </row>
    <row r="1833" spans="1:26">
      <c r="A1833">
        <v>285</v>
      </c>
      <c r="B1833">
        <v>16226</v>
      </c>
      <c r="C1833" t="s">
        <v>1574</v>
      </c>
      <c r="D1833" t="s">
        <v>1529</v>
      </c>
      <c r="E1833" t="s">
        <v>1449</v>
      </c>
      <c r="F1833">
        <v>57044</v>
      </c>
      <c r="G1833">
        <v>67611</v>
      </c>
      <c r="H1833" t="s">
        <v>1577</v>
      </c>
      <c r="I1833">
        <v>329</v>
      </c>
      <c r="J1833">
        <v>2</v>
      </c>
      <c r="K1833">
        <v>300</v>
      </c>
      <c r="L1833">
        <v>81314</v>
      </c>
      <c r="M1833">
        <v>1010</v>
      </c>
      <c r="N1833">
        <v>1061</v>
      </c>
      <c r="O1833">
        <v>1114</v>
      </c>
      <c r="P1833">
        <v>1218</v>
      </c>
      <c r="Q1833">
        <v>1322</v>
      </c>
      <c r="R1833">
        <v>600</v>
      </c>
      <c r="S1833">
        <v>630</v>
      </c>
      <c r="T1833">
        <v>662</v>
      </c>
      <c r="U1833">
        <v>724</v>
      </c>
      <c r="V1833">
        <v>785</v>
      </c>
      <c r="W1833" t="s">
        <v>2521</v>
      </c>
      <c r="X1833">
        <v>1</v>
      </c>
      <c r="Y1833">
        <v>1</v>
      </c>
      <c r="Z1833" t="s">
        <v>1532</v>
      </c>
    </row>
    <row r="1834" spans="1:26">
      <c r="A1834">
        <v>285</v>
      </c>
      <c r="B1834">
        <v>16226</v>
      </c>
      <c r="C1834" t="s">
        <v>1574</v>
      </c>
      <c r="D1834" t="s">
        <v>1529</v>
      </c>
      <c r="E1834" t="s">
        <v>1449</v>
      </c>
      <c r="F1834">
        <v>79346</v>
      </c>
      <c r="G1834">
        <v>93707</v>
      </c>
      <c r="H1834" t="s">
        <v>1577</v>
      </c>
      <c r="I1834">
        <v>329</v>
      </c>
      <c r="J1834">
        <v>1</v>
      </c>
      <c r="K1834">
        <v>1500</v>
      </c>
      <c r="L1834">
        <v>81314</v>
      </c>
      <c r="M1834">
        <v>1010</v>
      </c>
      <c r="N1834">
        <v>1061</v>
      </c>
      <c r="O1834">
        <v>1114</v>
      </c>
      <c r="P1834">
        <v>1218</v>
      </c>
      <c r="Q1834">
        <v>1322</v>
      </c>
      <c r="R1834">
        <v>1500</v>
      </c>
      <c r="S1834">
        <v>1576</v>
      </c>
      <c r="T1834">
        <v>1654</v>
      </c>
      <c r="U1834">
        <v>1809</v>
      </c>
      <c r="V1834">
        <v>1963</v>
      </c>
      <c r="W1834" t="s">
        <v>2522</v>
      </c>
      <c r="X1834">
        <v>1</v>
      </c>
      <c r="Y1834">
        <v>1</v>
      </c>
      <c r="Z1834" t="s">
        <v>1532</v>
      </c>
    </row>
    <row r="1835" spans="1:26">
      <c r="A1835">
        <v>285</v>
      </c>
      <c r="B1835">
        <v>16226</v>
      </c>
      <c r="C1835" t="s">
        <v>1574</v>
      </c>
      <c r="D1835" t="s">
        <v>1529</v>
      </c>
      <c r="E1835" t="s">
        <v>1449</v>
      </c>
      <c r="F1835">
        <v>72337</v>
      </c>
      <c r="G1835">
        <v>86019</v>
      </c>
      <c r="H1835" t="s">
        <v>1577</v>
      </c>
      <c r="I1835">
        <v>329</v>
      </c>
      <c r="J1835">
        <v>2</v>
      </c>
      <c r="K1835">
        <v>2000</v>
      </c>
      <c r="L1835">
        <v>81314</v>
      </c>
      <c r="M1835">
        <v>1010</v>
      </c>
      <c r="N1835">
        <v>1061</v>
      </c>
      <c r="O1835">
        <v>1114</v>
      </c>
      <c r="P1835">
        <v>1218</v>
      </c>
      <c r="Q1835">
        <v>1322</v>
      </c>
      <c r="R1835">
        <v>4000</v>
      </c>
      <c r="S1835">
        <v>4202</v>
      </c>
      <c r="T1835">
        <v>4412</v>
      </c>
      <c r="U1835">
        <v>4824</v>
      </c>
      <c r="V1835">
        <v>5236</v>
      </c>
      <c r="W1835" t="s">
        <v>1991</v>
      </c>
      <c r="X1835">
        <v>1</v>
      </c>
      <c r="Y1835">
        <v>1</v>
      </c>
      <c r="Z1835" t="s">
        <v>1532</v>
      </c>
    </row>
    <row r="1836" spans="1:26">
      <c r="A1836">
        <v>285</v>
      </c>
      <c r="B1836">
        <v>16226</v>
      </c>
      <c r="C1836" t="s">
        <v>1574</v>
      </c>
      <c r="D1836" t="s">
        <v>1529</v>
      </c>
      <c r="E1836" t="s">
        <v>1449</v>
      </c>
      <c r="F1836">
        <v>72010</v>
      </c>
      <c r="G1836">
        <v>85670</v>
      </c>
      <c r="H1836" t="s">
        <v>1577</v>
      </c>
      <c r="I1836">
        <v>329</v>
      </c>
      <c r="J1836">
        <v>2</v>
      </c>
      <c r="K1836">
        <v>500</v>
      </c>
      <c r="L1836">
        <v>81314</v>
      </c>
      <c r="M1836">
        <v>1010</v>
      </c>
      <c r="N1836">
        <v>1061</v>
      </c>
      <c r="O1836">
        <v>1114</v>
      </c>
      <c r="P1836">
        <v>1218</v>
      </c>
      <c r="Q1836">
        <v>1322</v>
      </c>
      <c r="R1836">
        <v>1000</v>
      </c>
      <c r="S1836">
        <v>1050</v>
      </c>
      <c r="T1836">
        <v>1103</v>
      </c>
      <c r="U1836">
        <v>1206</v>
      </c>
      <c r="V1836">
        <v>1309</v>
      </c>
      <c r="W1836" t="s">
        <v>2523</v>
      </c>
      <c r="X1836">
        <v>1</v>
      </c>
      <c r="Y1836">
        <v>1</v>
      </c>
      <c r="Z1836" t="s">
        <v>1532</v>
      </c>
    </row>
    <row r="1837" spans="1:26">
      <c r="A1837">
        <v>285</v>
      </c>
      <c r="B1837">
        <v>16226</v>
      </c>
      <c r="C1837" t="s">
        <v>1574</v>
      </c>
      <c r="D1837" t="s">
        <v>1529</v>
      </c>
      <c r="E1837" t="s">
        <v>1449</v>
      </c>
      <c r="F1837">
        <v>73294</v>
      </c>
      <c r="G1837">
        <v>87090</v>
      </c>
      <c r="H1837" t="s">
        <v>1577</v>
      </c>
      <c r="I1837">
        <v>329</v>
      </c>
      <c r="J1837">
        <v>4</v>
      </c>
      <c r="K1837">
        <v>1000</v>
      </c>
      <c r="L1837">
        <v>81314</v>
      </c>
      <c r="M1837">
        <v>1010</v>
      </c>
      <c r="N1837">
        <v>1061</v>
      </c>
      <c r="O1837">
        <v>1114</v>
      </c>
      <c r="P1837">
        <v>1218</v>
      </c>
      <c r="Q1837">
        <v>1322</v>
      </c>
      <c r="R1837">
        <v>4000</v>
      </c>
      <c r="S1837">
        <v>4202</v>
      </c>
      <c r="T1837">
        <v>4412</v>
      </c>
      <c r="U1837">
        <v>4824</v>
      </c>
      <c r="V1837">
        <v>5236</v>
      </c>
      <c r="W1837" t="s">
        <v>2524</v>
      </c>
      <c r="X1837">
        <v>1</v>
      </c>
      <c r="Y1837">
        <v>1</v>
      </c>
      <c r="Z1837" t="s">
        <v>1532</v>
      </c>
    </row>
    <row r="1838" spans="1:26">
      <c r="A1838">
        <v>285</v>
      </c>
      <c r="B1838">
        <v>16226</v>
      </c>
      <c r="C1838" t="s">
        <v>1574</v>
      </c>
      <c r="D1838" t="s">
        <v>1529</v>
      </c>
      <c r="E1838" t="s">
        <v>1449</v>
      </c>
      <c r="F1838">
        <v>51800</v>
      </c>
      <c r="G1838">
        <v>61067</v>
      </c>
      <c r="H1838" t="s">
        <v>1577</v>
      </c>
      <c r="I1838">
        <v>329</v>
      </c>
      <c r="J1838">
        <v>4</v>
      </c>
      <c r="K1838">
        <v>500</v>
      </c>
      <c r="L1838">
        <v>81314</v>
      </c>
      <c r="M1838">
        <v>1010</v>
      </c>
      <c r="N1838">
        <v>1061</v>
      </c>
      <c r="O1838">
        <v>1114</v>
      </c>
      <c r="P1838">
        <v>1218</v>
      </c>
      <c r="Q1838">
        <v>1322</v>
      </c>
      <c r="R1838">
        <v>2000</v>
      </c>
      <c r="S1838">
        <v>2101</v>
      </c>
      <c r="T1838">
        <v>2206</v>
      </c>
      <c r="U1838">
        <v>2412</v>
      </c>
      <c r="V1838">
        <v>2618</v>
      </c>
      <c r="W1838" t="s">
        <v>2525</v>
      </c>
      <c r="X1838">
        <v>1</v>
      </c>
      <c r="Y1838">
        <v>1</v>
      </c>
      <c r="Z1838" t="s">
        <v>1532</v>
      </c>
    </row>
    <row r="1839" spans="1:26">
      <c r="A1839">
        <v>285</v>
      </c>
      <c r="B1839">
        <v>16226</v>
      </c>
      <c r="C1839" t="s">
        <v>1574</v>
      </c>
      <c r="D1839" t="s">
        <v>1529</v>
      </c>
      <c r="E1839" t="s">
        <v>1449</v>
      </c>
      <c r="F1839">
        <v>53541</v>
      </c>
      <c r="G1839">
        <v>63145</v>
      </c>
      <c r="H1839" t="s">
        <v>1577</v>
      </c>
      <c r="I1839">
        <v>329</v>
      </c>
      <c r="J1839">
        <v>2</v>
      </c>
      <c r="K1839">
        <v>225000</v>
      </c>
      <c r="L1839">
        <v>81314</v>
      </c>
      <c r="M1839">
        <v>1010</v>
      </c>
      <c r="N1839">
        <v>1061</v>
      </c>
      <c r="O1839">
        <v>1114</v>
      </c>
      <c r="P1839">
        <v>1218</v>
      </c>
      <c r="Q1839">
        <v>1322</v>
      </c>
      <c r="R1839">
        <v>450000</v>
      </c>
      <c r="S1839">
        <v>472723</v>
      </c>
      <c r="T1839">
        <v>496337</v>
      </c>
      <c r="U1839">
        <v>542673</v>
      </c>
      <c r="V1839">
        <v>589010</v>
      </c>
      <c r="W1839" t="s">
        <v>2526</v>
      </c>
      <c r="X1839">
        <v>1</v>
      </c>
      <c r="Y1839">
        <v>1</v>
      </c>
      <c r="Z1839" t="s">
        <v>1532</v>
      </c>
    </row>
    <row r="1840" spans="1:26">
      <c r="A1840">
        <v>285</v>
      </c>
      <c r="B1840">
        <v>16226</v>
      </c>
      <c r="C1840" t="s">
        <v>1574</v>
      </c>
      <c r="D1840" t="s">
        <v>1529</v>
      </c>
      <c r="E1840" t="s">
        <v>1449</v>
      </c>
      <c r="F1840">
        <v>64726</v>
      </c>
      <c r="G1840">
        <v>77859</v>
      </c>
      <c r="H1840" t="s">
        <v>1577</v>
      </c>
      <c r="I1840">
        <v>329</v>
      </c>
      <c r="J1840">
        <v>1</v>
      </c>
      <c r="K1840">
        <v>1500</v>
      </c>
      <c r="L1840">
        <v>81314</v>
      </c>
      <c r="M1840">
        <v>1010</v>
      </c>
      <c r="N1840">
        <v>1061</v>
      </c>
      <c r="O1840">
        <v>1114</v>
      </c>
      <c r="P1840">
        <v>1218</v>
      </c>
      <c r="Q1840">
        <v>1322</v>
      </c>
      <c r="R1840">
        <v>1500</v>
      </c>
      <c r="S1840">
        <v>1576</v>
      </c>
      <c r="T1840">
        <v>1654</v>
      </c>
      <c r="U1840">
        <v>1809</v>
      </c>
      <c r="V1840">
        <v>1963</v>
      </c>
      <c r="W1840" t="s">
        <v>2527</v>
      </c>
      <c r="X1840">
        <v>1</v>
      </c>
      <c r="Y1840">
        <v>1</v>
      </c>
      <c r="Z1840" t="s">
        <v>1532</v>
      </c>
    </row>
    <row r="1841" spans="1:26">
      <c r="A1841">
        <v>285</v>
      </c>
      <c r="B1841">
        <v>16226</v>
      </c>
      <c r="C1841" t="s">
        <v>1574</v>
      </c>
      <c r="D1841" t="s">
        <v>1529</v>
      </c>
      <c r="E1841" t="s">
        <v>1449</v>
      </c>
      <c r="F1841">
        <v>78375</v>
      </c>
      <c r="G1841">
        <v>92655</v>
      </c>
      <c r="H1841" t="s">
        <v>1577</v>
      </c>
      <c r="I1841">
        <v>329</v>
      </c>
      <c r="J1841">
        <v>1</v>
      </c>
      <c r="K1841">
        <v>4000</v>
      </c>
      <c r="L1841">
        <v>81314</v>
      </c>
      <c r="M1841">
        <v>1010</v>
      </c>
      <c r="N1841">
        <v>1061</v>
      </c>
      <c r="O1841">
        <v>1114</v>
      </c>
      <c r="P1841">
        <v>1218</v>
      </c>
      <c r="Q1841">
        <v>1322</v>
      </c>
      <c r="R1841">
        <v>4000</v>
      </c>
      <c r="S1841">
        <v>4202</v>
      </c>
      <c r="T1841">
        <v>4412</v>
      </c>
      <c r="U1841">
        <v>4824</v>
      </c>
      <c r="V1841">
        <v>5236</v>
      </c>
      <c r="W1841" t="s">
        <v>2527</v>
      </c>
      <c r="X1841">
        <v>1</v>
      </c>
      <c r="Y1841">
        <v>1</v>
      </c>
      <c r="Z1841" t="s">
        <v>1532</v>
      </c>
    </row>
    <row r="1842" spans="1:26">
      <c r="A1842">
        <v>285</v>
      </c>
      <c r="B1842">
        <v>16226</v>
      </c>
      <c r="C1842" t="s">
        <v>1574</v>
      </c>
      <c r="D1842" t="s">
        <v>1529</v>
      </c>
      <c r="E1842" t="s">
        <v>1449</v>
      </c>
      <c r="F1842">
        <v>68406</v>
      </c>
      <c r="G1842">
        <v>81916</v>
      </c>
      <c r="H1842" t="s">
        <v>1577</v>
      </c>
      <c r="I1842">
        <v>329</v>
      </c>
      <c r="J1842">
        <v>2</v>
      </c>
      <c r="K1842">
        <v>750</v>
      </c>
      <c r="L1842">
        <v>81314</v>
      </c>
      <c r="M1842">
        <v>1010</v>
      </c>
      <c r="N1842">
        <v>1061</v>
      </c>
      <c r="O1842">
        <v>1114</v>
      </c>
      <c r="P1842">
        <v>1218</v>
      </c>
      <c r="Q1842">
        <v>1322</v>
      </c>
      <c r="R1842">
        <v>1500</v>
      </c>
      <c r="S1842">
        <v>1576</v>
      </c>
      <c r="T1842">
        <v>1654</v>
      </c>
      <c r="U1842">
        <v>1809</v>
      </c>
      <c r="V1842">
        <v>1963</v>
      </c>
      <c r="W1842" t="s">
        <v>2003</v>
      </c>
      <c r="X1842">
        <v>1</v>
      </c>
      <c r="Y1842">
        <v>1</v>
      </c>
      <c r="Z1842" t="s">
        <v>1532</v>
      </c>
    </row>
    <row r="1843" spans="1:26">
      <c r="A1843">
        <v>285</v>
      </c>
      <c r="B1843">
        <v>16226</v>
      </c>
      <c r="C1843" t="s">
        <v>1574</v>
      </c>
      <c r="D1843" t="s">
        <v>1529</v>
      </c>
      <c r="E1843" t="s">
        <v>1449</v>
      </c>
      <c r="F1843">
        <v>79422</v>
      </c>
      <c r="G1843">
        <v>93789</v>
      </c>
      <c r="H1843" t="s">
        <v>1577</v>
      </c>
      <c r="I1843">
        <v>329</v>
      </c>
      <c r="J1843">
        <v>3</v>
      </c>
      <c r="K1843">
        <v>2500</v>
      </c>
      <c r="L1843">
        <v>81314</v>
      </c>
      <c r="M1843">
        <v>1010</v>
      </c>
      <c r="N1843">
        <v>1061</v>
      </c>
      <c r="O1843">
        <v>1114</v>
      </c>
      <c r="P1843">
        <v>1218</v>
      </c>
      <c r="Q1843">
        <v>1322</v>
      </c>
      <c r="R1843">
        <v>7500</v>
      </c>
      <c r="S1843">
        <v>7879</v>
      </c>
      <c r="T1843">
        <v>8272</v>
      </c>
      <c r="U1843">
        <v>9045</v>
      </c>
      <c r="V1843">
        <v>9817</v>
      </c>
      <c r="W1843" t="s">
        <v>2528</v>
      </c>
      <c r="X1843">
        <v>1</v>
      </c>
      <c r="Y1843">
        <v>1</v>
      </c>
      <c r="Z1843" t="s">
        <v>1532</v>
      </c>
    </row>
    <row r="1844" spans="1:26">
      <c r="A1844">
        <v>285</v>
      </c>
      <c r="B1844">
        <v>16226</v>
      </c>
      <c r="C1844" t="s">
        <v>1574</v>
      </c>
      <c r="D1844" t="s">
        <v>1529</v>
      </c>
      <c r="E1844" t="s">
        <v>1449</v>
      </c>
      <c r="F1844">
        <v>64500</v>
      </c>
      <c r="G1844">
        <v>77579</v>
      </c>
      <c r="H1844" t="s">
        <v>1577</v>
      </c>
      <c r="I1844">
        <v>329</v>
      </c>
      <c r="J1844">
        <v>2</v>
      </c>
      <c r="K1844">
        <v>500</v>
      </c>
      <c r="L1844">
        <v>81314</v>
      </c>
      <c r="M1844">
        <v>1010</v>
      </c>
      <c r="N1844">
        <v>1061</v>
      </c>
      <c r="O1844">
        <v>1114</v>
      </c>
      <c r="P1844">
        <v>1218</v>
      </c>
      <c r="Q1844">
        <v>1322</v>
      </c>
      <c r="R1844">
        <v>1000</v>
      </c>
      <c r="S1844">
        <v>1050</v>
      </c>
      <c r="T1844">
        <v>1103</v>
      </c>
      <c r="U1844">
        <v>1206</v>
      </c>
      <c r="V1844">
        <v>1309</v>
      </c>
      <c r="W1844" t="s">
        <v>2035</v>
      </c>
      <c r="X1844">
        <v>1</v>
      </c>
      <c r="Y1844">
        <v>1</v>
      </c>
      <c r="Z1844" t="s">
        <v>1532</v>
      </c>
    </row>
    <row r="1845" spans="1:26">
      <c r="A1845">
        <v>285</v>
      </c>
      <c r="B1845">
        <v>16226</v>
      </c>
      <c r="C1845" t="s">
        <v>1574</v>
      </c>
      <c r="D1845" t="s">
        <v>1529</v>
      </c>
      <c r="E1845" t="s">
        <v>1449</v>
      </c>
      <c r="F1845">
        <v>9743</v>
      </c>
      <c r="G1845">
        <v>10123</v>
      </c>
      <c r="H1845" t="s">
        <v>1577</v>
      </c>
      <c r="I1845">
        <v>329</v>
      </c>
      <c r="J1845">
        <v>2</v>
      </c>
      <c r="K1845">
        <v>1500</v>
      </c>
      <c r="L1845">
        <v>81314</v>
      </c>
      <c r="M1845">
        <v>1010</v>
      </c>
      <c r="N1845">
        <v>1061</v>
      </c>
      <c r="O1845">
        <v>1114</v>
      </c>
      <c r="P1845">
        <v>1218</v>
      </c>
      <c r="Q1845">
        <v>1322</v>
      </c>
      <c r="R1845">
        <v>3000</v>
      </c>
      <c r="S1845">
        <v>3151</v>
      </c>
      <c r="T1845">
        <v>3309</v>
      </c>
      <c r="U1845">
        <v>3618</v>
      </c>
      <c r="V1845">
        <v>3927</v>
      </c>
      <c r="W1845" t="s">
        <v>2035</v>
      </c>
      <c r="X1845">
        <v>1</v>
      </c>
      <c r="Y1845">
        <v>1</v>
      </c>
      <c r="Z1845" t="s">
        <v>1532</v>
      </c>
    </row>
    <row r="1846" spans="1:26">
      <c r="A1846">
        <v>285</v>
      </c>
      <c r="B1846">
        <v>16226</v>
      </c>
      <c r="C1846" t="s">
        <v>1574</v>
      </c>
      <c r="D1846" t="s">
        <v>1529</v>
      </c>
      <c r="E1846" t="s">
        <v>1449</v>
      </c>
      <c r="F1846">
        <v>8613</v>
      </c>
      <c r="G1846">
        <v>8993</v>
      </c>
      <c r="H1846" t="s">
        <v>1577</v>
      </c>
      <c r="I1846">
        <v>329</v>
      </c>
      <c r="J1846">
        <v>2</v>
      </c>
      <c r="K1846">
        <v>7500</v>
      </c>
      <c r="L1846">
        <v>81314</v>
      </c>
      <c r="M1846">
        <v>1010</v>
      </c>
      <c r="N1846">
        <v>1061</v>
      </c>
      <c r="O1846">
        <v>1114</v>
      </c>
      <c r="P1846">
        <v>1218</v>
      </c>
      <c r="Q1846">
        <v>1322</v>
      </c>
      <c r="R1846">
        <v>15000</v>
      </c>
      <c r="S1846">
        <v>15757</v>
      </c>
      <c r="T1846">
        <v>16545</v>
      </c>
      <c r="U1846">
        <v>18089</v>
      </c>
      <c r="V1846">
        <v>19634</v>
      </c>
      <c r="W1846" t="s">
        <v>2529</v>
      </c>
      <c r="X1846">
        <v>1</v>
      </c>
      <c r="Y1846">
        <v>1</v>
      </c>
      <c r="Z1846" t="s">
        <v>1532</v>
      </c>
    </row>
    <row r="1847" spans="1:26">
      <c r="A1847">
        <v>285</v>
      </c>
      <c r="B1847">
        <v>16226</v>
      </c>
      <c r="C1847" t="s">
        <v>1574</v>
      </c>
      <c r="D1847" t="s">
        <v>1529</v>
      </c>
      <c r="E1847" t="s">
        <v>1449</v>
      </c>
      <c r="F1847">
        <v>80384</v>
      </c>
      <c r="G1847">
        <v>94988</v>
      </c>
      <c r="H1847" t="s">
        <v>1530</v>
      </c>
      <c r="I1847">
        <v>297</v>
      </c>
      <c r="J1847">
        <v>1</v>
      </c>
      <c r="K1847">
        <v>800</v>
      </c>
      <c r="L1847">
        <v>81314</v>
      </c>
      <c r="M1847">
        <v>1010</v>
      </c>
      <c r="N1847">
        <v>1061</v>
      </c>
      <c r="O1847">
        <v>1114</v>
      </c>
      <c r="P1847">
        <v>1218</v>
      </c>
      <c r="Q1847">
        <v>1322</v>
      </c>
      <c r="R1847">
        <v>800</v>
      </c>
      <c r="S1847">
        <v>840</v>
      </c>
      <c r="T1847">
        <v>882</v>
      </c>
      <c r="U1847">
        <v>965</v>
      </c>
      <c r="V1847">
        <v>1047</v>
      </c>
      <c r="W1847" t="s">
        <v>2530</v>
      </c>
      <c r="X1847">
        <v>1</v>
      </c>
      <c r="Y1847">
        <v>1</v>
      </c>
      <c r="Z1847" t="s">
        <v>1532</v>
      </c>
    </row>
    <row r="1848" spans="1:26">
      <c r="A1848">
        <v>285</v>
      </c>
      <c r="B1848">
        <v>16226</v>
      </c>
      <c r="C1848" t="s">
        <v>1574</v>
      </c>
      <c r="D1848" t="s">
        <v>1529</v>
      </c>
      <c r="E1848" t="s">
        <v>1449</v>
      </c>
      <c r="F1848">
        <v>76484</v>
      </c>
      <c r="G1848">
        <v>90615</v>
      </c>
      <c r="H1848" t="s">
        <v>1577</v>
      </c>
      <c r="I1848">
        <v>329</v>
      </c>
      <c r="J1848">
        <v>1</v>
      </c>
      <c r="K1848">
        <v>3500</v>
      </c>
      <c r="L1848">
        <v>81314</v>
      </c>
      <c r="M1848">
        <v>1010</v>
      </c>
      <c r="N1848">
        <v>1061</v>
      </c>
      <c r="O1848">
        <v>1114</v>
      </c>
      <c r="P1848">
        <v>1218</v>
      </c>
      <c r="Q1848">
        <v>1322</v>
      </c>
      <c r="R1848">
        <v>3500</v>
      </c>
      <c r="S1848">
        <v>3677</v>
      </c>
      <c r="T1848">
        <v>3860</v>
      </c>
      <c r="U1848">
        <v>4221</v>
      </c>
      <c r="V1848">
        <v>4581</v>
      </c>
      <c r="W1848" t="s">
        <v>2531</v>
      </c>
      <c r="X1848">
        <v>1</v>
      </c>
      <c r="Y1848">
        <v>1</v>
      </c>
      <c r="Z1848" t="s">
        <v>1532</v>
      </c>
    </row>
    <row r="1849" spans="1:26">
      <c r="A1849">
        <v>285</v>
      </c>
      <c r="B1849">
        <v>16226</v>
      </c>
      <c r="C1849" t="s">
        <v>1574</v>
      </c>
      <c r="D1849" t="s">
        <v>1529</v>
      </c>
      <c r="E1849" t="s">
        <v>1449</v>
      </c>
      <c r="F1849">
        <v>27325</v>
      </c>
      <c r="G1849">
        <v>29800</v>
      </c>
      <c r="H1849" t="s">
        <v>1577</v>
      </c>
      <c r="I1849">
        <v>329</v>
      </c>
      <c r="J1849">
        <v>2</v>
      </c>
      <c r="K1849">
        <v>8000</v>
      </c>
      <c r="L1849">
        <v>81314</v>
      </c>
      <c r="M1849">
        <v>1010</v>
      </c>
      <c r="N1849">
        <v>1061</v>
      </c>
      <c r="O1849">
        <v>1114</v>
      </c>
      <c r="P1849">
        <v>1218</v>
      </c>
      <c r="Q1849">
        <v>1322</v>
      </c>
      <c r="R1849">
        <v>16000</v>
      </c>
      <c r="S1849">
        <v>16808</v>
      </c>
      <c r="T1849">
        <v>17648</v>
      </c>
      <c r="U1849">
        <v>19295</v>
      </c>
      <c r="V1849">
        <v>20943</v>
      </c>
      <c r="W1849" t="s">
        <v>2014</v>
      </c>
      <c r="X1849">
        <v>1</v>
      </c>
      <c r="Y1849">
        <v>1</v>
      </c>
      <c r="Z1849" t="s">
        <v>1532</v>
      </c>
    </row>
    <row r="1850" spans="1:26">
      <c r="A1850">
        <v>285</v>
      </c>
      <c r="B1850">
        <v>16226</v>
      </c>
      <c r="C1850" t="s">
        <v>1574</v>
      </c>
      <c r="D1850" t="s">
        <v>1529</v>
      </c>
      <c r="E1850" t="s">
        <v>1449</v>
      </c>
      <c r="F1850">
        <v>65850</v>
      </c>
      <c r="G1850">
        <v>79185</v>
      </c>
      <c r="H1850" t="s">
        <v>1577</v>
      </c>
      <c r="I1850">
        <v>329</v>
      </c>
      <c r="J1850">
        <v>1</v>
      </c>
      <c r="K1850">
        <v>6000</v>
      </c>
      <c r="L1850">
        <v>81314</v>
      </c>
      <c r="M1850">
        <v>1010</v>
      </c>
      <c r="N1850">
        <v>1061</v>
      </c>
      <c r="O1850">
        <v>1114</v>
      </c>
      <c r="P1850">
        <v>1218</v>
      </c>
      <c r="Q1850">
        <v>1322</v>
      </c>
      <c r="R1850">
        <v>6000</v>
      </c>
      <c r="S1850">
        <v>6303</v>
      </c>
      <c r="T1850">
        <v>6618</v>
      </c>
      <c r="U1850">
        <v>7236</v>
      </c>
      <c r="V1850">
        <v>7853</v>
      </c>
      <c r="W1850" t="s">
        <v>2014</v>
      </c>
      <c r="X1850">
        <v>1</v>
      </c>
      <c r="Y1850">
        <v>1</v>
      </c>
      <c r="Z1850" t="s">
        <v>1532</v>
      </c>
    </row>
    <row r="1851" spans="1:26">
      <c r="A1851">
        <v>285</v>
      </c>
      <c r="B1851">
        <v>16226</v>
      </c>
      <c r="C1851" t="s">
        <v>1574</v>
      </c>
      <c r="D1851" t="s">
        <v>1529</v>
      </c>
      <c r="E1851" t="s">
        <v>1449</v>
      </c>
      <c r="F1851">
        <v>72472</v>
      </c>
      <c r="G1851">
        <v>86160</v>
      </c>
      <c r="H1851" t="s">
        <v>1577</v>
      </c>
      <c r="I1851">
        <v>329</v>
      </c>
      <c r="J1851">
        <v>3</v>
      </c>
      <c r="K1851">
        <v>1500</v>
      </c>
      <c r="L1851">
        <v>81314</v>
      </c>
      <c r="M1851">
        <v>1010</v>
      </c>
      <c r="N1851">
        <v>1061</v>
      </c>
      <c r="O1851">
        <v>1114</v>
      </c>
      <c r="P1851">
        <v>1218</v>
      </c>
      <c r="Q1851">
        <v>1322</v>
      </c>
      <c r="R1851">
        <v>4500</v>
      </c>
      <c r="S1851">
        <v>4727</v>
      </c>
      <c r="T1851">
        <v>4963</v>
      </c>
      <c r="U1851">
        <v>5427</v>
      </c>
      <c r="V1851">
        <v>5890</v>
      </c>
      <c r="W1851" t="s">
        <v>2532</v>
      </c>
      <c r="X1851">
        <v>1</v>
      </c>
      <c r="Y1851">
        <v>1</v>
      </c>
      <c r="Z1851" t="s">
        <v>1532</v>
      </c>
    </row>
    <row r="1852" spans="1:26">
      <c r="A1852">
        <v>285</v>
      </c>
      <c r="B1852">
        <v>16226</v>
      </c>
      <c r="C1852" t="s">
        <v>1574</v>
      </c>
      <c r="D1852" t="s">
        <v>1529</v>
      </c>
      <c r="E1852" t="s">
        <v>1449</v>
      </c>
      <c r="F1852">
        <v>73000</v>
      </c>
      <c r="G1852">
        <v>86746</v>
      </c>
      <c r="H1852" t="s">
        <v>1577</v>
      </c>
      <c r="I1852">
        <v>329</v>
      </c>
      <c r="J1852">
        <v>2</v>
      </c>
      <c r="K1852">
        <v>1500</v>
      </c>
      <c r="L1852">
        <v>81314</v>
      </c>
      <c r="M1852">
        <v>1010</v>
      </c>
      <c r="N1852">
        <v>1061</v>
      </c>
      <c r="O1852">
        <v>1114</v>
      </c>
      <c r="P1852">
        <v>1218</v>
      </c>
      <c r="Q1852">
        <v>1322</v>
      </c>
      <c r="R1852">
        <v>3000</v>
      </c>
      <c r="S1852">
        <v>3151</v>
      </c>
      <c r="T1852">
        <v>3309</v>
      </c>
      <c r="U1852">
        <v>3618</v>
      </c>
      <c r="V1852">
        <v>3927</v>
      </c>
      <c r="W1852" t="s">
        <v>2532</v>
      </c>
      <c r="X1852">
        <v>1</v>
      </c>
      <c r="Y1852">
        <v>1</v>
      </c>
      <c r="Z1852" t="s">
        <v>1532</v>
      </c>
    </row>
    <row r="1853" spans="1:26">
      <c r="A1853">
        <v>285</v>
      </c>
      <c r="B1853">
        <v>16226</v>
      </c>
      <c r="C1853" t="s">
        <v>1574</v>
      </c>
      <c r="D1853" t="s">
        <v>1529</v>
      </c>
      <c r="E1853" t="s">
        <v>1449</v>
      </c>
      <c r="F1853">
        <v>62861</v>
      </c>
      <c r="G1853">
        <v>75653</v>
      </c>
      <c r="H1853" t="s">
        <v>1577</v>
      </c>
      <c r="I1853">
        <v>329</v>
      </c>
      <c r="J1853">
        <v>1</v>
      </c>
      <c r="K1853">
        <v>4000</v>
      </c>
      <c r="L1853">
        <v>81314</v>
      </c>
      <c r="M1853">
        <v>1010</v>
      </c>
      <c r="N1853">
        <v>1061</v>
      </c>
      <c r="O1853">
        <v>1114</v>
      </c>
      <c r="P1853">
        <v>1218</v>
      </c>
      <c r="Q1853">
        <v>1322</v>
      </c>
      <c r="R1853">
        <v>4000</v>
      </c>
      <c r="S1853">
        <v>4202</v>
      </c>
      <c r="T1853">
        <v>4412</v>
      </c>
      <c r="U1853">
        <v>4824</v>
      </c>
      <c r="V1853">
        <v>5236</v>
      </c>
      <c r="W1853" t="s">
        <v>2533</v>
      </c>
      <c r="X1853">
        <v>1</v>
      </c>
      <c r="Y1853">
        <v>1</v>
      </c>
      <c r="Z1853" t="s">
        <v>1532</v>
      </c>
    </row>
    <row r="1854" spans="1:26">
      <c r="A1854">
        <v>285</v>
      </c>
      <c r="B1854">
        <v>16226</v>
      </c>
      <c r="C1854" t="s">
        <v>1574</v>
      </c>
      <c r="D1854" t="s">
        <v>1529</v>
      </c>
      <c r="E1854" t="s">
        <v>1449</v>
      </c>
      <c r="F1854">
        <v>77517</v>
      </c>
      <c r="G1854">
        <v>91737</v>
      </c>
      <c r="H1854" t="s">
        <v>1577</v>
      </c>
      <c r="I1854">
        <v>329</v>
      </c>
      <c r="J1854">
        <v>2</v>
      </c>
      <c r="K1854">
        <v>200</v>
      </c>
      <c r="L1854">
        <v>81314</v>
      </c>
      <c r="M1854">
        <v>1010</v>
      </c>
      <c r="N1854">
        <v>1061</v>
      </c>
      <c r="O1854">
        <v>1114</v>
      </c>
      <c r="P1854">
        <v>1218</v>
      </c>
      <c r="Q1854">
        <v>1322</v>
      </c>
      <c r="R1854">
        <v>400</v>
      </c>
      <c r="S1854">
        <v>420</v>
      </c>
      <c r="T1854">
        <v>441</v>
      </c>
      <c r="U1854">
        <v>482</v>
      </c>
      <c r="V1854">
        <v>524</v>
      </c>
      <c r="W1854" t="s">
        <v>2534</v>
      </c>
      <c r="X1854">
        <v>1</v>
      </c>
      <c r="Y1854">
        <v>1</v>
      </c>
      <c r="Z1854" t="s">
        <v>1532</v>
      </c>
    </row>
    <row r="1855" spans="1:26">
      <c r="A1855">
        <v>285</v>
      </c>
      <c r="B1855">
        <v>16226</v>
      </c>
      <c r="C1855" t="s">
        <v>1574</v>
      </c>
      <c r="D1855" t="s">
        <v>1529</v>
      </c>
      <c r="E1855" t="s">
        <v>1449</v>
      </c>
      <c r="F1855">
        <v>62694</v>
      </c>
      <c r="G1855">
        <v>75446</v>
      </c>
      <c r="H1855" t="s">
        <v>1577</v>
      </c>
      <c r="I1855">
        <v>329</v>
      </c>
      <c r="J1855">
        <v>2</v>
      </c>
      <c r="K1855">
        <v>200</v>
      </c>
      <c r="L1855">
        <v>81314</v>
      </c>
      <c r="M1855">
        <v>1010</v>
      </c>
      <c r="N1855">
        <v>1061</v>
      </c>
      <c r="O1855">
        <v>1114</v>
      </c>
      <c r="P1855">
        <v>1218</v>
      </c>
      <c r="Q1855">
        <v>1322</v>
      </c>
      <c r="R1855">
        <v>400</v>
      </c>
      <c r="S1855">
        <v>420</v>
      </c>
      <c r="T1855">
        <v>441</v>
      </c>
      <c r="U1855">
        <v>482</v>
      </c>
      <c r="V1855">
        <v>524</v>
      </c>
      <c r="W1855" t="s">
        <v>2535</v>
      </c>
      <c r="X1855">
        <v>1</v>
      </c>
      <c r="Y1855">
        <v>1</v>
      </c>
      <c r="Z1855" t="s">
        <v>1532</v>
      </c>
    </row>
    <row r="1856" spans="1:26">
      <c r="A1856">
        <v>285</v>
      </c>
      <c r="B1856">
        <v>16226</v>
      </c>
      <c r="C1856" t="s">
        <v>1574</v>
      </c>
      <c r="D1856" t="s">
        <v>1529</v>
      </c>
      <c r="E1856" t="s">
        <v>1449</v>
      </c>
      <c r="F1856">
        <v>34384</v>
      </c>
      <c r="G1856">
        <v>37650</v>
      </c>
      <c r="H1856" t="s">
        <v>1577</v>
      </c>
      <c r="I1856">
        <v>328</v>
      </c>
      <c r="J1856">
        <v>1</v>
      </c>
      <c r="K1856">
        <v>2000</v>
      </c>
      <c r="L1856">
        <v>81314</v>
      </c>
      <c r="M1856">
        <v>1010</v>
      </c>
      <c r="N1856">
        <v>1061</v>
      </c>
      <c r="O1856">
        <v>1114</v>
      </c>
      <c r="P1856">
        <v>1218</v>
      </c>
      <c r="Q1856">
        <v>1322</v>
      </c>
      <c r="R1856">
        <v>2000</v>
      </c>
      <c r="S1856">
        <v>2101</v>
      </c>
      <c r="T1856">
        <v>2206</v>
      </c>
      <c r="U1856">
        <v>2412</v>
      </c>
      <c r="V1856">
        <v>2618</v>
      </c>
      <c r="W1856" t="s">
        <v>1964</v>
      </c>
      <c r="X1856">
        <v>1</v>
      </c>
      <c r="Y1856">
        <v>1</v>
      </c>
      <c r="Z1856" t="s">
        <v>1532</v>
      </c>
    </row>
    <row r="1857" spans="1:26">
      <c r="A1857">
        <v>285</v>
      </c>
      <c r="B1857">
        <v>16226</v>
      </c>
      <c r="C1857" t="s">
        <v>1574</v>
      </c>
      <c r="D1857" t="s">
        <v>1529</v>
      </c>
      <c r="E1857" t="s">
        <v>1449</v>
      </c>
      <c r="F1857">
        <v>46203</v>
      </c>
      <c r="G1857">
        <v>53435</v>
      </c>
      <c r="H1857" t="s">
        <v>1577</v>
      </c>
      <c r="I1857">
        <v>328</v>
      </c>
      <c r="J1857">
        <v>1</v>
      </c>
      <c r="K1857">
        <v>1000</v>
      </c>
      <c r="L1857">
        <v>81314</v>
      </c>
      <c r="M1857">
        <v>1010</v>
      </c>
      <c r="N1857">
        <v>1061</v>
      </c>
      <c r="O1857">
        <v>1114</v>
      </c>
      <c r="P1857">
        <v>1218</v>
      </c>
      <c r="Q1857">
        <v>1322</v>
      </c>
      <c r="R1857">
        <v>1000</v>
      </c>
      <c r="S1857">
        <v>1050</v>
      </c>
      <c r="T1857">
        <v>1103</v>
      </c>
      <c r="U1857">
        <v>1206</v>
      </c>
      <c r="V1857">
        <v>1309</v>
      </c>
      <c r="W1857" t="s">
        <v>1964</v>
      </c>
      <c r="X1857">
        <v>1</v>
      </c>
      <c r="Y1857">
        <v>1</v>
      </c>
      <c r="Z1857" t="s">
        <v>1532</v>
      </c>
    </row>
    <row r="1858" spans="1:26">
      <c r="A1858">
        <v>285</v>
      </c>
      <c r="B1858">
        <v>16226</v>
      </c>
      <c r="C1858" t="s">
        <v>1574</v>
      </c>
      <c r="D1858" t="s">
        <v>1529</v>
      </c>
      <c r="E1858" t="s">
        <v>1449</v>
      </c>
      <c r="F1858">
        <v>3691</v>
      </c>
      <c r="G1858">
        <v>4354</v>
      </c>
      <c r="H1858" t="s">
        <v>1577</v>
      </c>
      <c r="I1858">
        <v>326</v>
      </c>
      <c r="J1858">
        <v>16</v>
      </c>
      <c r="K1858">
        <v>500</v>
      </c>
      <c r="L1858">
        <v>81314</v>
      </c>
      <c r="M1858">
        <v>1010</v>
      </c>
      <c r="N1858">
        <v>1061</v>
      </c>
      <c r="O1858">
        <v>1114</v>
      </c>
      <c r="P1858">
        <v>1218</v>
      </c>
      <c r="Q1858">
        <v>1322</v>
      </c>
      <c r="R1858">
        <v>8000</v>
      </c>
      <c r="S1858">
        <v>8404</v>
      </c>
      <c r="T1858">
        <v>8824</v>
      </c>
      <c r="U1858">
        <v>9648</v>
      </c>
      <c r="V1858">
        <v>10471</v>
      </c>
      <c r="W1858" t="s">
        <v>2536</v>
      </c>
      <c r="X1858">
        <v>1</v>
      </c>
      <c r="Y1858">
        <v>1</v>
      </c>
      <c r="Z1858" t="s">
        <v>1532</v>
      </c>
    </row>
    <row r="1859" spans="1:26">
      <c r="A1859">
        <v>285</v>
      </c>
      <c r="B1859">
        <v>16226</v>
      </c>
      <c r="C1859" t="s">
        <v>1574</v>
      </c>
      <c r="D1859" t="s">
        <v>1529</v>
      </c>
      <c r="E1859" t="s">
        <v>1449</v>
      </c>
      <c r="F1859">
        <v>27546</v>
      </c>
      <c r="G1859">
        <v>30015</v>
      </c>
      <c r="H1859" t="s">
        <v>1577</v>
      </c>
      <c r="I1859">
        <v>321</v>
      </c>
      <c r="J1859">
        <v>1</v>
      </c>
      <c r="K1859">
        <v>30000</v>
      </c>
      <c r="L1859">
        <v>81314</v>
      </c>
      <c r="M1859">
        <v>1010</v>
      </c>
      <c r="N1859">
        <v>1061</v>
      </c>
      <c r="O1859">
        <v>1114</v>
      </c>
      <c r="P1859">
        <v>1218</v>
      </c>
      <c r="Q1859">
        <v>1322</v>
      </c>
      <c r="R1859">
        <v>30000</v>
      </c>
      <c r="S1859">
        <v>31515</v>
      </c>
      <c r="T1859">
        <v>33089</v>
      </c>
      <c r="U1859">
        <v>36178</v>
      </c>
      <c r="V1859">
        <v>39267</v>
      </c>
      <c r="W1859" t="s">
        <v>2537</v>
      </c>
      <c r="X1859">
        <v>1</v>
      </c>
      <c r="Y1859">
        <v>1</v>
      </c>
      <c r="Z1859" t="s">
        <v>1532</v>
      </c>
    </row>
    <row r="1860" spans="1:26">
      <c r="A1860">
        <v>285</v>
      </c>
      <c r="B1860">
        <v>16226</v>
      </c>
      <c r="C1860" t="s">
        <v>1574</v>
      </c>
      <c r="D1860" t="s">
        <v>1529</v>
      </c>
      <c r="E1860" t="s">
        <v>1449</v>
      </c>
      <c r="F1860">
        <v>27486</v>
      </c>
      <c r="G1860">
        <v>29956</v>
      </c>
      <c r="H1860" t="s">
        <v>1577</v>
      </c>
      <c r="I1860">
        <v>321</v>
      </c>
      <c r="J1860">
        <v>1</v>
      </c>
      <c r="K1860">
        <v>30000</v>
      </c>
      <c r="L1860">
        <v>81314</v>
      </c>
      <c r="M1860">
        <v>1010</v>
      </c>
      <c r="N1860">
        <v>1061</v>
      </c>
      <c r="O1860">
        <v>1114</v>
      </c>
      <c r="P1860">
        <v>1218</v>
      </c>
      <c r="Q1860">
        <v>1322</v>
      </c>
      <c r="R1860">
        <v>30000</v>
      </c>
      <c r="S1860">
        <v>31515</v>
      </c>
      <c r="T1860">
        <v>33089</v>
      </c>
      <c r="U1860">
        <v>36178</v>
      </c>
      <c r="V1860">
        <v>39267</v>
      </c>
      <c r="W1860" t="s">
        <v>2538</v>
      </c>
      <c r="X1860">
        <v>1</v>
      </c>
      <c r="Y1860">
        <v>1</v>
      </c>
      <c r="Z1860" t="s">
        <v>1532</v>
      </c>
    </row>
    <row r="1861" spans="1:26">
      <c r="A1861">
        <v>285</v>
      </c>
      <c r="B1861">
        <v>16226</v>
      </c>
      <c r="C1861" t="s">
        <v>1574</v>
      </c>
      <c r="D1861" t="s">
        <v>1529</v>
      </c>
      <c r="E1861" t="s">
        <v>1449</v>
      </c>
      <c r="F1861">
        <v>27275</v>
      </c>
      <c r="G1861">
        <v>29749</v>
      </c>
      <c r="H1861" t="s">
        <v>1577</v>
      </c>
      <c r="I1861">
        <v>321</v>
      </c>
      <c r="J1861">
        <v>1</v>
      </c>
      <c r="K1861">
        <v>175</v>
      </c>
      <c r="L1861">
        <v>81314</v>
      </c>
      <c r="M1861">
        <v>1010</v>
      </c>
      <c r="N1861">
        <v>1061</v>
      </c>
      <c r="O1861">
        <v>1114</v>
      </c>
      <c r="P1861">
        <v>1218</v>
      </c>
      <c r="Q1861">
        <v>1322</v>
      </c>
      <c r="R1861">
        <v>175</v>
      </c>
      <c r="S1861">
        <v>184</v>
      </c>
      <c r="T1861">
        <v>193</v>
      </c>
      <c r="U1861">
        <v>211</v>
      </c>
      <c r="V1861">
        <v>229</v>
      </c>
      <c r="W1861" t="s">
        <v>2539</v>
      </c>
      <c r="X1861">
        <v>1</v>
      </c>
      <c r="Y1861">
        <v>1</v>
      </c>
      <c r="Z1861" t="s">
        <v>1532</v>
      </c>
    </row>
    <row r="1862" spans="1:26">
      <c r="A1862">
        <v>285</v>
      </c>
      <c r="B1862">
        <v>16226</v>
      </c>
      <c r="C1862" t="s">
        <v>1574</v>
      </c>
      <c r="D1862" t="s">
        <v>1529</v>
      </c>
      <c r="E1862" t="s">
        <v>1449</v>
      </c>
      <c r="F1862">
        <v>27295</v>
      </c>
      <c r="G1862">
        <v>29768</v>
      </c>
      <c r="H1862" t="s">
        <v>1577</v>
      </c>
      <c r="I1862">
        <v>321</v>
      </c>
      <c r="J1862">
        <v>1</v>
      </c>
      <c r="K1862">
        <v>350</v>
      </c>
      <c r="L1862">
        <v>81314</v>
      </c>
      <c r="M1862">
        <v>1010</v>
      </c>
      <c r="N1862">
        <v>1061</v>
      </c>
      <c r="O1862">
        <v>1114</v>
      </c>
      <c r="P1862">
        <v>1218</v>
      </c>
      <c r="Q1862">
        <v>1322</v>
      </c>
      <c r="R1862">
        <v>350</v>
      </c>
      <c r="S1862">
        <v>368</v>
      </c>
      <c r="T1862">
        <v>386</v>
      </c>
      <c r="U1862">
        <v>422</v>
      </c>
      <c r="V1862">
        <v>458</v>
      </c>
      <c r="W1862" t="s">
        <v>2539</v>
      </c>
      <c r="X1862">
        <v>1</v>
      </c>
      <c r="Y1862">
        <v>1</v>
      </c>
      <c r="Z1862" t="s">
        <v>1532</v>
      </c>
    </row>
    <row r="1863" spans="1:26">
      <c r="A1863">
        <v>285</v>
      </c>
      <c r="B1863">
        <v>16226</v>
      </c>
      <c r="C1863" t="s">
        <v>1574</v>
      </c>
      <c r="D1863" t="s">
        <v>1529</v>
      </c>
      <c r="E1863" t="s">
        <v>1449</v>
      </c>
      <c r="F1863">
        <v>27289</v>
      </c>
      <c r="G1863">
        <v>29764</v>
      </c>
      <c r="H1863" t="s">
        <v>1577</v>
      </c>
      <c r="I1863">
        <v>321</v>
      </c>
      <c r="J1863">
        <v>1</v>
      </c>
      <c r="K1863">
        <v>300</v>
      </c>
      <c r="L1863">
        <v>81314</v>
      </c>
      <c r="M1863">
        <v>1010</v>
      </c>
      <c r="N1863">
        <v>1061</v>
      </c>
      <c r="O1863">
        <v>1114</v>
      </c>
      <c r="P1863">
        <v>1218</v>
      </c>
      <c r="Q1863">
        <v>1322</v>
      </c>
      <c r="R1863">
        <v>300</v>
      </c>
      <c r="S1863">
        <v>315</v>
      </c>
      <c r="T1863">
        <v>331</v>
      </c>
      <c r="U1863">
        <v>362</v>
      </c>
      <c r="V1863">
        <v>393</v>
      </c>
      <c r="W1863" t="s">
        <v>2539</v>
      </c>
      <c r="X1863">
        <v>1</v>
      </c>
      <c r="Y1863">
        <v>1</v>
      </c>
      <c r="Z1863" t="s">
        <v>1532</v>
      </c>
    </row>
    <row r="1864" spans="1:26">
      <c r="A1864">
        <v>285</v>
      </c>
      <c r="B1864">
        <v>16226</v>
      </c>
      <c r="C1864" t="s">
        <v>1574</v>
      </c>
      <c r="D1864" t="s">
        <v>1529</v>
      </c>
      <c r="E1864" t="s">
        <v>1449</v>
      </c>
      <c r="F1864">
        <v>27284</v>
      </c>
      <c r="G1864">
        <v>29758</v>
      </c>
      <c r="H1864" t="s">
        <v>1577</v>
      </c>
      <c r="I1864">
        <v>321</v>
      </c>
      <c r="J1864">
        <v>1</v>
      </c>
      <c r="K1864">
        <v>250</v>
      </c>
      <c r="L1864">
        <v>81314</v>
      </c>
      <c r="M1864">
        <v>1010</v>
      </c>
      <c r="N1864">
        <v>1061</v>
      </c>
      <c r="O1864">
        <v>1114</v>
      </c>
      <c r="P1864">
        <v>1218</v>
      </c>
      <c r="Q1864">
        <v>1322</v>
      </c>
      <c r="R1864">
        <v>250</v>
      </c>
      <c r="S1864">
        <v>263</v>
      </c>
      <c r="T1864">
        <v>276</v>
      </c>
      <c r="U1864">
        <v>301</v>
      </c>
      <c r="V1864">
        <v>327</v>
      </c>
      <c r="W1864" t="s">
        <v>2539</v>
      </c>
      <c r="X1864">
        <v>1</v>
      </c>
      <c r="Y1864">
        <v>1</v>
      </c>
      <c r="Z1864" t="s">
        <v>1532</v>
      </c>
    </row>
    <row r="1865" spans="1:26">
      <c r="A1865">
        <v>285</v>
      </c>
      <c r="B1865">
        <v>16226</v>
      </c>
      <c r="C1865" t="s">
        <v>1574</v>
      </c>
      <c r="D1865" t="s">
        <v>1529</v>
      </c>
      <c r="E1865" t="s">
        <v>1449</v>
      </c>
      <c r="F1865">
        <v>27280</v>
      </c>
      <c r="G1865">
        <v>29756</v>
      </c>
      <c r="H1865" t="s">
        <v>1577</v>
      </c>
      <c r="I1865">
        <v>321</v>
      </c>
      <c r="J1865">
        <v>1</v>
      </c>
      <c r="K1865">
        <v>400</v>
      </c>
      <c r="L1865">
        <v>81314</v>
      </c>
      <c r="M1865">
        <v>1010</v>
      </c>
      <c r="N1865">
        <v>1061</v>
      </c>
      <c r="O1865">
        <v>1114</v>
      </c>
      <c r="P1865">
        <v>1218</v>
      </c>
      <c r="Q1865">
        <v>1322</v>
      </c>
      <c r="R1865">
        <v>400</v>
      </c>
      <c r="S1865">
        <v>420</v>
      </c>
      <c r="T1865">
        <v>441</v>
      </c>
      <c r="U1865">
        <v>482</v>
      </c>
      <c r="V1865">
        <v>524</v>
      </c>
      <c r="W1865" t="s">
        <v>2539</v>
      </c>
      <c r="X1865">
        <v>1</v>
      </c>
      <c r="Y1865">
        <v>1</v>
      </c>
      <c r="Z1865" t="s">
        <v>1532</v>
      </c>
    </row>
    <row r="1866" spans="1:26">
      <c r="A1866">
        <v>285</v>
      </c>
      <c r="B1866">
        <v>16226</v>
      </c>
      <c r="C1866" t="s">
        <v>1574</v>
      </c>
      <c r="D1866" t="s">
        <v>1529</v>
      </c>
      <c r="E1866" t="s">
        <v>1449</v>
      </c>
      <c r="F1866">
        <v>27465</v>
      </c>
      <c r="G1866">
        <v>29936</v>
      </c>
      <c r="H1866" t="s">
        <v>1577</v>
      </c>
      <c r="I1866">
        <v>321</v>
      </c>
      <c r="J1866">
        <v>1</v>
      </c>
      <c r="K1866">
        <v>60000</v>
      </c>
      <c r="L1866">
        <v>81314</v>
      </c>
      <c r="M1866">
        <v>1010</v>
      </c>
      <c r="N1866">
        <v>1061</v>
      </c>
      <c r="O1866">
        <v>1114</v>
      </c>
      <c r="P1866">
        <v>1218</v>
      </c>
      <c r="Q1866">
        <v>1322</v>
      </c>
      <c r="R1866">
        <v>60000</v>
      </c>
      <c r="S1866">
        <v>63030</v>
      </c>
      <c r="T1866">
        <v>66178</v>
      </c>
      <c r="U1866">
        <v>72356</v>
      </c>
      <c r="V1866">
        <v>78535</v>
      </c>
      <c r="W1866" t="s">
        <v>2540</v>
      </c>
      <c r="X1866">
        <v>1</v>
      </c>
      <c r="Y1866">
        <v>1</v>
      </c>
      <c r="Z1866" t="s">
        <v>1532</v>
      </c>
    </row>
    <row r="1867" spans="1:26">
      <c r="A1867">
        <v>285</v>
      </c>
      <c r="B1867">
        <v>16226</v>
      </c>
      <c r="C1867" t="s">
        <v>1574</v>
      </c>
      <c r="D1867" t="s">
        <v>1529</v>
      </c>
      <c r="E1867" t="s">
        <v>1449</v>
      </c>
      <c r="F1867">
        <v>47690</v>
      </c>
      <c r="G1867">
        <v>55583</v>
      </c>
      <c r="H1867" t="s">
        <v>1577</v>
      </c>
      <c r="I1867">
        <v>321</v>
      </c>
      <c r="J1867">
        <v>2</v>
      </c>
      <c r="K1867">
        <v>1000</v>
      </c>
      <c r="L1867">
        <v>81314</v>
      </c>
      <c r="M1867">
        <v>1010</v>
      </c>
      <c r="N1867">
        <v>1061</v>
      </c>
      <c r="O1867">
        <v>1114</v>
      </c>
      <c r="P1867">
        <v>1218</v>
      </c>
      <c r="Q1867">
        <v>1322</v>
      </c>
      <c r="R1867">
        <v>2000</v>
      </c>
      <c r="S1867">
        <v>2101</v>
      </c>
      <c r="T1867">
        <v>2206</v>
      </c>
      <c r="U1867">
        <v>2412</v>
      </c>
      <c r="V1867">
        <v>2618</v>
      </c>
      <c r="W1867" t="s">
        <v>2541</v>
      </c>
      <c r="X1867">
        <v>1</v>
      </c>
      <c r="Y1867">
        <v>1</v>
      </c>
      <c r="Z1867" t="s">
        <v>1532</v>
      </c>
    </row>
    <row r="1868" spans="1:26">
      <c r="A1868">
        <v>285</v>
      </c>
      <c r="B1868">
        <v>16226</v>
      </c>
      <c r="C1868" t="s">
        <v>1574</v>
      </c>
      <c r="D1868" t="s">
        <v>1529</v>
      </c>
      <c r="E1868" t="s">
        <v>1449</v>
      </c>
      <c r="F1868">
        <v>60732</v>
      </c>
      <c r="G1868">
        <v>72665</v>
      </c>
      <c r="H1868" t="s">
        <v>1530</v>
      </c>
      <c r="I1868">
        <v>299</v>
      </c>
      <c r="J1868">
        <v>2</v>
      </c>
      <c r="K1868">
        <v>125</v>
      </c>
      <c r="L1868">
        <v>81314</v>
      </c>
      <c r="M1868">
        <v>1010</v>
      </c>
      <c r="N1868">
        <v>1061</v>
      </c>
      <c r="O1868">
        <v>1114</v>
      </c>
      <c r="P1868">
        <v>1218</v>
      </c>
      <c r="Q1868">
        <v>1322</v>
      </c>
      <c r="R1868">
        <v>250</v>
      </c>
      <c r="S1868">
        <v>263</v>
      </c>
      <c r="T1868">
        <v>276</v>
      </c>
      <c r="U1868">
        <v>301</v>
      </c>
      <c r="V1868">
        <v>327</v>
      </c>
      <c r="W1868" t="s">
        <v>2542</v>
      </c>
      <c r="X1868">
        <v>1</v>
      </c>
      <c r="Y1868">
        <v>1</v>
      </c>
      <c r="Z1868" t="s">
        <v>1532</v>
      </c>
    </row>
    <row r="1869" spans="1:26">
      <c r="A1869">
        <v>285</v>
      </c>
      <c r="B1869">
        <v>16226</v>
      </c>
      <c r="C1869" t="s">
        <v>1574</v>
      </c>
      <c r="D1869" t="s">
        <v>1529</v>
      </c>
      <c r="E1869" t="s">
        <v>1449</v>
      </c>
      <c r="F1869">
        <v>47869</v>
      </c>
      <c r="G1869">
        <v>55828</v>
      </c>
      <c r="H1869" t="s">
        <v>1530</v>
      </c>
      <c r="I1869">
        <v>299</v>
      </c>
      <c r="J1869">
        <v>9</v>
      </c>
      <c r="K1869">
        <v>5.56</v>
      </c>
      <c r="L1869">
        <v>81314</v>
      </c>
      <c r="M1869">
        <v>1010</v>
      </c>
      <c r="N1869">
        <v>1061</v>
      </c>
      <c r="O1869">
        <v>1114</v>
      </c>
      <c r="P1869">
        <v>1218</v>
      </c>
      <c r="Q1869">
        <v>1322</v>
      </c>
      <c r="R1869">
        <v>50</v>
      </c>
      <c r="S1869">
        <v>53</v>
      </c>
      <c r="T1869">
        <v>55</v>
      </c>
      <c r="U1869">
        <v>60</v>
      </c>
      <c r="V1869">
        <v>65</v>
      </c>
      <c r="W1869" t="s">
        <v>1980</v>
      </c>
      <c r="X1869">
        <v>1</v>
      </c>
      <c r="Y1869">
        <v>1</v>
      </c>
      <c r="Z1869" t="s">
        <v>1532</v>
      </c>
    </row>
    <row r="1870" spans="1:26">
      <c r="A1870">
        <v>285</v>
      </c>
      <c r="B1870">
        <v>16226</v>
      </c>
      <c r="C1870" t="s">
        <v>1574</v>
      </c>
      <c r="D1870" t="s">
        <v>1529</v>
      </c>
      <c r="E1870" t="s">
        <v>1449</v>
      </c>
      <c r="F1870">
        <v>70916</v>
      </c>
      <c r="G1870">
        <v>84483</v>
      </c>
      <c r="H1870" t="s">
        <v>1530</v>
      </c>
      <c r="I1870">
        <v>299</v>
      </c>
      <c r="J1870">
        <v>3</v>
      </c>
      <c r="K1870">
        <v>1000</v>
      </c>
      <c r="L1870">
        <v>81314</v>
      </c>
      <c r="M1870">
        <v>1010</v>
      </c>
      <c r="N1870">
        <v>1061</v>
      </c>
      <c r="O1870">
        <v>1114</v>
      </c>
      <c r="P1870">
        <v>1218</v>
      </c>
      <c r="Q1870">
        <v>1322</v>
      </c>
      <c r="R1870">
        <v>3000</v>
      </c>
      <c r="S1870">
        <v>3151</v>
      </c>
      <c r="T1870">
        <v>3309</v>
      </c>
      <c r="U1870">
        <v>3618</v>
      </c>
      <c r="V1870">
        <v>3927</v>
      </c>
      <c r="W1870" t="s">
        <v>2543</v>
      </c>
      <c r="X1870">
        <v>1</v>
      </c>
      <c r="Y1870">
        <v>1</v>
      </c>
      <c r="Z1870" t="s">
        <v>1532</v>
      </c>
    </row>
    <row r="1871" spans="1:26">
      <c r="A1871">
        <v>285</v>
      </c>
      <c r="B1871">
        <v>16226</v>
      </c>
      <c r="C1871" t="s">
        <v>1574</v>
      </c>
      <c r="D1871" t="s">
        <v>1529</v>
      </c>
      <c r="E1871" t="s">
        <v>1449</v>
      </c>
      <c r="F1871">
        <v>70912</v>
      </c>
      <c r="G1871">
        <v>84479</v>
      </c>
      <c r="H1871" t="s">
        <v>1530</v>
      </c>
      <c r="I1871">
        <v>299</v>
      </c>
      <c r="J1871">
        <v>3</v>
      </c>
      <c r="K1871">
        <v>1000</v>
      </c>
      <c r="L1871">
        <v>81314</v>
      </c>
      <c r="M1871">
        <v>1010</v>
      </c>
      <c r="N1871">
        <v>1061</v>
      </c>
      <c r="O1871">
        <v>1114</v>
      </c>
      <c r="P1871">
        <v>1218</v>
      </c>
      <c r="Q1871">
        <v>1322</v>
      </c>
      <c r="R1871">
        <v>3000</v>
      </c>
      <c r="S1871">
        <v>3151</v>
      </c>
      <c r="T1871">
        <v>3309</v>
      </c>
      <c r="U1871">
        <v>3618</v>
      </c>
      <c r="V1871">
        <v>3927</v>
      </c>
      <c r="W1871" t="s">
        <v>2543</v>
      </c>
      <c r="X1871">
        <v>1</v>
      </c>
      <c r="Y1871">
        <v>1</v>
      </c>
      <c r="Z1871" t="s">
        <v>1532</v>
      </c>
    </row>
    <row r="1872" spans="1:26">
      <c r="A1872">
        <v>285</v>
      </c>
      <c r="B1872">
        <v>16226</v>
      </c>
      <c r="C1872" t="s">
        <v>1574</v>
      </c>
      <c r="D1872" t="s">
        <v>1529</v>
      </c>
      <c r="E1872" t="s">
        <v>1449</v>
      </c>
      <c r="F1872">
        <v>70913</v>
      </c>
      <c r="G1872">
        <v>84480</v>
      </c>
      <c r="H1872" t="s">
        <v>1530</v>
      </c>
      <c r="I1872">
        <v>299</v>
      </c>
      <c r="J1872">
        <v>3</v>
      </c>
      <c r="K1872">
        <v>1000</v>
      </c>
      <c r="L1872">
        <v>81314</v>
      </c>
      <c r="M1872">
        <v>1010</v>
      </c>
      <c r="N1872">
        <v>1061</v>
      </c>
      <c r="O1872">
        <v>1114</v>
      </c>
      <c r="P1872">
        <v>1218</v>
      </c>
      <c r="Q1872">
        <v>1322</v>
      </c>
      <c r="R1872">
        <v>3000</v>
      </c>
      <c r="S1872">
        <v>3151</v>
      </c>
      <c r="T1872">
        <v>3309</v>
      </c>
      <c r="U1872">
        <v>3618</v>
      </c>
      <c r="V1872">
        <v>3927</v>
      </c>
      <c r="W1872" t="s">
        <v>2543</v>
      </c>
      <c r="X1872">
        <v>1</v>
      </c>
      <c r="Y1872">
        <v>1</v>
      </c>
      <c r="Z1872" t="s">
        <v>1532</v>
      </c>
    </row>
    <row r="1873" spans="1:26">
      <c r="A1873">
        <v>285</v>
      </c>
      <c r="B1873">
        <v>16226</v>
      </c>
      <c r="C1873" t="s">
        <v>1574</v>
      </c>
      <c r="D1873" t="s">
        <v>1529</v>
      </c>
      <c r="E1873" t="s">
        <v>1449</v>
      </c>
      <c r="F1873">
        <v>72617</v>
      </c>
      <c r="G1873">
        <v>86328</v>
      </c>
      <c r="H1873" t="s">
        <v>1530</v>
      </c>
      <c r="I1873">
        <v>297</v>
      </c>
      <c r="J1873">
        <v>8</v>
      </c>
      <c r="K1873">
        <v>50</v>
      </c>
      <c r="L1873">
        <v>81314</v>
      </c>
      <c r="M1873">
        <v>1010</v>
      </c>
      <c r="N1873">
        <v>1061</v>
      </c>
      <c r="O1873">
        <v>1114</v>
      </c>
      <c r="P1873">
        <v>1218</v>
      </c>
      <c r="Q1873">
        <v>1322</v>
      </c>
      <c r="R1873">
        <v>400</v>
      </c>
      <c r="S1873">
        <v>420</v>
      </c>
      <c r="T1873">
        <v>441</v>
      </c>
      <c r="U1873">
        <v>482</v>
      </c>
      <c r="V1873">
        <v>524</v>
      </c>
      <c r="W1873" t="s">
        <v>2544</v>
      </c>
      <c r="X1873">
        <v>1</v>
      </c>
      <c r="Y1873">
        <v>1</v>
      </c>
      <c r="Z1873" t="s">
        <v>1532</v>
      </c>
    </row>
    <row r="1874" spans="1:26">
      <c r="A1874">
        <v>285</v>
      </c>
      <c r="B1874">
        <v>16226</v>
      </c>
      <c r="C1874" t="s">
        <v>1574</v>
      </c>
      <c r="D1874" t="s">
        <v>1529</v>
      </c>
      <c r="E1874" t="s">
        <v>1449</v>
      </c>
      <c r="F1874">
        <v>22402</v>
      </c>
      <c r="G1874">
        <v>23943</v>
      </c>
      <c r="H1874" t="s">
        <v>1530</v>
      </c>
      <c r="I1874">
        <v>297</v>
      </c>
      <c r="J1874">
        <v>15</v>
      </c>
      <c r="K1874">
        <v>80</v>
      </c>
      <c r="L1874">
        <v>81314</v>
      </c>
      <c r="M1874">
        <v>1010</v>
      </c>
      <c r="N1874">
        <v>1061</v>
      </c>
      <c r="O1874">
        <v>1114</v>
      </c>
      <c r="P1874">
        <v>1218</v>
      </c>
      <c r="Q1874">
        <v>1322</v>
      </c>
      <c r="R1874">
        <v>1200</v>
      </c>
      <c r="S1874">
        <v>1261</v>
      </c>
      <c r="T1874">
        <v>1324</v>
      </c>
      <c r="U1874">
        <v>1447</v>
      </c>
      <c r="V1874">
        <v>1571</v>
      </c>
      <c r="W1874" t="s">
        <v>1749</v>
      </c>
      <c r="X1874">
        <v>1</v>
      </c>
      <c r="Y1874">
        <v>1</v>
      </c>
      <c r="Z1874" t="s">
        <v>1532</v>
      </c>
    </row>
    <row r="1875" spans="1:26">
      <c r="A1875">
        <v>285</v>
      </c>
      <c r="B1875">
        <v>16226</v>
      </c>
      <c r="C1875" t="s">
        <v>1574</v>
      </c>
      <c r="D1875" t="s">
        <v>1529</v>
      </c>
      <c r="E1875" t="s">
        <v>1449</v>
      </c>
      <c r="F1875">
        <v>52504</v>
      </c>
      <c r="G1875">
        <v>61826</v>
      </c>
      <c r="H1875" t="s">
        <v>1530</v>
      </c>
      <c r="I1875">
        <v>297</v>
      </c>
      <c r="J1875">
        <v>15</v>
      </c>
      <c r="K1875">
        <v>80</v>
      </c>
      <c r="L1875">
        <v>81314</v>
      </c>
      <c r="M1875">
        <v>1010</v>
      </c>
      <c r="N1875">
        <v>1061</v>
      </c>
      <c r="O1875">
        <v>1114</v>
      </c>
      <c r="P1875">
        <v>1218</v>
      </c>
      <c r="Q1875">
        <v>1322</v>
      </c>
      <c r="R1875">
        <v>1200</v>
      </c>
      <c r="S1875">
        <v>1261</v>
      </c>
      <c r="T1875">
        <v>1324</v>
      </c>
      <c r="U1875">
        <v>1447</v>
      </c>
      <c r="V1875">
        <v>1571</v>
      </c>
      <c r="W1875" t="s">
        <v>2545</v>
      </c>
      <c r="X1875">
        <v>1</v>
      </c>
      <c r="Y1875">
        <v>1</v>
      </c>
      <c r="Z1875" t="s">
        <v>1532</v>
      </c>
    </row>
    <row r="1876" spans="1:26">
      <c r="A1876">
        <v>285</v>
      </c>
      <c r="B1876">
        <v>16226</v>
      </c>
      <c r="C1876" t="s">
        <v>1574</v>
      </c>
      <c r="D1876" t="s">
        <v>1529</v>
      </c>
      <c r="E1876" t="s">
        <v>1449</v>
      </c>
      <c r="F1876">
        <v>43710</v>
      </c>
      <c r="G1876">
        <v>50209</v>
      </c>
      <c r="H1876" t="s">
        <v>1530</v>
      </c>
      <c r="I1876">
        <v>297</v>
      </c>
      <c r="J1876">
        <v>2</v>
      </c>
      <c r="K1876">
        <v>75</v>
      </c>
      <c r="L1876">
        <v>81314</v>
      </c>
      <c r="M1876">
        <v>1010</v>
      </c>
      <c r="N1876">
        <v>1061</v>
      </c>
      <c r="O1876">
        <v>1114</v>
      </c>
      <c r="P1876">
        <v>1218</v>
      </c>
      <c r="Q1876">
        <v>1322</v>
      </c>
      <c r="R1876">
        <v>150</v>
      </c>
      <c r="S1876">
        <v>158</v>
      </c>
      <c r="T1876">
        <v>165</v>
      </c>
      <c r="U1876">
        <v>181</v>
      </c>
      <c r="V1876">
        <v>196</v>
      </c>
      <c r="W1876" t="s">
        <v>1739</v>
      </c>
      <c r="X1876">
        <v>1</v>
      </c>
      <c r="Y1876">
        <v>1</v>
      </c>
      <c r="Z1876" t="s">
        <v>1532</v>
      </c>
    </row>
    <row r="1877" spans="1:26">
      <c r="A1877">
        <v>285</v>
      </c>
      <c r="B1877">
        <v>16226</v>
      </c>
      <c r="C1877" t="s">
        <v>1574</v>
      </c>
      <c r="D1877" t="s">
        <v>1529</v>
      </c>
      <c r="E1877" t="s">
        <v>1449</v>
      </c>
      <c r="F1877">
        <v>43707</v>
      </c>
      <c r="G1877">
        <v>50207</v>
      </c>
      <c r="H1877" t="s">
        <v>1530</v>
      </c>
      <c r="I1877">
        <v>297</v>
      </c>
      <c r="J1877">
        <v>5</v>
      </c>
      <c r="K1877">
        <v>16</v>
      </c>
      <c r="L1877">
        <v>81314</v>
      </c>
      <c r="M1877">
        <v>1010</v>
      </c>
      <c r="N1877">
        <v>1061</v>
      </c>
      <c r="O1877">
        <v>1114</v>
      </c>
      <c r="P1877">
        <v>1218</v>
      </c>
      <c r="Q1877">
        <v>1322</v>
      </c>
      <c r="R1877">
        <v>80</v>
      </c>
      <c r="S1877">
        <v>84</v>
      </c>
      <c r="T1877">
        <v>88</v>
      </c>
      <c r="U1877">
        <v>96</v>
      </c>
      <c r="V1877">
        <v>105</v>
      </c>
      <c r="W1877" t="s">
        <v>1739</v>
      </c>
      <c r="X1877">
        <v>1</v>
      </c>
      <c r="Y1877">
        <v>1</v>
      </c>
      <c r="Z1877" t="s">
        <v>1532</v>
      </c>
    </row>
    <row r="1878" spans="1:26">
      <c r="A1878">
        <v>285</v>
      </c>
      <c r="B1878">
        <v>16226</v>
      </c>
      <c r="C1878" t="s">
        <v>1574</v>
      </c>
      <c r="D1878" t="s">
        <v>1529</v>
      </c>
      <c r="E1878" t="s">
        <v>1449</v>
      </c>
      <c r="F1878">
        <v>57773</v>
      </c>
      <c r="G1878">
        <v>68565</v>
      </c>
      <c r="H1878" t="s">
        <v>1530</v>
      </c>
      <c r="I1878">
        <v>297</v>
      </c>
      <c r="J1878">
        <v>5</v>
      </c>
      <c r="K1878">
        <v>1500</v>
      </c>
      <c r="L1878">
        <v>81314</v>
      </c>
      <c r="M1878">
        <v>1010</v>
      </c>
      <c r="N1878">
        <v>1061</v>
      </c>
      <c r="O1878">
        <v>1114</v>
      </c>
      <c r="P1878">
        <v>1218</v>
      </c>
      <c r="Q1878">
        <v>1322</v>
      </c>
      <c r="R1878">
        <v>7500</v>
      </c>
      <c r="S1878">
        <v>7879</v>
      </c>
      <c r="T1878">
        <v>8272</v>
      </c>
      <c r="U1878">
        <v>9045</v>
      </c>
      <c r="V1878">
        <v>9817</v>
      </c>
      <c r="W1878" t="s">
        <v>2546</v>
      </c>
      <c r="X1878">
        <v>1</v>
      </c>
      <c r="Y1878">
        <v>1</v>
      </c>
      <c r="Z1878" t="s">
        <v>1532</v>
      </c>
    </row>
    <row r="1879" spans="1:26">
      <c r="A1879">
        <v>285</v>
      </c>
      <c r="B1879">
        <v>16226</v>
      </c>
      <c r="C1879" t="s">
        <v>1574</v>
      </c>
      <c r="D1879" t="s">
        <v>1529</v>
      </c>
      <c r="E1879" t="s">
        <v>1449</v>
      </c>
      <c r="F1879">
        <v>70560</v>
      </c>
      <c r="G1879">
        <v>84115</v>
      </c>
      <c r="H1879" t="s">
        <v>1530</v>
      </c>
      <c r="I1879">
        <v>295</v>
      </c>
      <c r="J1879">
        <v>4</v>
      </c>
      <c r="K1879">
        <v>250</v>
      </c>
      <c r="L1879">
        <v>81314</v>
      </c>
      <c r="M1879">
        <v>1010</v>
      </c>
      <c r="N1879">
        <v>1061</v>
      </c>
      <c r="O1879">
        <v>1114</v>
      </c>
      <c r="P1879">
        <v>1218</v>
      </c>
      <c r="Q1879">
        <v>1322</v>
      </c>
      <c r="R1879">
        <v>1000</v>
      </c>
      <c r="S1879">
        <v>1050</v>
      </c>
      <c r="T1879">
        <v>1103</v>
      </c>
      <c r="U1879">
        <v>1206</v>
      </c>
      <c r="V1879">
        <v>1309</v>
      </c>
      <c r="W1879" t="s">
        <v>1915</v>
      </c>
      <c r="X1879">
        <v>1</v>
      </c>
      <c r="Y1879">
        <v>1</v>
      </c>
      <c r="Z1879" t="s">
        <v>1532</v>
      </c>
    </row>
    <row r="1880" spans="1:26">
      <c r="A1880">
        <v>285</v>
      </c>
      <c r="B1880">
        <v>16226</v>
      </c>
      <c r="C1880" t="s">
        <v>1574</v>
      </c>
      <c r="D1880" t="s">
        <v>1529</v>
      </c>
      <c r="E1880" t="s">
        <v>1449</v>
      </c>
      <c r="F1880">
        <v>61190</v>
      </c>
      <c r="G1880">
        <v>73375</v>
      </c>
      <c r="H1880" t="s">
        <v>1530</v>
      </c>
      <c r="I1880">
        <v>294</v>
      </c>
      <c r="J1880">
        <v>2</v>
      </c>
      <c r="K1880">
        <v>250</v>
      </c>
      <c r="L1880">
        <v>81314</v>
      </c>
      <c r="M1880">
        <v>1010</v>
      </c>
      <c r="N1880">
        <v>1061</v>
      </c>
      <c r="O1880">
        <v>1114</v>
      </c>
      <c r="P1880">
        <v>1218</v>
      </c>
      <c r="Q1880">
        <v>1322</v>
      </c>
      <c r="R1880">
        <v>500</v>
      </c>
      <c r="S1880">
        <v>525</v>
      </c>
      <c r="T1880">
        <v>551</v>
      </c>
      <c r="U1880">
        <v>603</v>
      </c>
      <c r="V1880">
        <v>654</v>
      </c>
      <c r="W1880" t="s">
        <v>2547</v>
      </c>
      <c r="X1880">
        <v>1</v>
      </c>
      <c r="Y1880">
        <v>1</v>
      </c>
      <c r="Z1880" t="s">
        <v>1532</v>
      </c>
    </row>
    <row r="1881" spans="1:26">
      <c r="A1881">
        <v>285</v>
      </c>
      <c r="B1881">
        <v>16226</v>
      </c>
      <c r="C1881" t="s">
        <v>1574</v>
      </c>
      <c r="D1881" t="s">
        <v>1529</v>
      </c>
      <c r="E1881" t="s">
        <v>1449</v>
      </c>
      <c r="F1881">
        <v>73818</v>
      </c>
      <c r="G1881">
        <v>87725</v>
      </c>
      <c r="H1881" t="s">
        <v>1530</v>
      </c>
      <c r="I1881">
        <v>292</v>
      </c>
      <c r="J1881">
        <v>10</v>
      </c>
      <c r="K1881">
        <v>5.5</v>
      </c>
      <c r="L1881">
        <v>81314</v>
      </c>
      <c r="M1881">
        <v>1010</v>
      </c>
      <c r="N1881">
        <v>1061</v>
      </c>
      <c r="O1881">
        <v>1114</v>
      </c>
      <c r="P1881">
        <v>1218</v>
      </c>
      <c r="Q1881">
        <v>1322</v>
      </c>
      <c r="R1881">
        <v>55</v>
      </c>
      <c r="S1881">
        <v>58</v>
      </c>
      <c r="T1881">
        <v>61</v>
      </c>
      <c r="U1881">
        <v>66</v>
      </c>
      <c r="V1881">
        <v>72</v>
      </c>
      <c r="W1881" t="s">
        <v>2548</v>
      </c>
      <c r="X1881">
        <v>1</v>
      </c>
      <c r="Y1881">
        <v>1</v>
      </c>
      <c r="Z1881" t="s">
        <v>1532</v>
      </c>
    </row>
    <row r="1882" spans="1:26">
      <c r="A1882">
        <v>285</v>
      </c>
      <c r="B1882">
        <v>16226</v>
      </c>
      <c r="C1882" t="s">
        <v>1574</v>
      </c>
      <c r="D1882" t="s">
        <v>1529</v>
      </c>
      <c r="E1882" t="s">
        <v>1449</v>
      </c>
      <c r="F1882">
        <v>39522</v>
      </c>
      <c r="G1882">
        <v>43822</v>
      </c>
      <c r="H1882" t="s">
        <v>1530</v>
      </c>
      <c r="I1882">
        <v>292</v>
      </c>
      <c r="J1882">
        <v>12</v>
      </c>
      <c r="K1882">
        <v>15</v>
      </c>
      <c r="L1882">
        <v>81314</v>
      </c>
      <c r="M1882">
        <v>1010</v>
      </c>
      <c r="N1882">
        <v>1061</v>
      </c>
      <c r="O1882">
        <v>1114</v>
      </c>
      <c r="P1882">
        <v>1218</v>
      </c>
      <c r="Q1882">
        <v>1322</v>
      </c>
      <c r="R1882">
        <v>180</v>
      </c>
      <c r="S1882">
        <v>189</v>
      </c>
      <c r="T1882">
        <v>199</v>
      </c>
      <c r="U1882">
        <v>217</v>
      </c>
      <c r="V1882">
        <v>236</v>
      </c>
      <c r="W1882" t="s">
        <v>2549</v>
      </c>
      <c r="X1882">
        <v>1</v>
      </c>
      <c r="Y1882">
        <v>1</v>
      </c>
      <c r="Z1882" t="s">
        <v>1532</v>
      </c>
    </row>
    <row r="1883" spans="1:26">
      <c r="A1883">
        <v>285</v>
      </c>
      <c r="B1883">
        <v>16226</v>
      </c>
      <c r="C1883" t="s">
        <v>1574</v>
      </c>
      <c r="D1883" t="s">
        <v>1529</v>
      </c>
      <c r="E1883" t="s">
        <v>1449</v>
      </c>
      <c r="F1883">
        <v>38088</v>
      </c>
      <c r="G1883">
        <v>42080</v>
      </c>
      <c r="H1883" t="s">
        <v>1530</v>
      </c>
      <c r="I1883">
        <v>292</v>
      </c>
      <c r="J1883">
        <v>24</v>
      </c>
      <c r="K1883">
        <v>12</v>
      </c>
      <c r="L1883">
        <v>81314</v>
      </c>
      <c r="M1883">
        <v>1010</v>
      </c>
      <c r="N1883">
        <v>1061</v>
      </c>
      <c r="O1883">
        <v>1114</v>
      </c>
      <c r="P1883">
        <v>1218</v>
      </c>
      <c r="Q1883">
        <v>1322</v>
      </c>
      <c r="R1883">
        <v>288</v>
      </c>
      <c r="S1883">
        <v>303</v>
      </c>
      <c r="T1883">
        <v>318</v>
      </c>
      <c r="U1883">
        <v>347</v>
      </c>
      <c r="V1883">
        <v>377</v>
      </c>
      <c r="W1883" t="s">
        <v>2033</v>
      </c>
      <c r="X1883">
        <v>1</v>
      </c>
      <c r="Y1883">
        <v>1</v>
      </c>
      <c r="Z1883" t="s">
        <v>1532</v>
      </c>
    </row>
    <row r="1884" spans="1:26">
      <c r="A1884">
        <v>285</v>
      </c>
      <c r="B1884">
        <v>16226</v>
      </c>
      <c r="C1884" t="s">
        <v>1574</v>
      </c>
      <c r="D1884" t="s">
        <v>1529</v>
      </c>
      <c r="E1884" t="s">
        <v>1449</v>
      </c>
      <c r="F1884">
        <v>38210</v>
      </c>
      <c r="G1884">
        <v>42234</v>
      </c>
      <c r="H1884" t="s">
        <v>1530</v>
      </c>
      <c r="I1884">
        <v>292</v>
      </c>
      <c r="J1884">
        <v>12</v>
      </c>
      <c r="K1884">
        <v>12</v>
      </c>
      <c r="L1884">
        <v>81314</v>
      </c>
      <c r="M1884">
        <v>1010</v>
      </c>
      <c r="N1884">
        <v>1061</v>
      </c>
      <c r="O1884">
        <v>1114</v>
      </c>
      <c r="P1884">
        <v>1218</v>
      </c>
      <c r="Q1884">
        <v>1322</v>
      </c>
      <c r="R1884">
        <v>144</v>
      </c>
      <c r="S1884">
        <v>151</v>
      </c>
      <c r="T1884">
        <v>159</v>
      </c>
      <c r="U1884">
        <v>174</v>
      </c>
      <c r="V1884">
        <v>188</v>
      </c>
      <c r="W1884" t="s">
        <v>2550</v>
      </c>
      <c r="X1884">
        <v>1</v>
      </c>
      <c r="Y1884">
        <v>1</v>
      </c>
      <c r="Z1884" t="s">
        <v>1532</v>
      </c>
    </row>
    <row r="1885" spans="1:26">
      <c r="A1885">
        <v>285</v>
      </c>
      <c r="B1885">
        <v>16226</v>
      </c>
      <c r="C1885" t="s">
        <v>1574</v>
      </c>
      <c r="D1885" t="s">
        <v>1529</v>
      </c>
      <c r="E1885" t="s">
        <v>1449</v>
      </c>
      <c r="F1885">
        <v>77935</v>
      </c>
      <c r="G1885">
        <v>92182</v>
      </c>
      <c r="H1885" t="s">
        <v>1530</v>
      </c>
      <c r="I1885">
        <v>292</v>
      </c>
      <c r="J1885">
        <v>3</v>
      </c>
      <c r="K1885">
        <v>7.5</v>
      </c>
      <c r="L1885">
        <v>81314</v>
      </c>
      <c r="M1885">
        <v>1010</v>
      </c>
      <c r="N1885">
        <v>1061</v>
      </c>
      <c r="O1885">
        <v>1114</v>
      </c>
      <c r="P1885">
        <v>1218</v>
      </c>
      <c r="Q1885">
        <v>1322</v>
      </c>
      <c r="R1885">
        <v>23</v>
      </c>
      <c r="S1885">
        <v>24</v>
      </c>
      <c r="T1885">
        <v>25</v>
      </c>
      <c r="U1885">
        <v>27</v>
      </c>
      <c r="V1885">
        <v>29</v>
      </c>
      <c r="W1885" t="s">
        <v>2551</v>
      </c>
      <c r="X1885">
        <v>1</v>
      </c>
      <c r="Y1885">
        <v>1</v>
      </c>
      <c r="Z1885" t="s">
        <v>1532</v>
      </c>
    </row>
    <row r="1886" spans="1:26">
      <c r="A1886">
        <v>285</v>
      </c>
      <c r="B1886">
        <v>16226</v>
      </c>
      <c r="C1886" t="s">
        <v>1574</v>
      </c>
      <c r="D1886" t="s">
        <v>1529</v>
      </c>
      <c r="E1886" t="s">
        <v>1449</v>
      </c>
      <c r="F1886">
        <v>30350</v>
      </c>
      <c r="G1886">
        <v>33127</v>
      </c>
      <c r="H1886" t="s">
        <v>1530</v>
      </c>
      <c r="I1886">
        <v>292</v>
      </c>
      <c r="J1886">
        <v>12</v>
      </c>
      <c r="K1886">
        <v>5</v>
      </c>
      <c r="L1886">
        <v>81314</v>
      </c>
      <c r="M1886">
        <v>1010</v>
      </c>
      <c r="N1886">
        <v>1061</v>
      </c>
      <c r="O1886">
        <v>1114</v>
      </c>
      <c r="P1886">
        <v>1218</v>
      </c>
      <c r="Q1886">
        <v>1322</v>
      </c>
      <c r="R1886">
        <v>60</v>
      </c>
      <c r="S1886">
        <v>63</v>
      </c>
      <c r="T1886">
        <v>66</v>
      </c>
      <c r="U1886">
        <v>72</v>
      </c>
      <c r="V1886">
        <v>79</v>
      </c>
      <c r="W1886" t="s">
        <v>2551</v>
      </c>
      <c r="X1886">
        <v>1</v>
      </c>
      <c r="Y1886">
        <v>1</v>
      </c>
      <c r="Z1886" t="s">
        <v>1532</v>
      </c>
    </row>
    <row r="1887" spans="1:26">
      <c r="A1887">
        <v>285</v>
      </c>
      <c r="B1887">
        <v>16226</v>
      </c>
      <c r="C1887" t="s">
        <v>1574</v>
      </c>
      <c r="D1887" t="s">
        <v>1529</v>
      </c>
      <c r="E1887" t="s">
        <v>1449</v>
      </c>
      <c r="F1887">
        <v>45490</v>
      </c>
      <c r="G1887">
        <v>52590</v>
      </c>
      <c r="H1887" t="s">
        <v>1530</v>
      </c>
      <c r="I1887">
        <v>286</v>
      </c>
      <c r="J1887">
        <v>3</v>
      </c>
      <c r="K1887">
        <v>66.67</v>
      </c>
      <c r="L1887">
        <v>81314</v>
      </c>
      <c r="M1887">
        <v>1010</v>
      </c>
      <c r="N1887">
        <v>1061</v>
      </c>
      <c r="O1887">
        <v>1114</v>
      </c>
      <c r="P1887">
        <v>1218</v>
      </c>
      <c r="Q1887">
        <v>1322</v>
      </c>
      <c r="R1887">
        <v>200</v>
      </c>
      <c r="S1887">
        <v>210</v>
      </c>
      <c r="T1887">
        <v>221</v>
      </c>
      <c r="U1887">
        <v>241</v>
      </c>
      <c r="V1887">
        <v>262</v>
      </c>
      <c r="W1887" t="s">
        <v>1747</v>
      </c>
      <c r="X1887">
        <v>1</v>
      </c>
      <c r="Y1887">
        <v>1</v>
      </c>
      <c r="Z1887" t="s">
        <v>1532</v>
      </c>
    </row>
    <row r="1888" spans="1:26">
      <c r="A1888">
        <v>285</v>
      </c>
      <c r="B1888">
        <v>16226</v>
      </c>
      <c r="C1888" t="s">
        <v>1574</v>
      </c>
      <c r="D1888" t="s">
        <v>1529</v>
      </c>
      <c r="E1888" t="s">
        <v>1449</v>
      </c>
      <c r="F1888">
        <v>64239</v>
      </c>
      <c r="G1888">
        <v>77288</v>
      </c>
      <c r="H1888" t="s">
        <v>1530</v>
      </c>
      <c r="I1888">
        <v>286</v>
      </c>
      <c r="J1888">
        <v>3</v>
      </c>
      <c r="K1888">
        <v>333.33</v>
      </c>
      <c r="L1888">
        <v>81314</v>
      </c>
      <c r="M1888">
        <v>1010</v>
      </c>
      <c r="N1888">
        <v>1061</v>
      </c>
      <c r="O1888">
        <v>1114</v>
      </c>
      <c r="P1888">
        <v>1218</v>
      </c>
      <c r="Q1888">
        <v>1322</v>
      </c>
      <c r="R1888">
        <v>1000</v>
      </c>
      <c r="S1888">
        <v>1050</v>
      </c>
      <c r="T1888">
        <v>1103</v>
      </c>
      <c r="U1888">
        <v>1206</v>
      </c>
      <c r="V1888">
        <v>1309</v>
      </c>
      <c r="W1888" t="s">
        <v>2552</v>
      </c>
      <c r="X1888">
        <v>1</v>
      </c>
      <c r="Y1888">
        <v>1</v>
      </c>
      <c r="Z1888" t="s">
        <v>1532</v>
      </c>
    </row>
    <row r="1889" spans="1:26">
      <c r="A1889">
        <v>285</v>
      </c>
      <c r="B1889">
        <v>16226</v>
      </c>
      <c r="C1889" t="s">
        <v>1574</v>
      </c>
      <c r="D1889" t="s">
        <v>1529</v>
      </c>
      <c r="E1889" t="s">
        <v>1449</v>
      </c>
      <c r="F1889">
        <v>83190</v>
      </c>
      <c r="G1889">
        <v>98395</v>
      </c>
      <c r="H1889" t="s">
        <v>1530</v>
      </c>
      <c r="I1889">
        <v>286</v>
      </c>
      <c r="J1889">
        <v>6</v>
      </c>
      <c r="K1889">
        <v>1000</v>
      </c>
      <c r="L1889">
        <v>81314</v>
      </c>
      <c r="M1889">
        <v>1010</v>
      </c>
      <c r="N1889">
        <v>1061</v>
      </c>
      <c r="O1889">
        <v>1114</v>
      </c>
      <c r="P1889">
        <v>1218</v>
      </c>
      <c r="Q1889">
        <v>1322</v>
      </c>
      <c r="R1889">
        <v>6000</v>
      </c>
      <c r="S1889">
        <v>6303</v>
      </c>
      <c r="T1889">
        <v>6618</v>
      </c>
      <c r="U1889">
        <v>7236</v>
      </c>
      <c r="V1889">
        <v>7853</v>
      </c>
      <c r="W1889" t="s">
        <v>2553</v>
      </c>
      <c r="X1889">
        <v>1</v>
      </c>
      <c r="Y1889">
        <v>1</v>
      </c>
      <c r="Z1889" t="s">
        <v>1532</v>
      </c>
    </row>
    <row r="1890" spans="1:26">
      <c r="A1890">
        <v>285</v>
      </c>
      <c r="B1890">
        <v>16226</v>
      </c>
      <c r="C1890" t="s">
        <v>1574</v>
      </c>
      <c r="D1890" t="s">
        <v>1529</v>
      </c>
      <c r="E1890" t="s">
        <v>1449</v>
      </c>
      <c r="F1890">
        <v>64732</v>
      </c>
      <c r="G1890">
        <v>77868</v>
      </c>
      <c r="H1890" t="s">
        <v>1530</v>
      </c>
      <c r="I1890">
        <v>286</v>
      </c>
      <c r="J1890">
        <v>2</v>
      </c>
      <c r="K1890">
        <v>1250</v>
      </c>
      <c r="L1890">
        <v>81314</v>
      </c>
      <c r="M1890">
        <v>1010</v>
      </c>
      <c r="N1890">
        <v>1061</v>
      </c>
      <c r="O1890">
        <v>1114</v>
      </c>
      <c r="P1890">
        <v>1218</v>
      </c>
      <c r="Q1890">
        <v>1322</v>
      </c>
      <c r="R1890">
        <v>2500</v>
      </c>
      <c r="S1890">
        <v>2626</v>
      </c>
      <c r="T1890">
        <v>2757</v>
      </c>
      <c r="U1890">
        <v>3015</v>
      </c>
      <c r="V1890">
        <v>3272</v>
      </c>
      <c r="W1890" t="s">
        <v>2554</v>
      </c>
      <c r="X1890">
        <v>1</v>
      </c>
      <c r="Y1890">
        <v>1</v>
      </c>
      <c r="Z1890" t="s">
        <v>1532</v>
      </c>
    </row>
    <row r="1891" spans="1:26">
      <c r="A1891">
        <v>285</v>
      </c>
      <c r="B1891">
        <v>16226</v>
      </c>
      <c r="C1891" t="s">
        <v>1574</v>
      </c>
      <c r="D1891" t="s">
        <v>1529</v>
      </c>
      <c r="E1891" t="s">
        <v>1449</v>
      </c>
      <c r="F1891">
        <v>36260</v>
      </c>
      <c r="G1891">
        <v>39823</v>
      </c>
      <c r="H1891" t="s">
        <v>1530</v>
      </c>
      <c r="I1891">
        <v>286</v>
      </c>
      <c r="J1891">
        <v>3</v>
      </c>
      <c r="K1891">
        <v>27.67</v>
      </c>
      <c r="L1891">
        <v>81314</v>
      </c>
      <c r="M1891">
        <v>1010</v>
      </c>
      <c r="N1891">
        <v>1061</v>
      </c>
      <c r="O1891">
        <v>1114</v>
      </c>
      <c r="P1891">
        <v>1218</v>
      </c>
      <c r="Q1891">
        <v>1322</v>
      </c>
      <c r="R1891">
        <v>83</v>
      </c>
      <c r="S1891">
        <v>87</v>
      </c>
      <c r="T1891">
        <v>92</v>
      </c>
      <c r="U1891">
        <v>100</v>
      </c>
      <c r="V1891">
        <v>109</v>
      </c>
      <c r="W1891" t="s">
        <v>2009</v>
      </c>
      <c r="X1891">
        <v>1</v>
      </c>
      <c r="Y1891">
        <v>1</v>
      </c>
      <c r="Z1891" t="s">
        <v>1532</v>
      </c>
    </row>
    <row r="1892" spans="1:26">
      <c r="A1892">
        <v>285</v>
      </c>
      <c r="B1892">
        <v>16226</v>
      </c>
      <c r="C1892" t="s">
        <v>1574</v>
      </c>
      <c r="D1892" t="s">
        <v>1529</v>
      </c>
      <c r="E1892" t="s">
        <v>1449</v>
      </c>
      <c r="F1892">
        <v>72695</v>
      </c>
      <c r="G1892">
        <v>86409</v>
      </c>
      <c r="H1892" t="s">
        <v>1530</v>
      </c>
      <c r="I1892">
        <v>286</v>
      </c>
      <c r="J1892">
        <v>2</v>
      </c>
      <c r="K1892">
        <v>250</v>
      </c>
      <c r="L1892">
        <v>81314</v>
      </c>
      <c r="M1892">
        <v>1010</v>
      </c>
      <c r="N1892">
        <v>1061</v>
      </c>
      <c r="O1892">
        <v>1114</v>
      </c>
      <c r="P1892">
        <v>1218</v>
      </c>
      <c r="Q1892">
        <v>1322</v>
      </c>
      <c r="R1892">
        <v>500</v>
      </c>
      <c r="S1892">
        <v>525</v>
      </c>
      <c r="T1892">
        <v>551</v>
      </c>
      <c r="U1892">
        <v>603</v>
      </c>
      <c r="V1892">
        <v>654</v>
      </c>
      <c r="W1892" t="s">
        <v>2555</v>
      </c>
      <c r="X1892">
        <v>1</v>
      </c>
      <c r="Y1892">
        <v>1</v>
      </c>
      <c r="Z1892" t="s">
        <v>1532</v>
      </c>
    </row>
    <row r="1893" spans="1:26">
      <c r="A1893">
        <v>285</v>
      </c>
      <c r="B1893">
        <v>16226</v>
      </c>
      <c r="C1893" t="s">
        <v>1574</v>
      </c>
      <c r="D1893" t="s">
        <v>1529</v>
      </c>
      <c r="E1893" t="s">
        <v>1449</v>
      </c>
      <c r="F1893">
        <v>54718</v>
      </c>
      <c r="G1893">
        <v>64504</v>
      </c>
      <c r="H1893" t="s">
        <v>1530</v>
      </c>
      <c r="I1893">
        <v>286</v>
      </c>
      <c r="J1893">
        <v>5</v>
      </c>
      <c r="K1893">
        <v>30</v>
      </c>
      <c r="L1893">
        <v>81314</v>
      </c>
      <c r="M1893">
        <v>1010</v>
      </c>
      <c r="N1893">
        <v>1061</v>
      </c>
      <c r="O1893">
        <v>1114</v>
      </c>
      <c r="P1893">
        <v>1218</v>
      </c>
      <c r="Q1893">
        <v>1322</v>
      </c>
      <c r="R1893">
        <v>150</v>
      </c>
      <c r="S1893">
        <v>158</v>
      </c>
      <c r="T1893">
        <v>165</v>
      </c>
      <c r="U1893">
        <v>181</v>
      </c>
      <c r="V1893">
        <v>196</v>
      </c>
      <c r="W1893" t="s">
        <v>2556</v>
      </c>
      <c r="X1893">
        <v>1</v>
      </c>
      <c r="Y1893">
        <v>1</v>
      </c>
      <c r="Z1893" t="s">
        <v>1532</v>
      </c>
    </row>
    <row r="1894" spans="1:26">
      <c r="A1894">
        <v>285</v>
      </c>
      <c r="B1894">
        <v>16226</v>
      </c>
      <c r="C1894" t="s">
        <v>1574</v>
      </c>
      <c r="D1894" t="s">
        <v>1529</v>
      </c>
      <c r="E1894" t="s">
        <v>1449</v>
      </c>
      <c r="F1894">
        <v>32775</v>
      </c>
      <c r="G1894">
        <v>35744</v>
      </c>
      <c r="H1894" t="s">
        <v>1530</v>
      </c>
      <c r="I1894">
        <v>286</v>
      </c>
      <c r="J1894">
        <v>3</v>
      </c>
      <c r="K1894">
        <v>200</v>
      </c>
      <c r="L1894">
        <v>81314</v>
      </c>
      <c r="M1894">
        <v>1010</v>
      </c>
      <c r="N1894">
        <v>1061</v>
      </c>
      <c r="O1894">
        <v>1114</v>
      </c>
      <c r="P1894">
        <v>1218</v>
      </c>
      <c r="Q1894">
        <v>1322</v>
      </c>
      <c r="R1894">
        <v>600</v>
      </c>
      <c r="S1894">
        <v>630</v>
      </c>
      <c r="T1894">
        <v>662</v>
      </c>
      <c r="U1894">
        <v>724</v>
      </c>
      <c r="V1894">
        <v>785</v>
      </c>
      <c r="W1894" t="s">
        <v>2557</v>
      </c>
      <c r="X1894">
        <v>1</v>
      </c>
      <c r="Y1894">
        <v>1</v>
      </c>
      <c r="Z1894" t="s">
        <v>1532</v>
      </c>
    </row>
    <row r="1895" spans="1:26">
      <c r="A1895">
        <v>285</v>
      </c>
      <c r="B1895">
        <v>16226</v>
      </c>
      <c r="C1895" t="s">
        <v>1574</v>
      </c>
      <c r="D1895" t="s">
        <v>1529</v>
      </c>
      <c r="E1895" t="s">
        <v>1449</v>
      </c>
      <c r="F1895">
        <v>45939</v>
      </c>
      <c r="G1895">
        <v>53119</v>
      </c>
      <c r="H1895" t="s">
        <v>1530</v>
      </c>
      <c r="I1895">
        <v>286</v>
      </c>
      <c r="J1895">
        <v>4</v>
      </c>
      <c r="K1895">
        <v>20</v>
      </c>
      <c r="L1895">
        <v>81314</v>
      </c>
      <c r="M1895">
        <v>1010</v>
      </c>
      <c r="N1895">
        <v>1061</v>
      </c>
      <c r="O1895">
        <v>1114</v>
      </c>
      <c r="P1895">
        <v>1218</v>
      </c>
      <c r="Q1895">
        <v>1322</v>
      </c>
      <c r="R1895">
        <v>80</v>
      </c>
      <c r="S1895">
        <v>84</v>
      </c>
      <c r="T1895">
        <v>88</v>
      </c>
      <c r="U1895">
        <v>96</v>
      </c>
      <c r="V1895">
        <v>105</v>
      </c>
      <c r="W1895" t="s">
        <v>2558</v>
      </c>
      <c r="X1895">
        <v>1</v>
      </c>
      <c r="Y1895">
        <v>1</v>
      </c>
      <c r="Z1895" t="s">
        <v>1532</v>
      </c>
    </row>
    <row r="1896" spans="1:26">
      <c r="A1896">
        <v>285</v>
      </c>
      <c r="B1896">
        <v>16226</v>
      </c>
      <c r="C1896" t="s">
        <v>1574</v>
      </c>
      <c r="D1896" t="s">
        <v>1529</v>
      </c>
      <c r="E1896" t="s">
        <v>1449</v>
      </c>
      <c r="F1896">
        <v>1738</v>
      </c>
      <c r="G1896">
        <v>2058</v>
      </c>
      <c r="H1896" t="s">
        <v>1530</v>
      </c>
      <c r="I1896">
        <v>286</v>
      </c>
      <c r="J1896">
        <v>3</v>
      </c>
      <c r="K1896">
        <v>100</v>
      </c>
      <c r="L1896">
        <v>81314</v>
      </c>
      <c r="M1896">
        <v>1010</v>
      </c>
      <c r="N1896">
        <v>1061</v>
      </c>
      <c r="O1896">
        <v>1114</v>
      </c>
      <c r="P1896">
        <v>1218</v>
      </c>
      <c r="Q1896">
        <v>1322</v>
      </c>
      <c r="R1896">
        <v>300</v>
      </c>
      <c r="S1896">
        <v>315</v>
      </c>
      <c r="T1896">
        <v>331</v>
      </c>
      <c r="U1896">
        <v>362</v>
      </c>
      <c r="V1896">
        <v>393</v>
      </c>
      <c r="W1896" t="s">
        <v>2023</v>
      </c>
      <c r="X1896">
        <v>1</v>
      </c>
      <c r="Y1896">
        <v>1</v>
      </c>
      <c r="Z1896" t="s">
        <v>1532</v>
      </c>
    </row>
    <row r="1897" spans="1:26">
      <c r="A1897">
        <v>285</v>
      </c>
      <c r="B1897">
        <v>16226</v>
      </c>
      <c r="C1897" t="s">
        <v>1574</v>
      </c>
      <c r="D1897" t="s">
        <v>1529</v>
      </c>
      <c r="E1897" t="s">
        <v>1449</v>
      </c>
      <c r="F1897">
        <v>1735</v>
      </c>
      <c r="G1897">
        <v>2055</v>
      </c>
      <c r="H1897" t="s">
        <v>1530</v>
      </c>
      <c r="I1897">
        <v>286</v>
      </c>
      <c r="J1897">
        <v>3</v>
      </c>
      <c r="K1897">
        <v>75</v>
      </c>
      <c r="L1897">
        <v>81314</v>
      </c>
      <c r="M1897">
        <v>1010</v>
      </c>
      <c r="N1897">
        <v>1061</v>
      </c>
      <c r="O1897">
        <v>1114</v>
      </c>
      <c r="P1897">
        <v>1218</v>
      </c>
      <c r="Q1897">
        <v>1322</v>
      </c>
      <c r="R1897">
        <v>225</v>
      </c>
      <c r="S1897">
        <v>236</v>
      </c>
      <c r="T1897">
        <v>248</v>
      </c>
      <c r="U1897">
        <v>271</v>
      </c>
      <c r="V1897">
        <v>295</v>
      </c>
      <c r="W1897" t="s">
        <v>2033</v>
      </c>
      <c r="X1897">
        <v>1</v>
      </c>
      <c r="Y1897">
        <v>1</v>
      </c>
      <c r="Z1897" t="s">
        <v>1532</v>
      </c>
    </row>
    <row r="1898" spans="1:26">
      <c r="A1898">
        <v>285</v>
      </c>
      <c r="B1898">
        <v>16226</v>
      </c>
      <c r="C1898" t="s">
        <v>1574</v>
      </c>
      <c r="D1898" t="s">
        <v>1529</v>
      </c>
      <c r="E1898" t="s">
        <v>1438</v>
      </c>
      <c r="F1898">
        <v>41420</v>
      </c>
      <c r="G1898">
        <v>46520</v>
      </c>
      <c r="H1898" t="s">
        <v>1584</v>
      </c>
      <c r="I1898">
        <v>189</v>
      </c>
      <c r="J1898">
        <v>2</v>
      </c>
      <c r="K1898">
        <v>84000</v>
      </c>
      <c r="L1898">
        <v>81000</v>
      </c>
      <c r="M1898">
        <v>30492</v>
      </c>
      <c r="N1898">
        <v>32017</v>
      </c>
      <c r="O1898">
        <v>33617</v>
      </c>
      <c r="P1898">
        <v>36742</v>
      </c>
      <c r="Q1898">
        <v>39867</v>
      </c>
      <c r="R1898">
        <v>168000</v>
      </c>
      <c r="S1898">
        <v>176402</v>
      </c>
      <c r="T1898">
        <v>185218</v>
      </c>
      <c r="U1898">
        <v>202435</v>
      </c>
      <c r="V1898">
        <v>219653</v>
      </c>
      <c r="W1898" t="s">
        <v>1970</v>
      </c>
      <c r="X1898">
        <v>1</v>
      </c>
      <c r="Y1898">
        <v>1</v>
      </c>
      <c r="Z1898" t="s">
        <v>1532</v>
      </c>
    </row>
    <row r="1899" spans="1:26">
      <c r="A1899">
        <v>285</v>
      </c>
      <c r="B1899">
        <v>16226</v>
      </c>
      <c r="C1899" t="s">
        <v>1574</v>
      </c>
      <c r="D1899" t="s">
        <v>1529</v>
      </c>
      <c r="E1899" t="s">
        <v>1449</v>
      </c>
      <c r="F1899">
        <v>1732</v>
      </c>
      <c r="G1899">
        <v>2052</v>
      </c>
      <c r="H1899" t="s">
        <v>1530</v>
      </c>
      <c r="I1899">
        <v>286</v>
      </c>
      <c r="J1899">
        <v>3</v>
      </c>
      <c r="K1899">
        <v>150</v>
      </c>
      <c r="L1899">
        <v>81314</v>
      </c>
      <c r="M1899">
        <v>1010</v>
      </c>
      <c r="N1899">
        <v>1061</v>
      </c>
      <c r="O1899">
        <v>1114</v>
      </c>
      <c r="P1899">
        <v>1218</v>
      </c>
      <c r="Q1899">
        <v>1322</v>
      </c>
      <c r="R1899">
        <v>450</v>
      </c>
      <c r="S1899">
        <v>473</v>
      </c>
      <c r="T1899">
        <v>496</v>
      </c>
      <c r="U1899">
        <v>543</v>
      </c>
      <c r="V1899">
        <v>589</v>
      </c>
      <c r="W1899" t="s">
        <v>2033</v>
      </c>
      <c r="X1899">
        <v>1</v>
      </c>
      <c r="Y1899">
        <v>1</v>
      </c>
      <c r="Z1899" t="s">
        <v>1532</v>
      </c>
    </row>
    <row r="1900" spans="1:26">
      <c r="A1900">
        <v>285</v>
      </c>
      <c r="B1900">
        <v>16226</v>
      </c>
      <c r="C1900" t="s">
        <v>1574</v>
      </c>
      <c r="D1900" t="s">
        <v>1529</v>
      </c>
      <c r="E1900" t="s">
        <v>1449</v>
      </c>
      <c r="F1900">
        <v>60176</v>
      </c>
      <c r="G1900">
        <v>71529</v>
      </c>
      <c r="H1900" t="s">
        <v>1530</v>
      </c>
      <c r="I1900">
        <v>286</v>
      </c>
      <c r="J1900">
        <v>2</v>
      </c>
      <c r="K1900">
        <v>750</v>
      </c>
      <c r="L1900">
        <v>81314</v>
      </c>
      <c r="M1900">
        <v>1010</v>
      </c>
      <c r="N1900">
        <v>1061</v>
      </c>
      <c r="O1900">
        <v>1114</v>
      </c>
      <c r="P1900">
        <v>1218</v>
      </c>
      <c r="Q1900">
        <v>1322</v>
      </c>
      <c r="R1900">
        <v>1500</v>
      </c>
      <c r="S1900">
        <v>1576</v>
      </c>
      <c r="T1900">
        <v>1654</v>
      </c>
      <c r="U1900">
        <v>1809</v>
      </c>
      <c r="V1900">
        <v>1963</v>
      </c>
      <c r="W1900" t="s">
        <v>2559</v>
      </c>
      <c r="X1900">
        <v>1</v>
      </c>
      <c r="Y1900">
        <v>1</v>
      </c>
      <c r="Z1900" t="s">
        <v>1532</v>
      </c>
    </row>
    <row r="1901" spans="1:26">
      <c r="A1901">
        <v>285</v>
      </c>
      <c r="B1901">
        <v>16226</v>
      </c>
      <c r="C1901" t="s">
        <v>1574</v>
      </c>
      <c r="D1901" t="s">
        <v>1529</v>
      </c>
      <c r="E1901" t="s">
        <v>1449</v>
      </c>
      <c r="F1901">
        <v>55723</v>
      </c>
      <c r="G1901">
        <v>65791</v>
      </c>
      <c r="H1901" t="s">
        <v>1530</v>
      </c>
      <c r="I1901">
        <v>286</v>
      </c>
      <c r="J1901">
        <v>5</v>
      </c>
      <c r="K1901">
        <v>100</v>
      </c>
      <c r="L1901">
        <v>81314</v>
      </c>
      <c r="M1901">
        <v>1010</v>
      </c>
      <c r="N1901">
        <v>1061</v>
      </c>
      <c r="O1901">
        <v>1114</v>
      </c>
      <c r="P1901">
        <v>1218</v>
      </c>
      <c r="Q1901">
        <v>1322</v>
      </c>
      <c r="R1901">
        <v>500</v>
      </c>
      <c r="S1901">
        <v>525</v>
      </c>
      <c r="T1901">
        <v>551</v>
      </c>
      <c r="U1901">
        <v>603</v>
      </c>
      <c r="V1901">
        <v>654</v>
      </c>
      <c r="W1901" t="s">
        <v>2559</v>
      </c>
      <c r="X1901">
        <v>1</v>
      </c>
      <c r="Y1901">
        <v>1</v>
      </c>
      <c r="Z1901" t="s">
        <v>1532</v>
      </c>
    </row>
    <row r="1902" spans="1:26">
      <c r="A1902">
        <v>285</v>
      </c>
      <c r="B1902">
        <v>16226</v>
      </c>
      <c r="C1902" t="s">
        <v>1574</v>
      </c>
      <c r="D1902" t="s">
        <v>1529</v>
      </c>
      <c r="E1902" t="s">
        <v>1449</v>
      </c>
      <c r="F1902">
        <v>72571</v>
      </c>
      <c r="G1902">
        <v>86281</v>
      </c>
      <c r="H1902" t="s">
        <v>1530</v>
      </c>
      <c r="I1902">
        <v>286</v>
      </c>
      <c r="J1902">
        <v>4</v>
      </c>
      <c r="K1902">
        <v>7.5</v>
      </c>
      <c r="L1902">
        <v>81314</v>
      </c>
      <c r="M1902">
        <v>1010</v>
      </c>
      <c r="N1902">
        <v>1061</v>
      </c>
      <c r="O1902">
        <v>1114</v>
      </c>
      <c r="P1902">
        <v>1218</v>
      </c>
      <c r="Q1902">
        <v>1322</v>
      </c>
      <c r="R1902">
        <v>30</v>
      </c>
      <c r="S1902">
        <v>32</v>
      </c>
      <c r="T1902">
        <v>33</v>
      </c>
      <c r="U1902">
        <v>36</v>
      </c>
      <c r="V1902">
        <v>39</v>
      </c>
      <c r="W1902" t="s">
        <v>2038</v>
      </c>
      <c r="X1902">
        <v>1</v>
      </c>
      <c r="Y1902">
        <v>1</v>
      </c>
      <c r="Z1902" t="s">
        <v>1532</v>
      </c>
    </row>
    <row r="1903" spans="1:26">
      <c r="A1903">
        <v>285</v>
      </c>
      <c r="B1903">
        <v>16226</v>
      </c>
      <c r="C1903" t="s">
        <v>1574</v>
      </c>
      <c r="D1903" t="s">
        <v>1529</v>
      </c>
      <c r="E1903" t="s">
        <v>1449</v>
      </c>
      <c r="F1903">
        <v>31942</v>
      </c>
      <c r="G1903">
        <v>34786</v>
      </c>
      <c r="H1903" t="s">
        <v>1530</v>
      </c>
      <c r="I1903">
        <v>286</v>
      </c>
      <c r="J1903">
        <v>4</v>
      </c>
      <c r="K1903">
        <v>50</v>
      </c>
      <c r="L1903">
        <v>81314</v>
      </c>
      <c r="M1903">
        <v>1010</v>
      </c>
      <c r="N1903">
        <v>1061</v>
      </c>
      <c r="O1903">
        <v>1114</v>
      </c>
      <c r="P1903">
        <v>1218</v>
      </c>
      <c r="Q1903">
        <v>1322</v>
      </c>
      <c r="R1903">
        <v>200</v>
      </c>
      <c r="S1903">
        <v>210</v>
      </c>
      <c r="T1903">
        <v>221</v>
      </c>
      <c r="U1903">
        <v>241</v>
      </c>
      <c r="V1903">
        <v>262</v>
      </c>
      <c r="W1903" t="s">
        <v>2038</v>
      </c>
      <c r="X1903">
        <v>1</v>
      </c>
      <c r="Y1903">
        <v>1</v>
      </c>
      <c r="Z1903" t="s">
        <v>1532</v>
      </c>
    </row>
    <row r="1904" spans="1:26">
      <c r="A1904">
        <v>285</v>
      </c>
      <c r="B1904">
        <v>16226</v>
      </c>
      <c r="C1904" t="s">
        <v>1574</v>
      </c>
      <c r="D1904" t="s">
        <v>1529</v>
      </c>
      <c r="E1904" t="s">
        <v>1449</v>
      </c>
      <c r="F1904">
        <v>31941</v>
      </c>
      <c r="G1904">
        <v>34785</v>
      </c>
      <c r="H1904" t="s">
        <v>1530</v>
      </c>
      <c r="I1904">
        <v>286</v>
      </c>
      <c r="J1904">
        <v>4</v>
      </c>
      <c r="K1904">
        <v>50</v>
      </c>
      <c r="L1904">
        <v>81314</v>
      </c>
      <c r="M1904">
        <v>1010</v>
      </c>
      <c r="N1904">
        <v>1061</v>
      </c>
      <c r="O1904">
        <v>1114</v>
      </c>
      <c r="P1904">
        <v>1218</v>
      </c>
      <c r="Q1904">
        <v>1322</v>
      </c>
      <c r="R1904">
        <v>200</v>
      </c>
      <c r="S1904">
        <v>210</v>
      </c>
      <c r="T1904">
        <v>221</v>
      </c>
      <c r="U1904">
        <v>241</v>
      </c>
      <c r="V1904">
        <v>262</v>
      </c>
      <c r="W1904" t="s">
        <v>2038</v>
      </c>
      <c r="X1904">
        <v>1</v>
      </c>
      <c r="Y1904">
        <v>1</v>
      </c>
      <c r="Z1904" t="s">
        <v>1532</v>
      </c>
    </row>
    <row r="1905" spans="1:26">
      <c r="A1905">
        <v>285</v>
      </c>
      <c r="B1905">
        <v>16226</v>
      </c>
      <c r="C1905" t="s">
        <v>1574</v>
      </c>
      <c r="D1905" t="s">
        <v>1529</v>
      </c>
      <c r="E1905" t="s">
        <v>1449</v>
      </c>
      <c r="F1905">
        <v>78192</v>
      </c>
      <c r="G1905">
        <v>92463</v>
      </c>
      <c r="H1905" t="s">
        <v>1530</v>
      </c>
      <c r="I1905">
        <v>286</v>
      </c>
      <c r="J1905">
        <v>4</v>
      </c>
      <c r="K1905">
        <v>37.5</v>
      </c>
      <c r="L1905">
        <v>81314</v>
      </c>
      <c r="M1905">
        <v>1010</v>
      </c>
      <c r="N1905">
        <v>1061</v>
      </c>
      <c r="O1905">
        <v>1114</v>
      </c>
      <c r="P1905">
        <v>1218</v>
      </c>
      <c r="Q1905">
        <v>1322</v>
      </c>
      <c r="R1905">
        <v>150</v>
      </c>
      <c r="S1905">
        <v>158</v>
      </c>
      <c r="T1905">
        <v>165</v>
      </c>
      <c r="U1905">
        <v>181</v>
      </c>
      <c r="V1905">
        <v>196</v>
      </c>
      <c r="W1905" t="s">
        <v>2560</v>
      </c>
      <c r="X1905">
        <v>1</v>
      </c>
      <c r="Y1905">
        <v>1</v>
      </c>
      <c r="Z1905" t="s">
        <v>1532</v>
      </c>
    </row>
    <row r="1906" spans="1:26">
      <c r="A1906">
        <v>285</v>
      </c>
      <c r="B1906">
        <v>16226</v>
      </c>
      <c r="C1906" t="s">
        <v>1574</v>
      </c>
      <c r="D1906" t="s">
        <v>1529</v>
      </c>
      <c r="E1906" t="s">
        <v>1449</v>
      </c>
      <c r="F1906">
        <v>46419</v>
      </c>
      <c r="G1906">
        <v>53695</v>
      </c>
      <c r="H1906" t="s">
        <v>1530</v>
      </c>
      <c r="I1906">
        <v>286</v>
      </c>
      <c r="J1906">
        <v>5</v>
      </c>
      <c r="K1906">
        <v>400</v>
      </c>
      <c r="L1906">
        <v>81314</v>
      </c>
      <c r="M1906">
        <v>1010</v>
      </c>
      <c r="N1906">
        <v>1061</v>
      </c>
      <c r="O1906">
        <v>1114</v>
      </c>
      <c r="P1906">
        <v>1218</v>
      </c>
      <c r="Q1906">
        <v>1322</v>
      </c>
      <c r="R1906">
        <v>2000</v>
      </c>
      <c r="S1906">
        <v>2101</v>
      </c>
      <c r="T1906">
        <v>2206</v>
      </c>
      <c r="U1906">
        <v>2412</v>
      </c>
      <c r="V1906">
        <v>2618</v>
      </c>
      <c r="W1906" t="s">
        <v>2561</v>
      </c>
      <c r="X1906">
        <v>1</v>
      </c>
      <c r="Y1906">
        <v>1</v>
      </c>
      <c r="Z1906" t="s">
        <v>1532</v>
      </c>
    </row>
    <row r="1907" spans="1:26">
      <c r="A1907">
        <v>285</v>
      </c>
      <c r="B1907">
        <v>16226</v>
      </c>
      <c r="C1907" t="s">
        <v>1574</v>
      </c>
      <c r="D1907" t="s">
        <v>1529</v>
      </c>
      <c r="E1907" t="s">
        <v>1449</v>
      </c>
      <c r="F1907">
        <v>74271</v>
      </c>
      <c r="G1907">
        <v>88243</v>
      </c>
      <c r="H1907" t="s">
        <v>1530</v>
      </c>
      <c r="I1907">
        <v>286</v>
      </c>
      <c r="J1907">
        <v>2</v>
      </c>
      <c r="K1907">
        <v>500</v>
      </c>
      <c r="L1907">
        <v>81314</v>
      </c>
      <c r="M1907">
        <v>1010</v>
      </c>
      <c r="N1907">
        <v>1061</v>
      </c>
      <c r="O1907">
        <v>1114</v>
      </c>
      <c r="P1907">
        <v>1218</v>
      </c>
      <c r="Q1907">
        <v>1322</v>
      </c>
      <c r="R1907">
        <v>1000</v>
      </c>
      <c r="S1907">
        <v>1050</v>
      </c>
      <c r="T1907">
        <v>1103</v>
      </c>
      <c r="U1907">
        <v>1206</v>
      </c>
      <c r="V1907">
        <v>1309</v>
      </c>
      <c r="W1907" t="s">
        <v>2562</v>
      </c>
      <c r="X1907">
        <v>1</v>
      </c>
      <c r="Y1907">
        <v>1</v>
      </c>
      <c r="Z1907" t="s">
        <v>1532</v>
      </c>
    </row>
    <row r="1908" spans="1:26">
      <c r="A1908">
        <v>285</v>
      </c>
      <c r="B1908">
        <v>16226</v>
      </c>
      <c r="C1908" t="s">
        <v>1574</v>
      </c>
      <c r="D1908" t="s">
        <v>1529</v>
      </c>
      <c r="E1908" t="s">
        <v>1449</v>
      </c>
      <c r="F1908">
        <v>61071</v>
      </c>
      <c r="G1908">
        <v>73231</v>
      </c>
      <c r="H1908" t="s">
        <v>1530</v>
      </c>
      <c r="I1908">
        <v>286</v>
      </c>
      <c r="J1908">
        <v>2</v>
      </c>
      <c r="K1908">
        <v>400</v>
      </c>
      <c r="L1908">
        <v>81314</v>
      </c>
      <c r="M1908">
        <v>1010</v>
      </c>
      <c r="N1908">
        <v>1061</v>
      </c>
      <c r="O1908">
        <v>1114</v>
      </c>
      <c r="P1908">
        <v>1218</v>
      </c>
      <c r="Q1908">
        <v>1322</v>
      </c>
      <c r="R1908">
        <v>800</v>
      </c>
      <c r="S1908">
        <v>840</v>
      </c>
      <c r="T1908">
        <v>882</v>
      </c>
      <c r="U1908">
        <v>965</v>
      </c>
      <c r="V1908">
        <v>1047</v>
      </c>
      <c r="W1908" t="s">
        <v>2562</v>
      </c>
      <c r="X1908">
        <v>1</v>
      </c>
      <c r="Y1908">
        <v>1</v>
      </c>
      <c r="Z1908" t="s">
        <v>1532</v>
      </c>
    </row>
    <row r="1909" spans="1:26">
      <c r="A1909">
        <v>285</v>
      </c>
      <c r="B1909">
        <v>16226</v>
      </c>
      <c r="C1909" t="s">
        <v>1574</v>
      </c>
      <c r="D1909" t="s">
        <v>1529</v>
      </c>
      <c r="E1909" t="s">
        <v>1449</v>
      </c>
      <c r="F1909">
        <v>74250</v>
      </c>
      <c r="G1909">
        <v>88222</v>
      </c>
      <c r="H1909" t="s">
        <v>1530</v>
      </c>
      <c r="I1909">
        <v>286</v>
      </c>
      <c r="J1909">
        <v>5</v>
      </c>
      <c r="K1909">
        <v>80</v>
      </c>
      <c r="L1909">
        <v>81314</v>
      </c>
      <c r="M1909">
        <v>1010</v>
      </c>
      <c r="N1909">
        <v>1061</v>
      </c>
      <c r="O1909">
        <v>1114</v>
      </c>
      <c r="P1909">
        <v>1218</v>
      </c>
      <c r="Q1909">
        <v>1322</v>
      </c>
      <c r="R1909">
        <v>400</v>
      </c>
      <c r="S1909">
        <v>420</v>
      </c>
      <c r="T1909">
        <v>441</v>
      </c>
      <c r="U1909">
        <v>482</v>
      </c>
      <c r="V1909">
        <v>524</v>
      </c>
      <c r="W1909" t="s">
        <v>2563</v>
      </c>
      <c r="X1909">
        <v>1</v>
      </c>
      <c r="Y1909">
        <v>1</v>
      </c>
      <c r="Z1909" t="s">
        <v>1532</v>
      </c>
    </row>
    <row r="1910" spans="1:26">
      <c r="A1910">
        <v>285</v>
      </c>
      <c r="B1910">
        <v>16226</v>
      </c>
      <c r="C1910" t="s">
        <v>1574</v>
      </c>
      <c r="D1910" t="s">
        <v>1529</v>
      </c>
      <c r="E1910" t="s">
        <v>1449</v>
      </c>
      <c r="F1910">
        <v>72656</v>
      </c>
      <c r="G1910">
        <v>86368</v>
      </c>
      <c r="H1910" t="s">
        <v>1530</v>
      </c>
      <c r="I1910">
        <v>286</v>
      </c>
      <c r="J1910">
        <v>5</v>
      </c>
      <c r="K1910">
        <v>80</v>
      </c>
      <c r="L1910">
        <v>81314</v>
      </c>
      <c r="M1910">
        <v>1010</v>
      </c>
      <c r="N1910">
        <v>1061</v>
      </c>
      <c r="O1910">
        <v>1114</v>
      </c>
      <c r="P1910">
        <v>1218</v>
      </c>
      <c r="Q1910">
        <v>1322</v>
      </c>
      <c r="R1910">
        <v>400</v>
      </c>
      <c r="S1910">
        <v>420</v>
      </c>
      <c r="T1910">
        <v>441</v>
      </c>
      <c r="U1910">
        <v>482</v>
      </c>
      <c r="V1910">
        <v>524</v>
      </c>
      <c r="W1910" t="s">
        <v>2563</v>
      </c>
      <c r="X1910">
        <v>1</v>
      </c>
      <c r="Y1910">
        <v>1</v>
      </c>
      <c r="Z1910" t="s">
        <v>1532</v>
      </c>
    </row>
    <row r="1911" spans="1:26">
      <c r="A1911">
        <v>285</v>
      </c>
      <c r="B1911">
        <v>16226</v>
      </c>
      <c r="C1911" t="s">
        <v>1574</v>
      </c>
      <c r="D1911" t="s">
        <v>1529</v>
      </c>
      <c r="E1911" t="s">
        <v>1449</v>
      </c>
      <c r="F1911">
        <v>65301</v>
      </c>
      <c r="G1911">
        <v>78578</v>
      </c>
      <c r="H1911" t="s">
        <v>1530</v>
      </c>
      <c r="I1911">
        <v>286</v>
      </c>
      <c r="J1911">
        <v>5</v>
      </c>
      <c r="K1911">
        <v>80</v>
      </c>
      <c r="L1911">
        <v>81314</v>
      </c>
      <c r="M1911">
        <v>1010</v>
      </c>
      <c r="N1911">
        <v>1061</v>
      </c>
      <c r="O1911">
        <v>1114</v>
      </c>
      <c r="P1911">
        <v>1218</v>
      </c>
      <c r="Q1911">
        <v>1322</v>
      </c>
      <c r="R1911">
        <v>400</v>
      </c>
      <c r="S1911">
        <v>420</v>
      </c>
      <c r="T1911">
        <v>441</v>
      </c>
      <c r="U1911">
        <v>482</v>
      </c>
      <c r="V1911">
        <v>524</v>
      </c>
      <c r="W1911" t="s">
        <v>2563</v>
      </c>
      <c r="X1911">
        <v>1</v>
      </c>
      <c r="Y1911">
        <v>1</v>
      </c>
      <c r="Z1911" t="s">
        <v>1532</v>
      </c>
    </row>
    <row r="1912" spans="1:26">
      <c r="A1912">
        <v>285</v>
      </c>
      <c r="B1912">
        <v>16226</v>
      </c>
      <c r="C1912" t="s">
        <v>1574</v>
      </c>
      <c r="D1912" t="s">
        <v>1529</v>
      </c>
      <c r="E1912" t="s">
        <v>1449</v>
      </c>
      <c r="F1912">
        <v>77815</v>
      </c>
      <c r="G1912">
        <v>92056</v>
      </c>
      <c r="H1912" t="s">
        <v>1530</v>
      </c>
      <c r="I1912">
        <v>286</v>
      </c>
      <c r="J1912">
        <v>5</v>
      </c>
      <c r="K1912">
        <v>80</v>
      </c>
      <c r="L1912">
        <v>81314</v>
      </c>
      <c r="M1912">
        <v>1010</v>
      </c>
      <c r="N1912">
        <v>1061</v>
      </c>
      <c r="O1912">
        <v>1114</v>
      </c>
      <c r="P1912">
        <v>1218</v>
      </c>
      <c r="Q1912">
        <v>1322</v>
      </c>
      <c r="R1912">
        <v>400</v>
      </c>
      <c r="S1912">
        <v>420</v>
      </c>
      <c r="T1912">
        <v>441</v>
      </c>
      <c r="U1912">
        <v>482</v>
      </c>
      <c r="V1912">
        <v>524</v>
      </c>
      <c r="W1912" t="s">
        <v>2029</v>
      </c>
      <c r="X1912">
        <v>1</v>
      </c>
      <c r="Y1912">
        <v>1</v>
      </c>
      <c r="Z1912" t="s">
        <v>1532</v>
      </c>
    </row>
    <row r="1913" spans="1:26">
      <c r="A1913">
        <v>285</v>
      </c>
      <c r="B1913">
        <v>16226</v>
      </c>
      <c r="C1913" t="s">
        <v>1574</v>
      </c>
      <c r="D1913" t="s">
        <v>1529</v>
      </c>
      <c r="E1913" t="s">
        <v>1449</v>
      </c>
      <c r="F1913">
        <v>83493</v>
      </c>
      <c r="G1913">
        <v>98746</v>
      </c>
      <c r="H1913" t="s">
        <v>1530</v>
      </c>
      <c r="I1913">
        <v>286</v>
      </c>
      <c r="J1913">
        <v>3</v>
      </c>
      <c r="K1913">
        <v>166.68</v>
      </c>
      <c r="L1913">
        <v>81314</v>
      </c>
      <c r="M1913">
        <v>1010</v>
      </c>
      <c r="N1913">
        <v>1061</v>
      </c>
      <c r="O1913">
        <v>1114</v>
      </c>
      <c r="P1913">
        <v>1218</v>
      </c>
      <c r="Q1913">
        <v>1322</v>
      </c>
      <c r="R1913">
        <v>500</v>
      </c>
      <c r="S1913">
        <v>525</v>
      </c>
      <c r="T1913">
        <v>552</v>
      </c>
      <c r="U1913">
        <v>603</v>
      </c>
      <c r="V1913">
        <v>655</v>
      </c>
      <c r="W1913" t="s">
        <v>2564</v>
      </c>
      <c r="X1913">
        <v>1</v>
      </c>
      <c r="Y1913">
        <v>1</v>
      </c>
      <c r="Z1913" t="s">
        <v>1532</v>
      </c>
    </row>
    <row r="1914" spans="1:26">
      <c r="A1914">
        <v>285</v>
      </c>
      <c r="B1914">
        <v>16226</v>
      </c>
      <c r="C1914" t="s">
        <v>1574</v>
      </c>
      <c r="D1914" t="s">
        <v>1529</v>
      </c>
      <c r="E1914" t="s">
        <v>1449</v>
      </c>
      <c r="F1914">
        <v>73929</v>
      </c>
      <c r="G1914">
        <v>87881</v>
      </c>
      <c r="H1914" t="s">
        <v>1530</v>
      </c>
      <c r="I1914">
        <v>286</v>
      </c>
      <c r="J1914">
        <v>3</v>
      </c>
      <c r="K1914">
        <v>666.67</v>
      </c>
      <c r="L1914">
        <v>81314</v>
      </c>
      <c r="M1914">
        <v>1010</v>
      </c>
      <c r="N1914">
        <v>1061</v>
      </c>
      <c r="O1914">
        <v>1114</v>
      </c>
      <c r="P1914">
        <v>1218</v>
      </c>
      <c r="Q1914">
        <v>1322</v>
      </c>
      <c r="R1914">
        <v>2000</v>
      </c>
      <c r="S1914">
        <v>2101</v>
      </c>
      <c r="T1914">
        <v>2206</v>
      </c>
      <c r="U1914">
        <v>2412</v>
      </c>
      <c r="V1914">
        <v>2618</v>
      </c>
      <c r="W1914" t="s">
        <v>2564</v>
      </c>
      <c r="X1914">
        <v>1</v>
      </c>
      <c r="Y1914">
        <v>1</v>
      </c>
      <c r="Z1914" t="s">
        <v>1532</v>
      </c>
    </row>
    <row r="1915" spans="1:26">
      <c r="A1915">
        <v>285</v>
      </c>
      <c r="B1915">
        <v>16226</v>
      </c>
      <c r="C1915" t="s">
        <v>1574</v>
      </c>
      <c r="D1915" t="s">
        <v>1529</v>
      </c>
      <c r="E1915" t="s">
        <v>1449</v>
      </c>
      <c r="F1915">
        <v>46380</v>
      </c>
      <c r="G1915">
        <v>53647</v>
      </c>
      <c r="H1915" t="s">
        <v>1530</v>
      </c>
      <c r="I1915">
        <v>286</v>
      </c>
      <c r="J1915">
        <v>3</v>
      </c>
      <c r="K1915">
        <v>400</v>
      </c>
      <c r="L1915">
        <v>81314</v>
      </c>
      <c r="M1915">
        <v>1010</v>
      </c>
      <c r="N1915">
        <v>1061</v>
      </c>
      <c r="O1915">
        <v>1114</v>
      </c>
      <c r="P1915">
        <v>1218</v>
      </c>
      <c r="Q1915">
        <v>1322</v>
      </c>
      <c r="R1915">
        <v>1200</v>
      </c>
      <c r="S1915">
        <v>1261</v>
      </c>
      <c r="T1915">
        <v>1324</v>
      </c>
      <c r="U1915">
        <v>1447</v>
      </c>
      <c r="V1915">
        <v>1571</v>
      </c>
      <c r="W1915" t="s">
        <v>2564</v>
      </c>
      <c r="X1915">
        <v>1</v>
      </c>
      <c r="Y1915">
        <v>1</v>
      </c>
      <c r="Z1915" t="s">
        <v>1532</v>
      </c>
    </row>
    <row r="1916" spans="1:26">
      <c r="A1916">
        <v>285</v>
      </c>
      <c r="B1916">
        <v>16226</v>
      </c>
      <c r="C1916" t="s">
        <v>1574</v>
      </c>
      <c r="D1916" t="s">
        <v>1529</v>
      </c>
      <c r="E1916" t="s">
        <v>1449</v>
      </c>
      <c r="F1916">
        <v>44093</v>
      </c>
      <c r="G1916">
        <v>50789</v>
      </c>
      <c r="H1916" t="s">
        <v>1530</v>
      </c>
      <c r="I1916">
        <v>286</v>
      </c>
      <c r="J1916">
        <v>3</v>
      </c>
      <c r="K1916">
        <v>500</v>
      </c>
      <c r="L1916">
        <v>81314</v>
      </c>
      <c r="M1916">
        <v>1010</v>
      </c>
      <c r="N1916">
        <v>1061</v>
      </c>
      <c r="O1916">
        <v>1114</v>
      </c>
      <c r="P1916">
        <v>1218</v>
      </c>
      <c r="Q1916">
        <v>1322</v>
      </c>
      <c r="R1916">
        <v>1500</v>
      </c>
      <c r="S1916">
        <v>1576</v>
      </c>
      <c r="T1916">
        <v>1654</v>
      </c>
      <c r="U1916">
        <v>1809</v>
      </c>
      <c r="V1916">
        <v>1963</v>
      </c>
      <c r="W1916" t="s">
        <v>2564</v>
      </c>
      <c r="X1916">
        <v>1</v>
      </c>
      <c r="Y1916">
        <v>1</v>
      </c>
      <c r="Z1916" t="s">
        <v>1532</v>
      </c>
    </row>
    <row r="1917" spans="1:26">
      <c r="A1917">
        <v>285</v>
      </c>
      <c r="B1917">
        <v>16226</v>
      </c>
      <c r="C1917" t="s">
        <v>1574</v>
      </c>
      <c r="D1917" t="s">
        <v>1529</v>
      </c>
      <c r="E1917" t="s">
        <v>1449</v>
      </c>
      <c r="F1917">
        <v>41423</v>
      </c>
      <c r="G1917">
        <v>46523</v>
      </c>
      <c r="H1917" t="s">
        <v>1530</v>
      </c>
      <c r="I1917">
        <v>286</v>
      </c>
      <c r="J1917">
        <v>3</v>
      </c>
      <c r="K1917">
        <v>116.67</v>
      </c>
      <c r="L1917">
        <v>81314</v>
      </c>
      <c r="M1917">
        <v>1010</v>
      </c>
      <c r="N1917">
        <v>1061</v>
      </c>
      <c r="O1917">
        <v>1114</v>
      </c>
      <c r="P1917">
        <v>1218</v>
      </c>
      <c r="Q1917">
        <v>1322</v>
      </c>
      <c r="R1917">
        <v>350</v>
      </c>
      <c r="S1917">
        <v>368</v>
      </c>
      <c r="T1917">
        <v>386</v>
      </c>
      <c r="U1917">
        <v>422</v>
      </c>
      <c r="V1917">
        <v>458</v>
      </c>
      <c r="W1917" t="s">
        <v>2564</v>
      </c>
      <c r="X1917">
        <v>1</v>
      </c>
      <c r="Y1917">
        <v>1</v>
      </c>
      <c r="Z1917" t="s">
        <v>1532</v>
      </c>
    </row>
    <row r="1918" spans="1:26">
      <c r="A1918">
        <v>285</v>
      </c>
      <c r="B1918">
        <v>16226</v>
      </c>
      <c r="C1918" t="s">
        <v>1574</v>
      </c>
      <c r="D1918" t="s">
        <v>1529</v>
      </c>
      <c r="E1918" t="s">
        <v>1449</v>
      </c>
      <c r="F1918">
        <v>81841</v>
      </c>
      <c r="G1918">
        <v>96759</v>
      </c>
      <c r="H1918" t="s">
        <v>1530</v>
      </c>
      <c r="I1918">
        <v>286</v>
      </c>
      <c r="J1918">
        <v>3</v>
      </c>
      <c r="K1918">
        <v>116.67</v>
      </c>
      <c r="L1918">
        <v>81314</v>
      </c>
      <c r="M1918">
        <v>1010</v>
      </c>
      <c r="N1918">
        <v>1061</v>
      </c>
      <c r="O1918">
        <v>1114</v>
      </c>
      <c r="P1918">
        <v>1218</v>
      </c>
      <c r="Q1918">
        <v>1322</v>
      </c>
      <c r="R1918">
        <v>350</v>
      </c>
      <c r="S1918">
        <v>368</v>
      </c>
      <c r="T1918">
        <v>386</v>
      </c>
      <c r="U1918">
        <v>422</v>
      </c>
      <c r="V1918">
        <v>458</v>
      </c>
      <c r="W1918" t="s">
        <v>2564</v>
      </c>
      <c r="X1918">
        <v>1</v>
      </c>
      <c r="Y1918">
        <v>1</v>
      </c>
      <c r="Z1918" t="s">
        <v>1532</v>
      </c>
    </row>
    <row r="1919" spans="1:26">
      <c r="A1919">
        <v>285</v>
      </c>
      <c r="B1919">
        <v>16226</v>
      </c>
      <c r="C1919" t="s">
        <v>1574</v>
      </c>
      <c r="D1919" t="s">
        <v>1529</v>
      </c>
      <c r="E1919" t="s">
        <v>1449</v>
      </c>
      <c r="F1919">
        <v>46619</v>
      </c>
      <c r="G1919">
        <v>53983</v>
      </c>
      <c r="H1919" t="s">
        <v>1530</v>
      </c>
      <c r="I1919">
        <v>286</v>
      </c>
      <c r="J1919">
        <v>2</v>
      </c>
      <c r="K1919">
        <v>1500</v>
      </c>
      <c r="L1919">
        <v>81314</v>
      </c>
      <c r="M1919">
        <v>1010</v>
      </c>
      <c r="N1919">
        <v>1061</v>
      </c>
      <c r="O1919">
        <v>1114</v>
      </c>
      <c r="P1919">
        <v>1218</v>
      </c>
      <c r="Q1919">
        <v>1322</v>
      </c>
      <c r="R1919">
        <v>3000</v>
      </c>
      <c r="S1919">
        <v>3151</v>
      </c>
      <c r="T1919">
        <v>3309</v>
      </c>
      <c r="U1919">
        <v>3618</v>
      </c>
      <c r="V1919">
        <v>3927</v>
      </c>
      <c r="W1919" t="s">
        <v>2565</v>
      </c>
      <c r="X1919">
        <v>1</v>
      </c>
      <c r="Y1919">
        <v>1</v>
      </c>
      <c r="Z1919" t="s">
        <v>1532</v>
      </c>
    </row>
    <row r="1920" spans="1:26">
      <c r="A1920">
        <v>285</v>
      </c>
      <c r="B1920">
        <v>16226</v>
      </c>
      <c r="C1920" t="s">
        <v>1574</v>
      </c>
      <c r="D1920" t="s">
        <v>1529</v>
      </c>
      <c r="E1920" t="s">
        <v>1444</v>
      </c>
      <c r="F1920">
        <v>79667</v>
      </c>
      <c r="G1920">
        <v>94113</v>
      </c>
      <c r="H1920" t="s">
        <v>1577</v>
      </c>
      <c r="I1920">
        <v>323</v>
      </c>
      <c r="J1920">
        <v>2</v>
      </c>
      <c r="K1920">
        <v>30000</v>
      </c>
      <c r="L1920">
        <v>81000</v>
      </c>
      <c r="M1920">
        <v>32687</v>
      </c>
      <c r="N1920">
        <v>34321</v>
      </c>
      <c r="O1920">
        <v>36037</v>
      </c>
      <c r="P1920">
        <v>39387</v>
      </c>
      <c r="Q1920">
        <v>42737</v>
      </c>
      <c r="R1920">
        <v>60000</v>
      </c>
      <c r="S1920">
        <v>62999</v>
      </c>
      <c r="T1920">
        <v>66149</v>
      </c>
      <c r="U1920">
        <v>72298</v>
      </c>
      <c r="V1920">
        <v>78448</v>
      </c>
      <c r="W1920" t="s">
        <v>2566</v>
      </c>
      <c r="X1920">
        <v>1</v>
      </c>
      <c r="Y1920">
        <v>1</v>
      </c>
      <c r="Z1920" t="s">
        <v>1532</v>
      </c>
    </row>
    <row r="1921" spans="1:26">
      <c r="A1921">
        <v>285</v>
      </c>
      <c r="B1921">
        <v>16226</v>
      </c>
      <c r="C1921" t="s">
        <v>1574</v>
      </c>
      <c r="D1921" t="s">
        <v>1529</v>
      </c>
      <c r="E1921" t="s">
        <v>1449</v>
      </c>
      <c r="F1921">
        <v>46378</v>
      </c>
      <c r="G1921">
        <v>53645</v>
      </c>
      <c r="H1921" t="s">
        <v>1530</v>
      </c>
      <c r="I1921">
        <v>286</v>
      </c>
      <c r="J1921">
        <v>3</v>
      </c>
      <c r="K1921">
        <v>200</v>
      </c>
      <c r="L1921">
        <v>81314</v>
      </c>
      <c r="M1921">
        <v>1010</v>
      </c>
      <c r="N1921">
        <v>1061</v>
      </c>
      <c r="O1921">
        <v>1114</v>
      </c>
      <c r="P1921">
        <v>1218</v>
      </c>
      <c r="Q1921">
        <v>1322</v>
      </c>
      <c r="R1921">
        <v>600</v>
      </c>
      <c r="S1921">
        <v>630</v>
      </c>
      <c r="T1921">
        <v>662</v>
      </c>
      <c r="U1921">
        <v>724</v>
      </c>
      <c r="V1921">
        <v>785</v>
      </c>
      <c r="W1921" t="s">
        <v>1741</v>
      </c>
      <c r="X1921">
        <v>1</v>
      </c>
      <c r="Y1921">
        <v>1</v>
      </c>
      <c r="Z1921" t="s">
        <v>1532</v>
      </c>
    </row>
    <row r="1922" spans="1:26">
      <c r="A1922">
        <v>285</v>
      </c>
      <c r="B1922">
        <v>16226</v>
      </c>
      <c r="C1922" t="s">
        <v>1574</v>
      </c>
      <c r="D1922" t="s">
        <v>1529</v>
      </c>
      <c r="E1922" t="s">
        <v>1449</v>
      </c>
      <c r="F1922">
        <v>44083</v>
      </c>
      <c r="G1922">
        <v>50781</v>
      </c>
      <c r="H1922" t="s">
        <v>1530</v>
      </c>
      <c r="I1922">
        <v>286</v>
      </c>
      <c r="J1922">
        <v>3</v>
      </c>
      <c r="K1922">
        <v>200</v>
      </c>
      <c r="L1922">
        <v>81314</v>
      </c>
      <c r="M1922">
        <v>1010</v>
      </c>
      <c r="N1922">
        <v>1061</v>
      </c>
      <c r="O1922">
        <v>1114</v>
      </c>
      <c r="P1922">
        <v>1218</v>
      </c>
      <c r="Q1922">
        <v>1322</v>
      </c>
      <c r="R1922">
        <v>600</v>
      </c>
      <c r="S1922">
        <v>630</v>
      </c>
      <c r="T1922">
        <v>662</v>
      </c>
      <c r="U1922">
        <v>724</v>
      </c>
      <c r="V1922">
        <v>785</v>
      </c>
      <c r="W1922" t="s">
        <v>1738</v>
      </c>
      <c r="X1922">
        <v>1</v>
      </c>
      <c r="Y1922">
        <v>1</v>
      </c>
      <c r="Z1922" t="s">
        <v>1532</v>
      </c>
    </row>
    <row r="1923" spans="1:26">
      <c r="A1923">
        <v>285</v>
      </c>
      <c r="B1923">
        <v>16226</v>
      </c>
      <c r="C1923" t="s">
        <v>1574</v>
      </c>
      <c r="D1923" t="s">
        <v>1529</v>
      </c>
      <c r="E1923" t="s">
        <v>1449</v>
      </c>
      <c r="F1923">
        <v>58803</v>
      </c>
      <c r="G1923">
        <v>69813</v>
      </c>
      <c r="H1923" t="s">
        <v>1530</v>
      </c>
      <c r="I1923">
        <v>286</v>
      </c>
      <c r="J1923">
        <v>1</v>
      </c>
      <c r="K1923">
        <v>1500</v>
      </c>
      <c r="L1923">
        <v>81314</v>
      </c>
      <c r="M1923">
        <v>1010</v>
      </c>
      <c r="N1923">
        <v>1061</v>
      </c>
      <c r="O1923">
        <v>1114</v>
      </c>
      <c r="P1923">
        <v>1218</v>
      </c>
      <c r="Q1923">
        <v>1322</v>
      </c>
      <c r="R1923">
        <v>1500</v>
      </c>
      <c r="S1923">
        <v>1576</v>
      </c>
      <c r="T1923">
        <v>1654</v>
      </c>
      <c r="U1923">
        <v>1809</v>
      </c>
      <c r="V1923">
        <v>1963</v>
      </c>
      <c r="W1923" t="s">
        <v>2567</v>
      </c>
      <c r="X1923">
        <v>1</v>
      </c>
      <c r="Y1923">
        <v>1</v>
      </c>
      <c r="Z1923" t="s">
        <v>1532</v>
      </c>
    </row>
    <row r="1924" spans="1:26">
      <c r="A1924">
        <v>285</v>
      </c>
      <c r="B1924">
        <v>16226</v>
      </c>
      <c r="C1924" t="s">
        <v>1574</v>
      </c>
      <c r="D1924" t="s">
        <v>1529</v>
      </c>
      <c r="E1924" t="s">
        <v>1447</v>
      </c>
      <c r="F1924">
        <v>80552</v>
      </c>
      <c r="G1924">
        <v>95178</v>
      </c>
      <c r="H1924" t="s">
        <v>1584</v>
      </c>
      <c r="I1924">
        <v>182</v>
      </c>
      <c r="J1924">
        <v>3</v>
      </c>
      <c r="K1924">
        <v>84000</v>
      </c>
      <c r="L1924">
        <v>81314</v>
      </c>
      <c r="M1924">
        <v>3884</v>
      </c>
      <c r="N1924">
        <v>4078</v>
      </c>
      <c r="O1924">
        <v>4282</v>
      </c>
      <c r="P1924">
        <v>4680</v>
      </c>
      <c r="Q1924">
        <v>5078</v>
      </c>
      <c r="R1924">
        <v>252000</v>
      </c>
      <c r="S1924">
        <v>264587</v>
      </c>
      <c r="T1924">
        <v>277823</v>
      </c>
      <c r="U1924">
        <v>303646</v>
      </c>
      <c r="V1924">
        <v>329469</v>
      </c>
      <c r="W1924" t="s">
        <v>2243</v>
      </c>
      <c r="X1924">
        <v>1</v>
      </c>
      <c r="Y1924">
        <v>1</v>
      </c>
      <c r="Z1924" t="s">
        <v>1532</v>
      </c>
    </row>
    <row r="1925" spans="1:26">
      <c r="A1925">
        <v>285</v>
      </c>
      <c r="B1925">
        <v>16226</v>
      </c>
      <c r="C1925" t="s">
        <v>1574</v>
      </c>
      <c r="D1925" t="s">
        <v>1529</v>
      </c>
      <c r="E1925" t="s">
        <v>1449</v>
      </c>
      <c r="F1925">
        <v>1719</v>
      </c>
      <c r="G1925">
        <v>2039</v>
      </c>
      <c r="H1925" t="s">
        <v>1530</v>
      </c>
      <c r="I1925">
        <v>286</v>
      </c>
      <c r="J1925">
        <v>2</v>
      </c>
      <c r="K1925">
        <v>75</v>
      </c>
      <c r="L1925">
        <v>81314</v>
      </c>
      <c r="M1925">
        <v>1010</v>
      </c>
      <c r="N1925">
        <v>1061</v>
      </c>
      <c r="O1925">
        <v>1114</v>
      </c>
      <c r="P1925">
        <v>1218</v>
      </c>
      <c r="Q1925">
        <v>1322</v>
      </c>
      <c r="R1925">
        <v>150</v>
      </c>
      <c r="S1925">
        <v>158</v>
      </c>
      <c r="T1925">
        <v>165</v>
      </c>
      <c r="U1925">
        <v>181</v>
      </c>
      <c r="V1925">
        <v>196</v>
      </c>
      <c r="W1925" t="s">
        <v>2568</v>
      </c>
      <c r="X1925">
        <v>1</v>
      </c>
      <c r="Y1925">
        <v>1</v>
      </c>
      <c r="Z1925" t="s">
        <v>1532</v>
      </c>
    </row>
    <row r="1926" spans="1:26">
      <c r="A1926">
        <v>285</v>
      </c>
      <c r="B1926">
        <v>16226</v>
      </c>
      <c r="C1926" t="s">
        <v>1574</v>
      </c>
      <c r="D1926" t="s">
        <v>1529</v>
      </c>
      <c r="E1926" t="s">
        <v>1449</v>
      </c>
      <c r="F1926">
        <v>61162</v>
      </c>
      <c r="G1926">
        <v>73343</v>
      </c>
      <c r="H1926" t="s">
        <v>1530</v>
      </c>
      <c r="I1926">
        <v>286</v>
      </c>
      <c r="J1926">
        <v>3</v>
      </c>
      <c r="K1926">
        <v>116.67</v>
      </c>
      <c r="L1926">
        <v>81314</v>
      </c>
      <c r="M1926">
        <v>1010</v>
      </c>
      <c r="N1926">
        <v>1061</v>
      </c>
      <c r="O1926">
        <v>1114</v>
      </c>
      <c r="P1926">
        <v>1218</v>
      </c>
      <c r="Q1926">
        <v>1322</v>
      </c>
      <c r="R1926">
        <v>350</v>
      </c>
      <c r="S1926">
        <v>368</v>
      </c>
      <c r="T1926">
        <v>386</v>
      </c>
      <c r="U1926">
        <v>422</v>
      </c>
      <c r="V1926">
        <v>458</v>
      </c>
      <c r="W1926" t="s">
        <v>2569</v>
      </c>
      <c r="X1926">
        <v>1</v>
      </c>
      <c r="Y1926">
        <v>1</v>
      </c>
      <c r="Z1926" t="s">
        <v>1532</v>
      </c>
    </row>
    <row r="1927" spans="1:26">
      <c r="A1927">
        <v>285</v>
      </c>
      <c r="B1927">
        <v>16226</v>
      </c>
      <c r="C1927" t="s">
        <v>1574</v>
      </c>
      <c r="D1927" t="s">
        <v>1529</v>
      </c>
      <c r="E1927" t="s">
        <v>1449</v>
      </c>
      <c r="F1927">
        <v>46451</v>
      </c>
      <c r="G1927">
        <v>53726</v>
      </c>
      <c r="H1927" t="s">
        <v>1530</v>
      </c>
      <c r="I1927">
        <v>286</v>
      </c>
      <c r="J1927">
        <v>2</v>
      </c>
      <c r="K1927">
        <v>50</v>
      </c>
      <c r="L1927">
        <v>81314</v>
      </c>
      <c r="M1927">
        <v>1010</v>
      </c>
      <c r="N1927">
        <v>1061</v>
      </c>
      <c r="O1927">
        <v>1114</v>
      </c>
      <c r="P1927">
        <v>1218</v>
      </c>
      <c r="Q1927">
        <v>1322</v>
      </c>
      <c r="R1927">
        <v>100</v>
      </c>
      <c r="S1927">
        <v>105</v>
      </c>
      <c r="T1927">
        <v>110</v>
      </c>
      <c r="U1927">
        <v>121</v>
      </c>
      <c r="V1927">
        <v>131</v>
      </c>
      <c r="W1927" t="s">
        <v>2570</v>
      </c>
      <c r="X1927">
        <v>1</v>
      </c>
      <c r="Y1927">
        <v>1</v>
      </c>
      <c r="Z1927" t="s">
        <v>1532</v>
      </c>
    </row>
    <row r="1928" spans="1:26">
      <c r="A1928">
        <v>285</v>
      </c>
      <c r="B1928">
        <v>16226</v>
      </c>
      <c r="C1928" t="s">
        <v>1574</v>
      </c>
      <c r="D1928" t="s">
        <v>1529</v>
      </c>
      <c r="E1928" t="s">
        <v>1449</v>
      </c>
      <c r="F1928">
        <v>83529</v>
      </c>
      <c r="G1928">
        <v>98788</v>
      </c>
      <c r="H1928" t="s">
        <v>1530</v>
      </c>
      <c r="I1928">
        <v>286</v>
      </c>
      <c r="J1928">
        <v>2</v>
      </c>
      <c r="K1928">
        <v>50</v>
      </c>
      <c r="L1928">
        <v>81314</v>
      </c>
      <c r="M1928">
        <v>1010</v>
      </c>
      <c r="N1928">
        <v>1061</v>
      </c>
      <c r="O1928">
        <v>1114</v>
      </c>
      <c r="P1928">
        <v>1218</v>
      </c>
      <c r="Q1928">
        <v>1322</v>
      </c>
      <c r="R1928">
        <v>100</v>
      </c>
      <c r="S1928">
        <v>105</v>
      </c>
      <c r="T1928">
        <v>110</v>
      </c>
      <c r="U1928">
        <v>121</v>
      </c>
      <c r="V1928">
        <v>131</v>
      </c>
      <c r="W1928" t="s">
        <v>2570</v>
      </c>
      <c r="X1928">
        <v>1</v>
      </c>
      <c r="Y1928">
        <v>1</v>
      </c>
      <c r="Z1928" t="s">
        <v>1532</v>
      </c>
    </row>
    <row r="1929" spans="1:26">
      <c r="A1929">
        <v>285</v>
      </c>
      <c r="B1929">
        <v>16226</v>
      </c>
      <c r="C1929" t="s">
        <v>1574</v>
      </c>
      <c r="D1929" t="s">
        <v>1529</v>
      </c>
      <c r="E1929" t="s">
        <v>1449</v>
      </c>
      <c r="F1929">
        <v>55854</v>
      </c>
      <c r="G1929">
        <v>65990</v>
      </c>
      <c r="H1929" t="s">
        <v>1530</v>
      </c>
      <c r="I1929">
        <v>286</v>
      </c>
      <c r="J1929">
        <v>12</v>
      </c>
      <c r="K1929">
        <v>20.83</v>
      </c>
      <c r="L1929">
        <v>81314</v>
      </c>
      <c r="M1929">
        <v>1010</v>
      </c>
      <c r="N1929">
        <v>1061</v>
      </c>
      <c r="O1929">
        <v>1114</v>
      </c>
      <c r="P1929">
        <v>1218</v>
      </c>
      <c r="Q1929">
        <v>1322</v>
      </c>
      <c r="R1929">
        <v>250</v>
      </c>
      <c r="S1929">
        <v>263</v>
      </c>
      <c r="T1929">
        <v>276</v>
      </c>
      <c r="U1929">
        <v>301</v>
      </c>
      <c r="V1929">
        <v>327</v>
      </c>
      <c r="W1929" t="s">
        <v>2571</v>
      </c>
      <c r="X1929">
        <v>1</v>
      </c>
      <c r="Y1929">
        <v>1</v>
      </c>
      <c r="Z1929" t="s">
        <v>1532</v>
      </c>
    </row>
    <row r="1930" spans="1:26">
      <c r="A1930">
        <v>285</v>
      </c>
      <c r="B1930">
        <v>16226</v>
      </c>
      <c r="C1930" t="s">
        <v>1574</v>
      </c>
      <c r="D1930" t="s">
        <v>1529</v>
      </c>
      <c r="E1930" t="s">
        <v>1449</v>
      </c>
      <c r="F1930">
        <v>83994</v>
      </c>
      <c r="G1930">
        <v>99361</v>
      </c>
      <c r="H1930" t="s">
        <v>1530</v>
      </c>
      <c r="I1930">
        <v>286</v>
      </c>
      <c r="J1930">
        <v>3</v>
      </c>
      <c r="K1930">
        <v>75</v>
      </c>
      <c r="L1930">
        <v>81314</v>
      </c>
      <c r="M1930">
        <v>1010</v>
      </c>
      <c r="N1930">
        <v>1061</v>
      </c>
      <c r="O1930">
        <v>1114</v>
      </c>
      <c r="P1930">
        <v>1218</v>
      </c>
      <c r="Q1930">
        <v>1322</v>
      </c>
      <c r="R1930">
        <v>225</v>
      </c>
      <c r="S1930">
        <v>236</v>
      </c>
      <c r="T1930">
        <v>248</v>
      </c>
      <c r="U1930">
        <v>271</v>
      </c>
      <c r="V1930">
        <v>295</v>
      </c>
      <c r="W1930" t="s">
        <v>2572</v>
      </c>
      <c r="X1930">
        <v>1</v>
      </c>
      <c r="Y1930">
        <v>1</v>
      </c>
      <c r="Z1930" t="s">
        <v>1532</v>
      </c>
    </row>
    <row r="1931" spans="1:26">
      <c r="A1931">
        <v>285</v>
      </c>
      <c r="B1931">
        <v>16226</v>
      </c>
      <c r="C1931" t="s">
        <v>1574</v>
      </c>
      <c r="D1931" t="s">
        <v>1529</v>
      </c>
      <c r="E1931" t="s">
        <v>1449</v>
      </c>
      <c r="F1931">
        <v>80280</v>
      </c>
      <c r="G1931">
        <v>94874</v>
      </c>
      <c r="H1931" t="s">
        <v>1530</v>
      </c>
      <c r="I1931">
        <v>286</v>
      </c>
      <c r="J1931">
        <v>3</v>
      </c>
      <c r="K1931">
        <v>33.33</v>
      </c>
      <c r="L1931">
        <v>81314</v>
      </c>
      <c r="M1931">
        <v>1010</v>
      </c>
      <c r="N1931">
        <v>1061</v>
      </c>
      <c r="O1931">
        <v>1114</v>
      </c>
      <c r="P1931">
        <v>1218</v>
      </c>
      <c r="Q1931">
        <v>1322</v>
      </c>
      <c r="R1931">
        <v>100</v>
      </c>
      <c r="S1931">
        <v>105</v>
      </c>
      <c r="T1931">
        <v>110</v>
      </c>
      <c r="U1931">
        <v>121</v>
      </c>
      <c r="V1931">
        <v>131</v>
      </c>
      <c r="W1931" t="s">
        <v>2573</v>
      </c>
      <c r="X1931">
        <v>1</v>
      </c>
      <c r="Y1931">
        <v>1</v>
      </c>
      <c r="Z1931" t="s">
        <v>1532</v>
      </c>
    </row>
    <row r="1932" spans="1:26">
      <c r="A1932">
        <v>285</v>
      </c>
      <c r="B1932">
        <v>16226</v>
      </c>
      <c r="C1932" t="s">
        <v>1574</v>
      </c>
      <c r="D1932" t="s">
        <v>1529</v>
      </c>
      <c r="E1932" t="s">
        <v>1449</v>
      </c>
      <c r="F1932">
        <v>46239</v>
      </c>
      <c r="G1932">
        <v>53486</v>
      </c>
      <c r="H1932" t="s">
        <v>1530</v>
      </c>
      <c r="I1932">
        <v>286</v>
      </c>
      <c r="J1932">
        <v>3</v>
      </c>
      <c r="K1932">
        <v>33.33</v>
      </c>
      <c r="L1932">
        <v>81314</v>
      </c>
      <c r="M1932">
        <v>1010</v>
      </c>
      <c r="N1932">
        <v>1061</v>
      </c>
      <c r="O1932">
        <v>1114</v>
      </c>
      <c r="P1932">
        <v>1218</v>
      </c>
      <c r="Q1932">
        <v>1322</v>
      </c>
      <c r="R1932">
        <v>100</v>
      </c>
      <c r="S1932">
        <v>105</v>
      </c>
      <c r="T1932">
        <v>110</v>
      </c>
      <c r="U1932">
        <v>121</v>
      </c>
      <c r="V1932">
        <v>131</v>
      </c>
      <c r="W1932" t="s">
        <v>2574</v>
      </c>
      <c r="X1932">
        <v>1</v>
      </c>
      <c r="Y1932">
        <v>1</v>
      </c>
      <c r="Z1932" t="s">
        <v>1532</v>
      </c>
    </row>
    <row r="1933" spans="1:26">
      <c r="A1933">
        <v>285</v>
      </c>
      <c r="B1933">
        <v>16226</v>
      </c>
      <c r="C1933" t="s">
        <v>1574</v>
      </c>
      <c r="D1933" t="s">
        <v>1529</v>
      </c>
      <c r="E1933" t="s">
        <v>1449</v>
      </c>
      <c r="F1933">
        <v>60727</v>
      </c>
      <c r="G1933">
        <v>72660</v>
      </c>
      <c r="H1933" t="s">
        <v>1530</v>
      </c>
      <c r="I1933">
        <v>286</v>
      </c>
      <c r="J1933">
        <v>3</v>
      </c>
      <c r="K1933">
        <v>16.670000000000002</v>
      </c>
      <c r="L1933">
        <v>81314</v>
      </c>
      <c r="M1933">
        <v>1010</v>
      </c>
      <c r="N1933">
        <v>1061</v>
      </c>
      <c r="O1933">
        <v>1114</v>
      </c>
      <c r="P1933">
        <v>1218</v>
      </c>
      <c r="Q1933">
        <v>1322</v>
      </c>
      <c r="R1933">
        <v>50</v>
      </c>
      <c r="S1933">
        <v>53</v>
      </c>
      <c r="T1933">
        <v>55</v>
      </c>
      <c r="U1933">
        <v>60</v>
      </c>
      <c r="V1933">
        <v>65</v>
      </c>
      <c r="W1933" t="s">
        <v>2575</v>
      </c>
      <c r="X1933">
        <v>1</v>
      </c>
      <c r="Y1933">
        <v>1</v>
      </c>
      <c r="Z1933" t="s">
        <v>1532</v>
      </c>
    </row>
    <row r="1934" spans="1:26">
      <c r="A1934">
        <v>285</v>
      </c>
      <c r="B1934">
        <v>16226</v>
      </c>
      <c r="C1934" t="s">
        <v>1574</v>
      </c>
      <c r="D1934" t="s">
        <v>1529</v>
      </c>
      <c r="E1934" t="s">
        <v>1449</v>
      </c>
      <c r="F1934">
        <v>55759</v>
      </c>
      <c r="G1934">
        <v>65856</v>
      </c>
      <c r="H1934" t="s">
        <v>1530</v>
      </c>
      <c r="I1934">
        <v>286</v>
      </c>
      <c r="J1934">
        <v>12</v>
      </c>
      <c r="K1934">
        <v>25</v>
      </c>
      <c r="L1934">
        <v>81314</v>
      </c>
      <c r="M1934">
        <v>1010</v>
      </c>
      <c r="N1934">
        <v>1061</v>
      </c>
      <c r="O1934">
        <v>1114</v>
      </c>
      <c r="P1934">
        <v>1218</v>
      </c>
      <c r="Q1934">
        <v>1322</v>
      </c>
      <c r="R1934">
        <v>300</v>
      </c>
      <c r="S1934">
        <v>315</v>
      </c>
      <c r="T1934">
        <v>331</v>
      </c>
      <c r="U1934">
        <v>362</v>
      </c>
      <c r="V1934">
        <v>393</v>
      </c>
      <c r="W1934" t="s">
        <v>2576</v>
      </c>
      <c r="X1934">
        <v>1</v>
      </c>
      <c r="Y1934">
        <v>1</v>
      </c>
      <c r="Z1934" t="s">
        <v>1532</v>
      </c>
    </row>
    <row r="1935" spans="1:26">
      <c r="A1935">
        <v>285</v>
      </c>
      <c r="B1935">
        <v>16226</v>
      </c>
      <c r="C1935" t="s">
        <v>1574</v>
      </c>
      <c r="D1935" t="s">
        <v>1529</v>
      </c>
      <c r="E1935" t="s">
        <v>1449</v>
      </c>
      <c r="F1935">
        <v>8268</v>
      </c>
      <c r="G1935">
        <v>8648</v>
      </c>
      <c r="H1935" t="s">
        <v>1530</v>
      </c>
      <c r="I1935">
        <v>286</v>
      </c>
      <c r="J1935">
        <v>3</v>
      </c>
      <c r="K1935">
        <v>33.33</v>
      </c>
      <c r="L1935">
        <v>81314</v>
      </c>
      <c r="M1935">
        <v>1010</v>
      </c>
      <c r="N1935">
        <v>1061</v>
      </c>
      <c r="O1935">
        <v>1114</v>
      </c>
      <c r="P1935">
        <v>1218</v>
      </c>
      <c r="Q1935">
        <v>1322</v>
      </c>
      <c r="R1935">
        <v>100</v>
      </c>
      <c r="S1935">
        <v>105</v>
      </c>
      <c r="T1935">
        <v>110</v>
      </c>
      <c r="U1935">
        <v>121</v>
      </c>
      <c r="V1935">
        <v>131</v>
      </c>
      <c r="W1935" t="s">
        <v>2577</v>
      </c>
      <c r="X1935">
        <v>1</v>
      </c>
      <c r="Y1935">
        <v>1</v>
      </c>
      <c r="Z1935" t="s">
        <v>1532</v>
      </c>
    </row>
    <row r="1936" spans="1:26">
      <c r="A1936">
        <v>285</v>
      </c>
      <c r="B1936">
        <v>16226</v>
      </c>
      <c r="C1936" t="s">
        <v>1574</v>
      </c>
      <c r="D1936" t="s">
        <v>1529</v>
      </c>
      <c r="E1936" t="s">
        <v>1449</v>
      </c>
      <c r="F1936">
        <v>81486</v>
      </c>
      <c r="G1936">
        <v>96254</v>
      </c>
      <c r="H1936" t="s">
        <v>1530</v>
      </c>
      <c r="I1936">
        <v>286</v>
      </c>
      <c r="J1936">
        <v>3</v>
      </c>
      <c r="K1936">
        <v>83.33</v>
      </c>
      <c r="L1936">
        <v>81314</v>
      </c>
      <c r="M1936">
        <v>1010</v>
      </c>
      <c r="N1936">
        <v>1061</v>
      </c>
      <c r="O1936">
        <v>1114</v>
      </c>
      <c r="P1936">
        <v>1218</v>
      </c>
      <c r="Q1936">
        <v>1322</v>
      </c>
      <c r="R1936">
        <v>250</v>
      </c>
      <c r="S1936">
        <v>263</v>
      </c>
      <c r="T1936">
        <v>276</v>
      </c>
      <c r="U1936">
        <v>301</v>
      </c>
      <c r="V1936">
        <v>327</v>
      </c>
      <c r="W1936" t="s">
        <v>2577</v>
      </c>
      <c r="X1936">
        <v>1</v>
      </c>
      <c r="Y1936">
        <v>1</v>
      </c>
      <c r="Z1936" t="s">
        <v>1532</v>
      </c>
    </row>
    <row r="1937" spans="1:26">
      <c r="A1937">
        <v>285</v>
      </c>
      <c r="B1937">
        <v>16226</v>
      </c>
      <c r="C1937" t="s">
        <v>1574</v>
      </c>
      <c r="D1937" t="s">
        <v>1529</v>
      </c>
      <c r="E1937" t="s">
        <v>1449</v>
      </c>
      <c r="F1937">
        <v>62935</v>
      </c>
      <c r="G1937">
        <v>75750</v>
      </c>
      <c r="H1937" t="s">
        <v>1530</v>
      </c>
      <c r="I1937">
        <v>286</v>
      </c>
      <c r="J1937">
        <v>2</v>
      </c>
      <c r="K1937">
        <v>3000</v>
      </c>
      <c r="L1937">
        <v>81314</v>
      </c>
      <c r="M1937">
        <v>1010</v>
      </c>
      <c r="N1937">
        <v>1061</v>
      </c>
      <c r="O1937">
        <v>1114</v>
      </c>
      <c r="P1937">
        <v>1218</v>
      </c>
      <c r="Q1937">
        <v>1322</v>
      </c>
      <c r="R1937">
        <v>6000</v>
      </c>
      <c r="S1937">
        <v>6303</v>
      </c>
      <c r="T1937">
        <v>6618</v>
      </c>
      <c r="U1937">
        <v>7236</v>
      </c>
      <c r="V1937">
        <v>7853</v>
      </c>
      <c r="W1937" t="s">
        <v>2578</v>
      </c>
      <c r="X1937">
        <v>1</v>
      </c>
      <c r="Y1937">
        <v>1</v>
      </c>
      <c r="Z1937" t="s">
        <v>1532</v>
      </c>
    </row>
    <row r="1938" spans="1:26">
      <c r="A1938">
        <v>285</v>
      </c>
      <c r="B1938">
        <v>16226</v>
      </c>
      <c r="C1938" t="s">
        <v>1574</v>
      </c>
      <c r="D1938" t="s">
        <v>1529</v>
      </c>
      <c r="E1938" t="s">
        <v>1449</v>
      </c>
      <c r="F1938">
        <v>61860</v>
      </c>
      <c r="G1938">
        <v>74301</v>
      </c>
      <c r="H1938" t="s">
        <v>1530</v>
      </c>
      <c r="I1938">
        <v>286</v>
      </c>
      <c r="J1938">
        <v>3</v>
      </c>
      <c r="K1938">
        <v>200</v>
      </c>
      <c r="L1938">
        <v>81314</v>
      </c>
      <c r="M1938">
        <v>1010</v>
      </c>
      <c r="N1938">
        <v>1061</v>
      </c>
      <c r="O1938">
        <v>1114</v>
      </c>
      <c r="P1938">
        <v>1218</v>
      </c>
      <c r="Q1938">
        <v>1322</v>
      </c>
      <c r="R1938">
        <v>600</v>
      </c>
      <c r="S1938">
        <v>630</v>
      </c>
      <c r="T1938">
        <v>662</v>
      </c>
      <c r="U1938">
        <v>724</v>
      </c>
      <c r="V1938">
        <v>785</v>
      </c>
      <c r="W1938" t="s">
        <v>2026</v>
      </c>
      <c r="X1938">
        <v>1</v>
      </c>
      <c r="Y1938">
        <v>1</v>
      </c>
      <c r="Z1938" t="s">
        <v>1532</v>
      </c>
    </row>
    <row r="1939" spans="1:26">
      <c r="A1939">
        <v>285</v>
      </c>
      <c r="B1939">
        <v>16226</v>
      </c>
      <c r="C1939" t="s">
        <v>1574</v>
      </c>
      <c r="D1939" t="s">
        <v>1529</v>
      </c>
      <c r="E1939" t="s">
        <v>1449</v>
      </c>
      <c r="F1939">
        <v>60047</v>
      </c>
      <c r="G1939">
        <v>71386</v>
      </c>
      <c r="H1939" t="s">
        <v>1530</v>
      </c>
      <c r="I1939">
        <v>286</v>
      </c>
      <c r="J1939">
        <v>3</v>
      </c>
      <c r="K1939">
        <v>66.67</v>
      </c>
      <c r="L1939">
        <v>81314</v>
      </c>
      <c r="M1939">
        <v>1010</v>
      </c>
      <c r="N1939">
        <v>1061</v>
      </c>
      <c r="O1939">
        <v>1114</v>
      </c>
      <c r="P1939">
        <v>1218</v>
      </c>
      <c r="Q1939">
        <v>1322</v>
      </c>
      <c r="R1939">
        <v>200</v>
      </c>
      <c r="S1939">
        <v>210</v>
      </c>
      <c r="T1939">
        <v>221</v>
      </c>
      <c r="U1939">
        <v>241</v>
      </c>
      <c r="V1939">
        <v>262</v>
      </c>
      <c r="W1939" t="s">
        <v>2028</v>
      </c>
      <c r="X1939">
        <v>1</v>
      </c>
      <c r="Y1939">
        <v>1</v>
      </c>
      <c r="Z1939" t="s">
        <v>1532</v>
      </c>
    </row>
    <row r="1940" spans="1:26">
      <c r="A1940">
        <v>285</v>
      </c>
      <c r="B1940">
        <v>16226</v>
      </c>
      <c r="C1940" t="s">
        <v>1574</v>
      </c>
      <c r="D1940" t="s">
        <v>1529</v>
      </c>
      <c r="E1940" t="s">
        <v>1449</v>
      </c>
      <c r="F1940">
        <v>59222</v>
      </c>
      <c r="G1940">
        <v>70306</v>
      </c>
      <c r="H1940" t="s">
        <v>1530</v>
      </c>
      <c r="I1940">
        <v>286</v>
      </c>
      <c r="J1940">
        <v>3</v>
      </c>
      <c r="K1940">
        <v>26.67</v>
      </c>
      <c r="L1940">
        <v>81314</v>
      </c>
      <c r="M1940">
        <v>1010</v>
      </c>
      <c r="N1940">
        <v>1061</v>
      </c>
      <c r="O1940">
        <v>1114</v>
      </c>
      <c r="P1940">
        <v>1218</v>
      </c>
      <c r="Q1940">
        <v>1322</v>
      </c>
      <c r="R1940">
        <v>80</v>
      </c>
      <c r="S1940">
        <v>84</v>
      </c>
      <c r="T1940">
        <v>88</v>
      </c>
      <c r="U1940">
        <v>96</v>
      </c>
      <c r="V1940">
        <v>105</v>
      </c>
      <c r="W1940" t="s">
        <v>2022</v>
      </c>
      <c r="X1940">
        <v>1</v>
      </c>
      <c r="Y1940">
        <v>1</v>
      </c>
      <c r="Z1940" t="s">
        <v>1532</v>
      </c>
    </row>
    <row r="1941" spans="1:26">
      <c r="A1941">
        <v>285</v>
      </c>
      <c r="B1941">
        <v>16226</v>
      </c>
      <c r="C1941" t="s">
        <v>1574</v>
      </c>
      <c r="D1941" t="s">
        <v>1529</v>
      </c>
      <c r="E1941" t="s">
        <v>1449</v>
      </c>
      <c r="F1941">
        <v>39332</v>
      </c>
      <c r="G1941">
        <v>43587</v>
      </c>
      <c r="H1941" t="s">
        <v>1530</v>
      </c>
      <c r="I1941">
        <v>286</v>
      </c>
      <c r="J1941">
        <v>5</v>
      </c>
      <c r="K1941">
        <v>16</v>
      </c>
      <c r="L1941">
        <v>81314</v>
      </c>
      <c r="M1941">
        <v>1010</v>
      </c>
      <c r="N1941">
        <v>1061</v>
      </c>
      <c r="O1941">
        <v>1114</v>
      </c>
      <c r="P1941">
        <v>1218</v>
      </c>
      <c r="Q1941">
        <v>1322</v>
      </c>
      <c r="R1941">
        <v>80</v>
      </c>
      <c r="S1941">
        <v>84</v>
      </c>
      <c r="T1941">
        <v>88</v>
      </c>
      <c r="U1941">
        <v>96</v>
      </c>
      <c r="V1941">
        <v>105</v>
      </c>
      <c r="W1941" t="s">
        <v>2579</v>
      </c>
      <c r="X1941">
        <v>1</v>
      </c>
      <c r="Y1941">
        <v>1</v>
      </c>
      <c r="Z1941" t="s">
        <v>1532</v>
      </c>
    </row>
    <row r="1942" spans="1:26">
      <c r="A1942">
        <v>285</v>
      </c>
      <c r="B1942">
        <v>16226</v>
      </c>
      <c r="C1942" t="s">
        <v>1574</v>
      </c>
      <c r="D1942" t="s">
        <v>1529</v>
      </c>
      <c r="E1942" t="s">
        <v>1449</v>
      </c>
      <c r="F1942">
        <v>32144</v>
      </c>
      <c r="G1942">
        <v>34989</v>
      </c>
      <c r="H1942" t="s">
        <v>1530</v>
      </c>
      <c r="I1942">
        <v>286</v>
      </c>
      <c r="J1942">
        <v>5</v>
      </c>
      <c r="K1942">
        <v>60</v>
      </c>
      <c r="L1942">
        <v>81314</v>
      </c>
      <c r="M1942">
        <v>1010</v>
      </c>
      <c r="N1942">
        <v>1061</v>
      </c>
      <c r="O1942">
        <v>1114</v>
      </c>
      <c r="P1942">
        <v>1218</v>
      </c>
      <c r="Q1942">
        <v>1322</v>
      </c>
      <c r="R1942">
        <v>300</v>
      </c>
      <c r="S1942">
        <v>315</v>
      </c>
      <c r="T1942">
        <v>331</v>
      </c>
      <c r="U1942">
        <v>362</v>
      </c>
      <c r="V1942">
        <v>393</v>
      </c>
      <c r="W1942" t="s">
        <v>2580</v>
      </c>
      <c r="X1942">
        <v>1</v>
      </c>
      <c r="Y1942">
        <v>1</v>
      </c>
      <c r="Z1942" t="s">
        <v>1532</v>
      </c>
    </row>
    <row r="1943" spans="1:26">
      <c r="A1943">
        <v>285</v>
      </c>
      <c r="B1943">
        <v>16226</v>
      </c>
      <c r="C1943" t="s">
        <v>1574</v>
      </c>
      <c r="D1943" t="s">
        <v>1529</v>
      </c>
      <c r="E1943" t="s">
        <v>1449</v>
      </c>
      <c r="F1943">
        <v>83355</v>
      </c>
      <c r="G1943">
        <v>98575</v>
      </c>
      <c r="H1943" t="s">
        <v>1530</v>
      </c>
      <c r="I1943">
        <v>286</v>
      </c>
      <c r="J1943">
        <v>3</v>
      </c>
      <c r="K1943">
        <v>26.67</v>
      </c>
      <c r="L1943">
        <v>81314</v>
      </c>
      <c r="M1943">
        <v>1010</v>
      </c>
      <c r="N1943">
        <v>1061</v>
      </c>
      <c r="O1943">
        <v>1114</v>
      </c>
      <c r="P1943">
        <v>1218</v>
      </c>
      <c r="Q1943">
        <v>1322</v>
      </c>
      <c r="R1943">
        <v>80</v>
      </c>
      <c r="S1943">
        <v>84</v>
      </c>
      <c r="T1943">
        <v>88</v>
      </c>
      <c r="U1943">
        <v>96</v>
      </c>
      <c r="V1943">
        <v>105</v>
      </c>
      <c r="W1943" t="s">
        <v>1746</v>
      </c>
      <c r="X1943">
        <v>1</v>
      </c>
      <c r="Y1943">
        <v>1</v>
      </c>
      <c r="Z1943" t="s">
        <v>1532</v>
      </c>
    </row>
    <row r="1944" spans="1:26">
      <c r="A1944">
        <v>285</v>
      </c>
      <c r="B1944">
        <v>16226</v>
      </c>
      <c r="C1944" t="s">
        <v>1574</v>
      </c>
      <c r="D1944" t="s">
        <v>1529</v>
      </c>
      <c r="E1944" t="s">
        <v>1449</v>
      </c>
      <c r="F1944">
        <v>63592</v>
      </c>
      <c r="G1944">
        <v>76504</v>
      </c>
      <c r="H1944" t="s">
        <v>1530</v>
      </c>
      <c r="I1944">
        <v>286</v>
      </c>
      <c r="J1944">
        <v>3</v>
      </c>
      <c r="K1944">
        <v>83.33</v>
      </c>
      <c r="L1944">
        <v>81314</v>
      </c>
      <c r="M1944">
        <v>1010</v>
      </c>
      <c r="N1944">
        <v>1061</v>
      </c>
      <c r="O1944">
        <v>1114</v>
      </c>
      <c r="P1944">
        <v>1218</v>
      </c>
      <c r="Q1944">
        <v>1322</v>
      </c>
      <c r="R1944">
        <v>250</v>
      </c>
      <c r="S1944">
        <v>263</v>
      </c>
      <c r="T1944">
        <v>276</v>
      </c>
      <c r="U1944">
        <v>301</v>
      </c>
      <c r="V1944">
        <v>327</v>
      </c>
      <c r="W1944" t="s">
        <v>1745</v>
      </c>
      <c r="X1944">
        <v>1</v>
      </c>
      <c r="Y1944">
        <v>1</v>
      </c>
      <c r="Z1944" t="s">
        <v>1532</v>
      </c>
    </row>
    <row r="1945" spans="1:26">
      <c r="A1945">
        <v>285</v>
      </c>
      <c r="B1945">
        <v>16226</v>
      </c>
      <c r="C1945" t="s">
        <v>1574</v>
      </c>
      <c r="D1945" t="s">
        <v>1529</v>
      </c>
      <c r="E1945" t="s">
        <v>1449</v>
      </c>
      <c r="F1945">
        <v>73606</v>
      </c>
      <c r="G1945">
        <v>87481</v>
      </c>
      <c r="H1945" t="s">
        <v>1530</v>
      </c>
      <c r="I1945">
        <v>286</v>
      </c>
      <c r="J1945">
        <v>3</v>
      </c>
      <c r="K1945">
        <v>800</v>
      </c>
      <c r="L1945">
        <v>81314</v>
      </c>
      <c r="M1945">
        <v>1010</v>
      </c>
      <c r="N1945">
        <v>1061</v>
      </c>
      <c r="O1945">
        <v>1114</v>
      </c>
      <c r="P1945">
        <v>1218</v>
      </c>
      <c r="Q1945">
        <v>1322</v>
      </c>
      <c r="R1945">
        <v>2400</v>
      </c>
      <c r="S1945">
        <v>2521</v>
      </c>
      <c r="T1945">
        <v>2647</v>
      </c>
      <c r="U1945">
        <v>2894</v>
      </c>
      <c r="V1945">
        <v>3141</v>
      </c>
      <c r="W1945" t="s">
        <v>1746</v>
      </c>
      <c r="X1945">
        <v>1</v>
      </c>
      <c r="Y1945">
        <v>1</v>
      </c>
      <c r="Z1945" t="s">
        <v>1532</v>
      </c>
    </row>
    <row r="1946" spans="1:26">
      <c r="A1946">
        <v>285</v>
      </c>
      <c r="B1946">
        <v>16226</v>
      </c>
      <c r="C1946" t="s">
        <v>1574</v>
      </c>
      <c r="D1946" t="s">
        <v>1529</v>
      </c>
      <c r="E1946" t="s">
        <v>1449</v>
      </c>
      <c r="F1946">
        <v>53858</v>
      </c>
      <c r="G1946">
        <v>63523</v>
      </c>
      <c r="H1946" t="s">
        <v>1530</v>
      </c>
      <c r="I1946">
        <v>284</v>
      </c>
      <c r="J1946">
        <v>10</v>
      </c>
      <c r="K1946">
        <v>600</v>
      </c>
      <c r="L1946">
        <v>81314</v>
      </c>
      <c r="M1946">
        <v>1010</v>
      </c>
      <c r="N1946">
        <v>1061</v>
      </c>
      <c r="O1946">
        <v>1114</v>
      </c>
      <c r="P1946">
        <v>1218</v>
      </c>
      <c r="Q1946">
        <v>1322</v>
      </c>
      <c r="R1946">
        <v>6000</v>
      </c>
      <c r="S1946">
        <v>6303</v>
      </c>
      <c r="T1946">
        <v>6618</v>
      </c>
      <c r="U1946">
        <v>7236</v>
      </c>
      <c r="V1946">
        <v>7853</v>
      </c>
      <c r="W1946" t="s">
        <v>2581</v>
      </c>
      <c r="X1946">
        <v>1</v>
      </c>
      <c r="Y1946">
        <v>1</v>
      </c>
      <c r="Z1946" t="s">
        <v>1532</v>
      </c>
    </row>
    <row r="1947" spans="1:26">
      <c r="A1947">
        <v>285</v>
      </c>
      <c r="B1947">
        <v>16226</v>
      </c>
      <c r="C1947" t="s">
        <v>1574</v>
      </c>
      <c r="D1947" t="s">
        <v>1529</v>
      </c>
      <c r="E1947" t="s">
        <v>1449</v>
      </c>
      <c r="F1947">
        <v>66376</v>
      </c>
      <c r="G1947">
        <v>79754</v>
      </c>
      <c r="H1947" t="s">
        <v>1530</v>
      </c>
      <c r="I1947">
        <v>283</v>
      </c>
      <c r="J1947">
        <v>12</v>
      </c>
      <c r="K1947">
        <v>25</v>
      </c>
      <c r="L1947">
        <v>81314</v>
      </c>
      <c r="M1947">
        <v>1010</v>
      </c>
      <c r="N1947">
        <v>1061</v>
      </c>
      <c r="O1947">
        <v>1114</v>
      </c>
      <c r="P1947">
        <v>1218</v>
      </c>
      <c r="Q1947">
        <v>1322</v>
      </c>
      <c r="R1947">
        <v>300</v>
      </c>
      <c r="S1947">
        <v>315</v>
      </c>
      <c r="T1947">
        <v>331</v>
      </c>
      <c r="U1947">
        <v>362</v>
      </c>
      <c r="V1947">
        <v>393</v>
      </c>
      <c r="W1947" t="s">
        <v>2582</v>
      </c>
      <c r="X1947">
        <v>1</v>
      </c>
      <c r="Y1947">
        <v>1</v>
      </c>
      <c r="Z1947" t="s">
        <v>1532</v>
      </c>
    </row>
    <row r="1948" spans="1:26">
      <c r="A1948">
        <v>285</v>
      </c>
      <c r="B1948">
        <v>16226</v>
      </c>
      <c r="C1948" t="s">
        <v>1574</v>
      </c>
      <c r="D1948" t="s">
        <v>1529</v>
      </c>
      <c r="E1948" t="s">
        <v>1449</v>
      </c>
      <c r="F1948">
        <v>54947</v>
      </c>
      <c r="G1948">
        <v>70521</v>
      </c>
      <c r="H1948" t="s">
        <v>1530</v>
      </c>
      <c r="I1948">
        <v>283</v>
      </c>
      <c r="J1948">
        <v>2</v>
      </c>
      <c r="K1948">
        <v>75</v>
      </c>
      <c r="L1948">
        <v>81314</v>
      </c>
      <c r="M1948">
        <v>1010</v>
      </c>
      <c r="N1948">
        <v>1061</v>
      </c>
      <c r="O1948">
        <v>1114</v>
      </c>
      <c r="P1948">
        <v>1218</v>
      </c>
      <c r="Q1948">
        <v>1322</v>
      </c>
      <c r="R1948">
        <v>150</v>
      </c>
      <c r="S1948">
        <v>158</v>
      </c>
      <c r="T1948">
        <v>165</v>
      </c>
      <c r="U1948">
        <v>181</v>
      </c>
      <c r="V1948">
        <v>196</v>
      </c>
      <c r="W1948" t="s">
        <v>2583</v>
      </c>
      <c r="X1948">
        <v>1</v>
      </c>
      <c r="Y1948">
        <v>1</v>
      </c>
      <c r="Z1948" t="s">
        <v>1532</v>
      </c>
    </row>
    <row r="1949" spans="1:26">
      <c r="A1949">
        <v>285</v>
      </c>
      <c r="B1949">
        <v>16226</v>
      </c>
      <c r="C1949" t="s">
        <v>1574</v>
      </c>
      <c r="D1949" t="s">
        <v>1529</v>
      </c>
      <c r="E1949" t="s">
        <v>1449</v>
      </c>
      <c r="F1949">
        <v>27891</v>
      </c>
      <c r="G1949">
        <v>30402</v>
      </c>
      <c r="H1949" t="s">
        <v>1530</v>
      </c>
      <c r="I1949">
        <v>268</v>
      </c>
      <c r="J1949">
        <v>24</v>
      </c>
      <c r="K1949">
        <v>5</v>
      </c>
      <c r="L1949">
        <v>81314</v>
      </c>
      <c r="M1949">
        <v>1010</v>
      </c>
      <c r="N1949">
        <v>1061</v>
      </c>
      <c r="O1949">
        <v>1114</v>
      </c>
      <c r="P1949">
        <v>1218</v>
      </c>
      <c r="Q1949">
        <v>1322</v>
      </c>
      <c r="R1949">
        <v>120</v>
      </c>
      <c r="S1949">
        <v>126</v>
      </c>
      <c r="T1949">
        <v>132</v>
      </c>
      <c r="U1949">
        <v>145</v>
      </c>
      <c r="V1949">
        <v>157</v>
      </c>
      <c r="W1949" t="s">
        <v>1564</v>
      </c>
      <c r="X1949">
        <v>1</v>
      </c>
      <c r="Y1949">
        <v>1</v>
      </c>
      <c r="Z1949" t="s">
        <v>1532</v>
      </c>
    </row>
    <row r="1950" spans="1:26">
      <c r="A1950">
        <v>285</v>
      </c>
      <c r="B1950">
        <v>16226</v>
      </c>
      <c r="C1950" t="s">
        <v>1574</v>
      </c>
      <c r="D1950" t="s">
        <v>1529</v>
      </c>
      <c r="E1950" t="s">
        <v>1449</v>
      </c>
      <c r="F1950">
        <v>51592</v>
      </c>
      <c r="G1950">
        <v>60651</v>
      </c>
      <c r="H1950" t="s">
        <v>1530</v>
      </c>
      <c r="I1950">
        <v>268</v>
      </c>
      <c r="J1950">
        <v>5</v>
      </c>
      <c r="K1950">
        <v>80</v>
      </c>
      <c r="L1950">
        <v>81314</v>
      </c>
      <c r="M1950">
        <v>1010</v>
      </c>
      <c r="N1950">
        <v>1061</v>
      </c>
      <c r="O1950">
        <v>1114</v>
      </c>
      <c r="P1950">
        <v>1218</v>
      </c>
      <c r="Q1950">
        <v>1322</v>
      </c>
      <c r="R1950">
        <v>400</v>
      </c>
      <c r="S1950">
        <v>420</v>
      </c>
      <c r="T1950">
        <v>441</v>
      </c>
      <c r="U1950">
        <v>482</v>
      </c>
      <c r="V1950">
        <v>524</v>
      </c>
      <c r="W1950" t="s">
        <v>2584</v>
      </c>
      <c r="X1950">
        <v>1</v>
      </c>
      <c r="Y1950">
        <v>1</v>
      </c>
      <c r="Z1950" t="s">
        <v>1532</v>
      </c>
    </row>
    <row r="1951" spans="1:26">
      <c r="A1951">
        <v>285</v>
      </c>
      <c r="B1951">
        <v>16226</v>
      </c>
      <c r="C1951" t="s">
        <v>1574</v>
      </c>
      <c r="D1951" t="s">
        <v>1529</v>
      </c>
      <c r="E1951" t="s">
        <v>1449</v>
      </c>
      <c r="F1951">
        <v>29440</v>
      </c>
      <c r="G1951">
        <v>32050</v>
      </c>
      <c r="H1951" t="s">
        <v>1530</v>
      </c>
      <c r="I1951">
        <v>268</v>
      </c>
      <c r="J1951">
        <v>24</v>
      </c>
      <c r="K1951">
        <v>104.17</v>
      </c>
      <c r="L1951">
        <v>81314</v>
      </c>
      <c r="M1951">
        <v>1010</v>
      </c>
      <c r="N1951">
        <v>1061</v>
      </c>
      <c r="O1951">
        <v>1114</v>
      </c>
      <c r="P1951">
        <v>1218</v>
      </c>
      <c r="Q1951">
        <v>1322</v>
      </c>
      <c r="R1951">
        <v>2500</v>
      </c>
      <c r="S1951">
        <v>2626</v>
      </c>
      <c r="T1951">
        <v>2758</v>
      </c>
      <c r="U1951">
        <v>3015</v>
      </c>
      <c r="V1951">
        <v>3272</v>
      </c>
      <c r="W1951" t="s">
        <v>1867</v>
      </c>
      <c r="X1951">
        <v>1</v>
      </c>
      <c r="Y1951">
        <v>1</v>
      </c>
      <c r="Z1951" t="s">
        <v>1532</v>
      </c>
    </row>
    <row r="1952" spans="1:26">
      <c r="A1952">
        <v>285</v>
      </c>
      <c r="B1952">
        <v>16226</v>
      </c>
      <c r="C1952" t="s">
        <v>1574</v>
      </c>
      <c r="D1952" t="s">
        <v>1529</v>
      </c>
      <c r="E1952" t="s">
        <v>1449</v>
      </c>
      <c r="F1952">
        <v>76809</v>
      </c>
      <c r="G1952">
        <v>90971</v>
      </c>
      <c r="H1952" t="s">
        <v>1530</v>
      </c>
      <c r="I1952">
        <v>268</v>
      </c>
      <c r="J1952">
        <v>5</v>
      </c>
      <c r="K1952">
        <v>160</v>
      </c>
      <c r="L1952">
        <v>81314</v>
      </c>
      <c r="M1952">
        <v>1010</v>
      </c>
      <c r="N1952">
        <v>1061</v>
      </c>
      <c r="O1952">
        <v>1114</v>
      </c>
      <c r="P1952">
        <v>1218</v>
      </c>
      <c r="Q1952">
        <v>1322</v>
      </c>
      <c r="R1952">
        <v>800</v>
      </c>
      <c r="S1952">
        <v>840</v>
      </c>
      <c r="T1952">
        <v>882</v>
      </c>
      <c r="U1952">
        <v>965</v>
      </c>
      <c r="V1952">
        <v>1047</v>
      </c>
      <c r="W1952" t="s">
        <v>2585</v>
      </c>
      <c r="X1952">
        <v>1</v>
      </c>
      <c r="Y1952">
        <v>1</v>
      </c>
      <c r="Z1952" t="s">
        <v>1532</v>
      </c>
    </row>
    <row r="1953" spans="1:26">
      <c r="A1953">
        <v>285</v>
      </c>
      <c r="B1953">
        <v>16226</v>
      </c>
      <c r="C1953" t="s">
        <v>1574</v>
      </c>
      <c r="D1953" t="s">
        <v>1529</v>
      </c>
      <c r="E1953" t="s">
        <v>1449</v>
      </c>
      <c r="F1953">
        <v>59238</v>
      </c>
      <c r="G1953">
        <v>70323</v>
      </c>
      <c r="H1953" t="s">
        <v>1530</v>
      </c>
      <c r="I1953">
        <v>268</v>
      </c>
      <c r="J1953">
        <v>1000</v>
      </c>
      <c r="K1953">
        <v>2</v>
      </c>
      <c r="L1953">
        <v>81314</v>
      </c>
      <c r="M1953">
        <v>1010</v>
      </c>
      <c r="N1953">
        <v>1061</v>
      </c>
      <c r="O1953">
        <v>1114</v>
      </c>
      <c r="P1953">
        <v>1218</v>
      </c>
      <c r="Q1953">
        <v>1322</v>
      </c>
      <c r="R1953">
        <v>2000</v>
      </c>
      <c r="S1953">
        <v>2101</v>
      </c>
      <c r="T1953">
        <v>2206</v>
      </c>
      <c r="U1953">
        <v>2412</v>
      </c>
      <c r="V1953">
        <v>2618</v>
      </c>
      <c r="W1953" t="s">
        <v>2586</v>
      </c>
      <c r="X1953">
        <v>1</v>
      </c>
      <c r="Y1953">
        <v>1</v>
      </c>
      <c r="Z1953" t="s">
        <v>1532</v>
      </c>
    </row>
    <row r="1954" spans="1:26">
      <c r="A1954">
        <v>285</v>
      </c>
      <c r="B1954">
        <v>16226</v>
      </c>
      <c r="C1954" t="s">
        <v>1574</v>
      </c>
      <c r="D1954" t="s">
        <v>1529</v>
      </c>
      <c r="E1954" t="s">
        <v>1449</v>
      </c>
      <c r="F1954">
        <v>4556</v>
      </c>
      <c r="G1954">
        <v>35620</v>
      </c>
      <c r="H1954" t="s">
        <v>1530</v>
      </c>
      <c r="I1954">
        <v>268</v>
      </c>
      <c r="J1954">
        <v>34</v>
      </c>
      <c r="K1954">
        <v>11.11</v>
      </c>
      <c r="L1954">
        <v>81314</v>
      </c>
      <c r="M1954">
        <v>1010</v>
      </c>
      <c r="N1954">
        <v>1061</v>
      </c>
      <c r="O1954">
        <v>1114</v>
      </c>
      <c r="P1954">
        <v>1218</v>
      </c>
      <c r="Q1954">
        <v>1322</v>
      </c>
      <c r="R1954">
        <v>378</v>
      </c>
      <c r="S1954">
        <v>397</v>
      </c>
      <c r="T1954">
        <v>417</v>
      </c>
      <c r="U1954">
        <v>456</v>
      </c>
      <c r="V1954">
        <v>494</v>
      </c>
      <c r="W1954" t="s">
        <v>2587</v>
      </c>
      <c r="X1954">
        <v>1</v>
      </c>
      <c r="Y1954">
        <v>1</v>
      </c>
      <c r="Z1954" t="s">
        <v>1532</v>
      </c>
    </row>
    <row r="1955" spans="1:26">
      <c r="A1955">
        <v>285</v>
      </c>
      <c r="B1955">
        <v>16226</v>
      </c>
      <c r="C1955" t="s">
        <v>1574</v>
      </c>
      <c r="D1955" t="s">
        <v>1529</v>
      </c>
      <c r="E1955" t="s">
        <v>1449</v>
      </c>
      <c r="F1955">
        <v>48354</v>
      </c>
      <c r="G1955">
        <v>56594</v>
      </c>
      <c r="H1955" t="s">
        <v>1530</v>
      </c>
      <c r="I1955">
        <v>252</v>
      </c>
      <c r="J1955">
        <v>6</v>
      </c>
      <c r="K1955">
        <v>366.67</v>
      </c>
      <c r="L1955">
        <v>81314</v>
      </c>
      <c r="M1955">
        <v>1010</v>
      </c>
      <c r="N1955">
        <v>1061</v>
      </c>
      <c r="O1955">
        <v>1114</v>
      </c>
      <c r="P1955">
        <v>1218</v>
      </c>
      <c r="Q1955">
        <v>1322</v>
      </c>
      <c r="R1955">
        <v>2200</v>
      </c>
      <c r="S1955">
        <v>2311</v>
      </c>
      <c r="T1955">
        <v>2427</v>
      </c>
      <c r="U1955">
        <v>2653</v>
      </c>
      <c r="V1955">
        <v>2880</v>
      </c>
      <c r="W1955" t="s">
        <v>2588</v>
      </c>
      <c r="X1955">
        <v>1</v>
      </c>
      <c r="Y1955">
        <v>1</v>
      </c>
      <c r="Z1955" t="s">
        <v>1532</v>
      </c>
    </row>
    <row r="1956" spans="1:26">
      <c r="A1956">
        <v>285</v>
      </c>
      <c r="B1956">
        <v>16226</v>
      </c>
      <c r="C1956" t="s">
        <v>1574</v>
      </c>
      <c r="D1956" t="s">
        <v>1529</v>
      </c>
      <c r="E1956" t="s">
        <v>1449</v>
      </c>
      <c r="F1956">
        <v>62010</v>
      </c>
      <c r="G1956">
        <v>74545</v>
      </c>
      <c r="H1956" t="s">
        <v>1530</v>
      </c>
      <c r="I1956">
        <v>214</v>
      </c>
      <c r="J1956">
        <v>8</v>
      </c>
      <c r="K1956">
        <v>437.5</v>
      </c>
      <c r="L1956">
        <v>81314</v>
      </c>
      <c r="M1956">
        <v>1010</v>
      </c>
      <c r="N1956">
        <v>1061</v>
      </c>
      <c r="O1956">
        <v>1114</v>
      </c>
      <c r="P1956">
        <v>1218</v>
      </c>
      <c r="Q1956">
        <v>1322</v>
      </c>
      <c r="R1956">
        <v>3500</v>
      </c>
      <c r="S1956">
        <v>3677</v>
      </c>
      <c r="T1956">
        <v>3860</v>
      </c>
      <c r="U1956">
        <v>4221</v>
      </c>
      <c r="V1956">
        <v>4581</v>
      </c>
      <c r="W1956" t="s">
        <v>2589</v>
      </c>
      <c r="X1956">
        <v>1</v>
      </c>
      <c r="Y1956">
        <v>1</v>
      </c>
      <c r="Z1956" t="s">
        <v>1532</v>
      </c>
    </row>
    <row r="1957" spans="1:26">
      <c r="A1957">
        <v>285</v>
      </c>
      <c r="B1957">
        <v>16226</v>
      </c>
      <c r="C1957" t="s">
        <v>1561</v>
      </c>
      <c r="D1957" t="s">
        <v>1529</v>
      </c>
      <c r="E1957" t="s">
        <v>1467</v>
      </c>
      <c r="F1957">
        <v>1678</v>
      </c>
      <c r="G1957">
        <v>1998</v>
      </c>
      <c r="H1957" t="s">
        <v>1577</v>
      </c>
      <c r="I1957">
        <v>322</v>
      </c>
      <c r="J1957">
        <v>12</v>
      </c>
      <c r="K1957">
        <v>800</v>
      </c>
      <c r="L1957">
        <v>66571</v>
      </c>
      <c r="M1957">
        <v>3080</v>
      </c>
      <c r="N1957">
        <v>3234</v>
      </c>
      <c r="O1957">
        <v>3396</v>
      </c>
      <c r="P1957">
        <v>3712</v>
      </c>
      <c r="Q1957">
        <v>4028</v>
      </c>
      <c r="R1957">
        <v>9600</v>
      </c>
      <c r="S1957">
        <v>10080</v>
      </c>
      <c r="T1957">
        <v>10585</v>
      </c>
      <c r="U1957">
        <v>11570</v>
      </c>
      <c r="V1957">
        <v>12555</v>
      </c>
      <c r="W1957" t="s">
        <v>1859</v>
      </c>
      <c r="X1957">
        <v>1</v>
      </c>
      <c r="Y1957">
        <v>1</v>
      </c>
      <c r="Z1957" t="s">
        <v>1532</v>
      </c>
    </row>
    <row r="1958" spans="1:26">
      <c r="A1958">
        <v>285</v>
      </c>
      <c r="B1958">
        <v>16226</v>
      </c>
      <c r="C1958" t="s">
        <v>1561</v>
      </c>
      <c r="D1958" t="s">
        <v>1529</v>
      </c>
      <c r="E1958" t="s">
        <v>1467</v>
      </c>
      <c r="F1958">
        <v>34392</v>
      </c>
      <c r="G1958">
        <v>37658</v>
      </c>
      <c r="H1958" t="s">
        <v>1577</v>
      </c>
      <c r="I1958">
        <v>322</v>
      </c>
      <c r="J1958">
        <v>8</v>
      </c>
      <c r="K1958">
        <v>2500</v>
      </c>
      <c r="L1958">
        <v>66571</v>
      </c>
      <c r="M1958">
        <v>3080</v>
      </c>
      <c r="N1958">
        <v>3234</v>
      </c>
      <c r="O1958">
        <v>3396</v>
      </c>
      <c r="P1958">
        <v>3712</v>
      </c>
      <c r="Q1958">
        <v>4028</v>
      </c>
      <c r="R1958">
        <v>20000</v>
      </c>
      <c r="S1958">
        <v>21000</v>
      </c>
      <c r="T1958">
        <v>22052</v>
      </c>
      <c r="U1958">
        <v>24104</v>
      </c>
      <c r="V1958">
        <v>26156</v>
      </c>
      <c r="W1958" t="s">
        <v>1853</v>
      </c>
      <c r="X1958">
        <v>1</v>
      </c>
      <c r="Y1958">
        <v>1</v>
      </c>
      <c r="Z1958" t="s">
        <v>1532</v>
      </c>
    </row>
    <row r="1959" spans="1:26">
      <c r="A1959">
        <v>285</v>
      </c>
      <c r="B1959">
        <v>16226</v>
      </c>
      <c r="C1959" t="s">
        <v>1561</v>
      </c>
      <c r="D1959" t="s">
        <v>1529</v>
      </c>
      <c r="E1959" t="s">
        <v>1467</v>
      </c>
      <c r="F1959">
        <v>49710</v>
      </c>
      <c r="G1959">
        <v>58268</v>
      </c>
      <c r="H1959" t="s">
        <v>1530</v>
      </c>
      <c r="I1959">
        <v>295</v>
      </c>
      <c r="J1959">
        <v>2</v>
      </c>
      <c r="K1959">
        <v>1000</v>
      </c>
      <c r="L1959">
        <v>66571</v>
      </c>
      <c r="M1959">
        <v>3080</v>
      </c>
      <c r="N1959">
        <v>3234</v>
      </c>
      <c r="O1959">
        <v>3396</v>
      </c>
      <c r="P1959">
        <v>3712</v>
      </c>
      <c r="Q1959">
        <v>4028</v>
      </c>
      <c r="R1959">
        <v>2000</v>
      </c>
      <c r="S1959">
        <v>2100</v>
      </c>
      <c r="T1959">
        <v>2205</v>
      </c>
      <c r="U1959">
        <v>2410</v>
      </c>
      <c r="V1959">
        <v>2616</v>
      </c>
      <c r="W1959" t="s">
        <v>1867</v>
      </c>
      <c r="X1959">
        <v>1</v>
      </c>
      <c r="Y1959">
        <v>1</v>
      </c>
      <c r="Z1959" t="s">
        <v>1532</v>
      </c>
    </row>
    <row r="1960" spans="1:26">
      <c r="A1960">
        <v>285</v>
      </c>
      <c r="B1960">
        <v>16226</v>
      </c>
      <c r="C1960" t="s">
        <v>1561</v>
      </c>
      <c r="D1960" t="s">
        <v>1529</v>
      </c>
      <c r="E1960" t="s">
        <v>1467</v>
      </c>
      <c r="F1960">
        <v>56491</v>
      </c>
      <c r="G1960">
        <v>66892</v>
      </c>
      <c r="H1960" t="s">
        <v>1530</v>
      </c>
      <c r="I1960">
        <v>295</v>
      </c>
      <c r="J1960">
        <v>12</v>
      </c>
      <c r="K1960">
        <v>100</v>
      </c>
      <c r="L1960">
        <v>66571</v>
      </c>
      <c r="M1960">
        <v>3080</v>
      </c>
      <c r="N1960">
        <v>3234</v>
      </c>
      <c r="O1960">
        <v>3396</v>
      </c>
      <c r="P1960">
        <v>3712</v>
      </c>
      <c r="Q1960">
        <v>4028</v>
      </c>
      <c r="R1960">
        <v>1200</v>
      </c>
      <c r="S1960">
        <v>1260</v>
      </c>
      <c r="T1960">
        <v>1323</v>
      </c>
      <c r="U1960">
        <v>1446</v>
      </c>
      <c r="V1960">
        <v>1569</v>
      </c>
      <c r="W1960" t="s">
        <v>1874</v>
      </c>
      <c r="X1960">
        <v>1</v>
      </c>
      <c r="Y1960">
        <v>1</v>
      </c>
      <c r="Z1960" t="s">
        <v>1532</v>
      </c>
    </row>
    <row r="1961" spans="1:26">
      <c r="A1961">
        <v>285</v>
      </c>
      <c r="B1961">
        <v>16226</v>
      </c>
      <c r="C1961" t="s">
        <v>1561</v>
      </c>
      <c r="D1961" t="s">
        <v>1529</v>
      </c>
      <c r="E1961" t="s">
        <v>1415</v>
      </c>
      <c r="F1961">
        <v>56491</v>
      </c>
      <c r="G1961">
        <v>66892</v>
      </c>
      <c r="H1961" t="s">
        <v>1530</v>
      </c>
      <c r="I1961">
        <v>295</v>
      </c>
      <c r="J1961">
        <v>33</v>
      </c>
      <c r="K1961">
        <v>100</v>
      </c>
      <c r="L1961">
        <v>66571</v>
      </c>
      <c r="M1961">
        <v>3080</v>
      </c>
      <c r="N1961">
        <v>3234</v>
      </c>
      <c r="O1961">
        <v>3396</v>
      </c>
      <c r="P1961">
        <v>3712</v>
      </c>
      <c r="Q1961">
        <v>4028</v>
      </c>
      <c r="R1961">
        <v>3300</v>
      </c>
      <c r="S1961">
        <v>3465</v>
      </c>
      <c r="T1961">
        <v>3639</v>
      </c>
      <c r="U1961">
        <v>3977</v>
      </c>
      <c r="V1961">
        <v>4316</v>
      </c>
      <c r="W1961" t="s">
        <v>1874</v>
      </c>
      <c r="X1961">
        <v>1</v>
      </c>
      <c r="Y1961">
        <v>1</v>
      </c>
      <c r="Z1961" t="s">
        <v>1532</v>
      </c>
    </row>
    <row r="1962" spans="1:26">
      <c r="A1962">
        <v>285</v>
      </c>
      <c r="B1962">
        <v>16226</v>
      </c>
      <c r="C1962" t="s">
        <v>1561</v>
      </c>
      <c r="D1962" t="s">
        <v>1529</v>
      </c>
      <c r="E1962" t="s">
        <v>1412</v>
      </c>
      <c r="F1962">
        <v>49548</v>
      </c>
      <c r="G1962">
        <v>58050</v>
      </c>
      <c r="H1962" t="s">
        <v>1530</v>
      </c>
      <c r="I1962">
        <v>295</v>
      </c>
      <c r="J1962">
        <v>9</v>
      </c>
      <c r="K1962">
        <v>25</v>
      </c>
      <c r="L1962">
        <v>1980</v>
      </c>
      <c r="M1962">
        <v>786</v>
      </c>
      <c r="N1962">
        <v>825</v>
      </c>
      <c r="O1962">
        <v>867</v>
      </c>
      <c r="P1962">
        <v>948</v>
      </c>
      <c r="Q1962">
        <v>1029</v>
      </c>
      <c r="R1962">
        <v>225</v>
      </c>
      <c r="S1962">
        <v>236</v>
      </c>
      <c r="T1962">
        <v>248</v>
      </c>
      <c r="U1962">
        <v>271</v>
      </c>
      <c r="V1962">
        <v>295</v>
      </c>
      <c r="W1962" t="s">
        <v>1869</v>
      </c>
      <c r="X1962">
        <v>1</v>
      </c>
      <c r="Y1962">
        <v>1</v>
      </c>
      <c r="Z1962" t="s">
        <v>1532</v>
      </c>
    </row>
    <row r="1963" spans="1:26">
      <c r="A1963">
        <v>285</v>
      </c>
      <c r="B1963">
        <v>16226</v>
      </c>
      <c r="C1963" t="s">
        <v>1561</v>
      </c>
      <c r="D1963" t="s">
        <v>1529</v>
      </c>
      <c r="E1963" t="s">
        <v>1466</v>
      </c>
      <c r="F1963">
        <v>37726</v>
      </c>
      <c r="G1963">
        <v>41584</v>
      </c>
      <c r="H1963" t="s">
        <v>1577</v>
      </c>
      <c r="I1963">
        <v>329</v>
      </c>
      <c r="J1963">
        <v>3</v>
      </c>
      <c r="K1963">
        <v>1500</v>
      </c>
      <c r="L1963">
        <v>1980</v>
      </c>
      <c r="M1963">
        <v>118</v>
      </c>
      <c r="N1963">
        <v>124</v>
      </c>
      <c r="O1963">
        <v>130</v>
      </c>
      <c r="P1963">
        <v>142</v>
      </c>
      <c r="Q1963">
        <v>154</v>
      </c>
      <c r="R1963">
        <v>4500</v>
      </c>
      <c r="S1963">
        <v>4729</v>
      </c>
      <c r="T1963">
        <v>4958</v>
      </c>
      <c r="U1963">
        <v>5415</v>
      </c>
      <c r="V1963">
        <v>5873</v>
      </c>
      <c r="W1963" t="s">
        <v>1871</v>
      </c>
      <c r="X1963">
        <v>1</v>
      </c>
      <c r="Y1963">
        <v>1</v>
      </c>
      <c r="Z1963" t="s">
        <v>1532</v>
      </c>
    </row>
    <row r="1964" spans="1:26">
      <c r="A1964">
        <v>285</v>
      </c>
      <c r="B1964">
        <v>16226</v>
      </c>
      <c r="C1964" t="s">
        <v>1561</v>
      </c>
      <c r="D1964" t="s">
        <v>1529</v>
      </c>
      <c r="E1964" t="s">
        <v>1463</v>
      </c>
      <c r="F1964">
        <v>49548</v>
      </c>
      <c r="G1964">
        <v>58050</v>
      </c>
      <c r="H1964" t="s">
        <v>1530</v>
      </c>
      <c r="I1964">
        <v>295</v>
      </c>
      <c r="J1964">
        <v>15</v>
      </c>
      <c r="K1964">
        <v>25</v>
      </c>
      <c r="L1964">
        <v>1980</v>
      </c>
      <c r="M1964">
        <v>786</v>
      </c>
      <c r="N1964">
        <v>825</v>
      </c>
      <c r="O1964">
        <v>867</v>
      </c>
      <c r="P1964">
        <v>948</v>
      </c>
      <c r="Q1964">
        <v>1029</v>
      </c>
      <c r="R1964">
        <v>375</v>
      </c>
      <c r="S1964">
        <v>394</v>
      </c>
      <c r="T1964">
        <v>414</v>
      </c>
      <c r="U1964">
        <v>452</v>
      </c>
      <c r="V1964">
        <v>491</v>
      </c>
      <c r="W1964" t="s">
        <v>1869</v>
      </c>
      <c r="X1964">
        <v>1</v>
      </c>
      <c r="Y1964">
        <v>1</v>
      </c>
      <c r="Z1964" t="s">
        <v>1532</v>
      </c>
    </row>
    <row r="1965" spans="1:26">
      <c r="A1965">
        <v>285</v>
      </c>
      <c r="B1965">
        <v>16226</v>
      </c>
      <c r="C1965" t="s">
        <v>1561</v>
      </c>
      <c r="D1965" t="s">
        <v>1529</v>
      </c>
      <c r="E1965" t="s">
        <v>1463</v>
      </c>
      <c r="F1965">
        <v>2628</v>
      </c>
      <c r="G1965">
        <v>3188</v>
      </c>
      <c r="H1965" t="s">
        <v>1530</v>
      </c>
      <c r="I1965">
        <v>295</v>
      </c>
      <c r="J1965">
        <v>35</v>
      </c>
      <c r="K1965">
        <v>35</v>
      </c>
      <c r="L1965">
        <v>1980</v>
      </c>
      <c r="M1965">
        <v>786</v>
      </c>
      <c r="N1965">
        <v>825</v>
      </c>
      <c r="O1965">
        <v>867</v>
      </c>
      <c r="P1965">
        <v>948</v>
      </c>
      <c r="Q1965">
        <v>1029</v>
      </c>
      <c r="R1965">
        <v>1225</v>
      </c>
      <c r="S1965">
        <v>1286</v>
      </c>
      <c r="T1965">
        <v>1351</v>
      </c>
      <c r="U1965">
        <v>1477</v>
      </c>
      <c r="V1965">
        <v>1604</v>
      </c>
      <c r="W1965" t="s">
        <v>2590</v>
      </c>
      <c r="X1965">
        <v>1</v>
      </c>
      <c r="Y1965">
        <v>1</v>
      </c>
      <c r="Z1965" t="s">
        <v>1532</v>
      </c>
    </row>
    <row r="1966" spans="1:26">
      <c r="A1966">
        <v>285</v>
      </c>
      <c r="B1966">
        <v>16226</v>
      </c>
      <c r="C1966" t="s">
        <v>1561</v>
      </c>
      <c r="D1966" t="s">
        <v>1529</v>
      </c>
      <c r="E1966" t="s">
        <v>1462</v>
      </c>
      <c r="F1966">
        <v>37726</v>
      </c>
      <c r="G1966">
        <v>41584</v>
      </c>
      <c r="H1966" t="s">
        <v>1577</v>
      </c>
      <c r="I1966">
        <v>329</v>
      </c>
      <c r="J1966">
        <v>8</v>
      </c>
      <c r="K1966">
        <v>1500</v>
      </c>
      <c r="L1966">
        <v>1980</v>
      </c>
      <c r="M1966">
        <v>786</v>
      </c>
      <c r="N1966">
        <v>825</v>
      </c>
      <c r="O1966">
        <v>867</v>
      </c>
      <c r="P1966">
        <v>948</v>
      </c>
      <c r="Q1966">
        <v>1029</v>
      </c>
      <c r="R1966">
        <v>12000</v>
      </c>
      <c r="S1966">
        <v>12595</v>
      </c>
      <c r="T1966">
        <v>13237</v>
      </c>
      <c r="U1966">
        <v>14473</v>
      </c>
      <c r="V1966">
        <v>15710</v>
      </c>
      <c r="W1966" t="s">
        <v>1871</v>
      </c>
      <c r="X1966">
        <v>1</v>
      </c>
      <c r="Y1966">
        <v>1</v>
      </c>
      <c r="Z1966" t="s">
        <v>1532</v>
      </c>
    </row>
    <row r="1967" spans="1:26">
      <c r="A1967">
        <v>285</v>
      </c>
      <c r="B1967">
        <v>16226</v>
      </c>
      <c r="C1967" t="s">
        <v>1561</v>
      </c>
      <c r="D1967" t="s">
        <v>1529</v>
      </c>
      <c r="E1967" t="s">
        <v>1405</v>
      </c>
      <c r="F1967">
        <v>2742</v>
      </c>
      <c r="G1967">
        <v>3302</v>
      </c>
      <c r="H1967" t="s">
        <v>1530</v>
      </c>
      <c r="I1967">
        <v>295</v>
      </c>
      <c r="J1967">
        <v>5</v>
      </c>
      <c r="K1967">
        <v>1500</v>
      </c>
      <c r="L1967">
        <v>1980</v>
      </c>
      <c r="M1967">
        <v>786</v>
      </c>
      <c r="N1967">
        <v>825</v>
      </c>
      <c r="O1967">
        <v>867</v>
      </c>
      <c r="P1967">
        <v>948</v>
      </c>
      <c r="Q1967">
        <v>1029</v>
      </c>
      <c r="R1967">
        <v>7500</v>
      </c>
      <c r="S1967">
        <v>7872</v>
      </c>
      <c r="T1967">
        <v>8273</v>
      </c>
      <c r="U1967">
        <v>9046</v>
      </c>
      <c r="V1967">
        <v>9819</v>
      </c>
      <c r="W1967" t="s">
        <v>1846</v>
      </c>
      <c r="X1967">
        <v>1</v>
      </c>
      <c r="Y1967">
        <v>1</v>
      </c>
      <c r="Z1967" t="s">
        <v>1532</v>
      </c>
    </row>
    <row r="1968" spans="1:26">
      <c r="A1968">
        <v>285</v>
      </c>
      <c r="B1968">
        <v>16226</v>
      </c>
      <c r="C1968" t="s">
        <v>1561</v>
      </c>
      <c r="D1968" t="s">
        <v>1529</v>
      </c>
      <c r="E1968" t="s">
        <v>1405</v>
      </c>
      <c r="F1968">
        <v>45014</v>
      </c>
      <c r="G1968">
        <v>51925</v>
      </c>
      <c r="H1968" t="s">
        <v>1530</v>
      </c>
      <c r="I1968">
        <v>295</v>
      </c>
      <c r="J1968">
        <v>6</v>
      </c>
      <c r="K1968">
        <v>2000</v>
      </c>
      <c r="L1968">
        <v>1980</v>
      </c>
      <c r="M1968">
        <v>786</v>
      </c>
      <c r="N1968">
        <v>825</v>
      </c>
      <c r="O1968">
        <v>867</v>
      </c>
      <c r="P1968">
        <v>948</v>
      </c>
      <c r="Q1968">
        <v>1029</v>
      </c>
      <c r="R1968">
        <v>12000</v>
      </c>
      <c r="S1968">
        <v>12595</v>
      </c>
      <c r="T1968">
        <v>13237</v>
      </c>
      <c r="U1968">
        <v>14473</v>
      </c>
      <c r="V1968">
        <v>15710</v>
      </c>
      <c r="W1968" t="s">
        <v>1846</v>
      </c>
      <c r="X1968">
        <v>1</v>
      </c>
      <c r="Y1968">
        <v>1</v>
      </c>
      <c r="Z1968" t="s">
        <v>1532</v>
      </c>
    </row>
    <row r="1969" spans="1:26">
      <c r="A1969">
        <v>285</v>
      </c>
      <c r="B1969">
        <v>16226</v>
      </c>
      <c r="C1969" t="s">
        <v>1561</v>
      </c>
      <c r="D1969" t="s">
        <v>1529</v>
      </c>
      <c r="E1969" t="s">
        <v>1405</v>
      </c>
      <c r="F1969">
        <v>41614</v>
      </c>
      <c r="G1969">
        <v>46796</v>
      </c>
      <c r="H1969" t="s">
        <v>1577</v>
      </c>
      <c r="I1969">
        <v>323</v>
      </c>
      <c r="J1969">
        <v>16</v>
      </c>
      <c r="K1969">
        <v>1500</v>
      </c>
      <c r="L1969">
        <v>1980</v>
      </c>
      <c r="M1969">
        <v>786</v>
      </c>
      <c r="N1969">
        <v>825</v>
      </c>
      <c r="O1969">
        <v>867</v>
      </c>
      <c r="P1969">
        <v>948</v>
      </c>
      <c r="Q1969">
        <v>1029</v>
      </c>
      <c r="R1969">
        <v>24000</v>
      </c>
      <c r="S1969">
        <v>25191</v>
      </c>
      <c r="T1969">
        <v>26473</v>
      </c>
      <c r="U1969">
        <v>28947</v>
      </c>
      <c r="V1969">
        <v>31420</v>
      </c>
      <c r="W1969" t="s">
        <v>2209</v>
      </c>
      <c r="X1969">
        <v>1</v>
      </c>
      <c r="Y1969">
        <v>1</v>
      </c>
      <c r="Z1969" t="s">
        <v>1532</v>
      </c>
    </row>
    <row r="1970" spans="1:26">
      <c r="A1970">
        <v>285</v>
      </c>
      <c r="B1970">
        <v>16226</v>
      </c>
      <c r="C1970" t="s">
        <v>1561</v>
      </c>
      <c r="D1970" t="s">
        <v>1529</v>
      </c>
      <c r="E1970" t="s">
        <v>1461</v>
      </c>
      <c r="F1970">
        <v>2741</v>
      </c>
      <c r="G1970">
        <v>3301</v>
      </c>
      <c r="H1970" t="s">
        <v>1530</v>
      </c>
      <c r="I1970">
        <v>295</v>
      </c>
      <c r="J1970">
        <v>4</v>
      </c>
      <c r="K1970">
        <v>90</v>
      </c>
      <c r="L1970">
        <v>1049</v>
      </c>
      <c r="M1970">
        <v>786</v>
      </c>
      <c r="N1970">
        <v>825</v>
      </c>
      <c r="O1970">
        <v>867</v>
      </c>
      <c r="P1970">
        <v>948</v>
      </c>
      <c r="Q1970">
        <v>1029</v>
      </c>
      <c r="R1970">
        <v>360</v>
      </c>
      <c r="S1970">
        <v>378</v>
      </c>
      <c r="T1970">
        <v>397</v>
      </c>
      <c r="U1970">
        <v>434</v>
      </c>
      <c r="V1970">
        <v>471</v>
      </c>
      <c r="W1970" t="s">
        <v>1846</v>
      </c>
      <c r="X1970">
        <v>1</v>
      </c>
      <c r="Y1970">
        <v>1</v>
      </c>
      <c r="Z1970" t="s">
        <v>1532</v>
      </c>
    </row>
    <row r="1971" spans="1:26">
      <c r="A1971">
        <v>285</v>
      </c>
      <c r="B1971">
        <v>16226</v>
      </c>
      <c r="C1971" t="s">
        <v>1561</v>
      </c>
      <c r="D1971" t="s">
        <v>1529</v>
      </c>
      <c r="E1971" t="s">
        <v>1461</v>
      </c>
      <c r="F1971">
        <v>49795</v>
      </c>
      <c r="G1971">
        <v>58371</v>
      </c>
      <c r="H1971" t="s">
        <v>1577</v>
      </c>
      <c r="I1971">
        <v>329</v>
      </c>
      <c r="J1971">
        <v>12</v>
      </c>
      <c r="K1971">
        <v>1000</v>
      </c>
      <c r="L1971">
        <v>1049</v>
      </c>
      <c r="M1971">
        <v>786</v>
      </c>
      <c r="N1971">
        <v>825</v>
      </c>
      <c r="O1971">
        <v>867</v>
      </c>
      <c r="P1971">
        <v>948</v>
      </c>
      <c r="Q1971">
        <v>1029</v>
      </c>
      <c r="R1971">
        <v>12000</v>
      </c>
      <c r="S1971">
        <v>12595</v>
      </c>
      <c r="T1971">
        <v>13237</v>
      </c>
      <c r="U1971">
        <v>14473</v>
      </c>
      <c r="V1971">
        <v>15710</v>
      </c>
      <c r="W1971" t="s">
        <v>2591</v>
      </c>
      <c r="X1971">
        <v>1</v>
      </c>
      <c r="Y1971">
        <v>1</v>
      </c>
      <c r="Z1971" t="s">
        <v>1532</v>
      </c>
    </row>
    <row r="1972" spans="1:26">
      <c r="A1972">
        <v>285</v>
      </c>
      <c r="B1972">
        <v>16226</v>
      </c>
      <c r="C1972" t="s">
        <v>1574</v>
      </c>
      <c r="D1972" t="s">
        <v>1529</v>
      </c>
      <c r="E1972" t="s">
        <v>1448</v>
      </c>
      <c r="F1972">
        <v>56459</v>
      </c>
      <c r="G1972">
        <v>66848</v>
      </c>
      <c r="H1972" t="s">
        <v>1577</v>
      </c>
      <c r="I1972">
        <v>329</v>
      </c>
      <c r="J1972">
        <v>1</v>
      </c>
      <c r="K1972">
        <v>3000</v>
      </c>
      <c r="L1972">
        <v>81314</v>
      </c>
      <c r="M1972">
        <v>7354</v>
      </c>
      <c r="N1972">
        <v>7721</v>
      </c>
      <c r="O1972">
        <v>8107</v>
      </c>
      <c r="P1972">
        <v>8860</v>
      </c>
      <c r="Q1972">
        <v>9613</v>
      </c>
      <c r="R1972">
        <v>3000</v>
      </c>
      <c r="S1972">
        <v>3150</v>
      </c>
      <c r="T1972">
        <v>3307</v>
      </c>
      <c r="U1972">
        <v>3614</v>
      </c>
      <c r="V1972">
        <v>3922</v>
      </c>
      <c r="W1972" t="s">
        <v>1875</v>
      </c>
      <c r="X1972">
        <v>1</v>
      </c>
      <c r="Y1972">
        <v>1</v>
      </c>
      <c r="Z1972" t="s">
        <v>1532</v>
      </c>
    </row>
    <row r="1973" spans="1:26">
      <c r="A1973">
        <v>285</v>
      </c>
      <c r="B1973">
        <v>16226</v>
      </c>
      <c r="C1973" t="s">
        <v>1574</v>
      </c>
      <c r="D1973" t="s">
        <v>1529</v>
      </c>
      <c r="E1973" t="s">
        <v>1448</v>
      </c>
      <c r="F1973">
        <v>33035</v>
      </c>
      <c r="G1973">
        <v>58689</v>
      </c>
      <c r="H1973" t="s">
        <v>1530</v>
      </c>
      <c r="I1973">
        <v>295</v>
      </c>
      <c r="J1973">
        <v>2</v>
      </c>
      <c r="K1973">
        <v>5000</v>
      </c>
      <c r="L1973">
        <v>81314</v>
      </c>
      <c r="M1973">
        <v>7354</v>
      </c>
      <c r="N1973">
        <v>7721</v>
      </c>
      <c r="O1973">
        <v>8107</v>
      </c>
      <c r="P1973">
        <v>8860</v>
      </c>
      <c r="Q1973">
        <v>9613</v>
      </c>
      <c r="R1973">
        <v>10000</v>
      </c>
      <c r="S1973">
        <v>10499</v>
      </c>
      <c r="T1973">
        <v>11024</v>
      </c>
      <c r="U1973">
        <v>12048</v>
      </c>
      <c r="V1973">
        <v>13072</v>
      </c>
      <c r="W1973" t="s">
        <v>1619</v>
      </c>
      <c r="X1973">
        <v>1</v>
      </c>
      <c r="Y1973">
        <v>1</v>
      </c>
      <c r="Z1973" t="s">
        <v>1532</v>
      </c>
    </row>
    <row r="1974" spans="1:26">
      <c r="A1974">
        <v>285</v>
      </c>
      <c r="B1974">
        <v>16226</v>
      </c>
      <c r="C1974" t="s">
        <v>1574</v>
      </c>
      <c r="D1974" t="s">
        <v>1529</v>
      </c>
      <c r="E1974" t="s">
        <v>1447</v>
      </c>
      <c r="F1974">
        <v>56491</v>
      </c>
      <c r="G1974">
        <v>66892</v>
      </c>
      <c r="H1974" t="s">
        <v>1530</v>
      </c>
      <c r="I1974">
        <v>295</v>
      </c>
      <c r="J1974">
        <v>4</v>
      </c>
      <c r="K1974">
        <v>100</v>
      </c>
      <c r="L1974">
        <v>81314</v>
      </c>
      <c r="M1974">
        <v>3884</v>
      </c>
      <c r="N1974">
        <v>4078</v>
      </c>
      <c r="O1974">
        <v>4282</v>
      </c>
      <c r="P1974">
        <v>4680</v>
      </c>
      <c r="Q1974">
        <v>5078</v>
      </c>
      <c r="R1974">
        <v>400</v>
      </c>
      <c r="S1974">
        <v>420</v>
      </c>
      <c r="T1974">
        <v>441</v>
      </c>
      <c r="U1974">
        <v>482</v>
      </c>
      <c r="V1974">
        <v>523</v>
      </c>
      <c r="W1974" t="s">
        <v>1874</v>
      </c>
      <c r="X1974">
        <v>1</v>
      </c>
      <c r="Y1974">
        <v>1</v>
      </c>
      <c r="Z1974" t="s">
        <v>1532</v>
      </c>
    </row>
    <row r="1975" spans="1:26">
      <c r="A1975">
        <v>285</v>
      </c>
      <c r="B1975">
        <v>16226</v>
      </c>
      <c r="C1975" t="s">
        <v>1574</v>
      </c>
      <c r="D1975" t="s">
        <v>1529</v>
      </c>
      <c r="E1975" t="s">
        <v>1447</v>
      </c>
      <c r="F1975">
        <v>56459</v>
      </c>
      <c r="G1975">
        <v>66848</v>
      </c>
      <c r="H1975" t="s">
        <v>1577</v>
      </c>
      <c r="I1975">
        <v>329</v>
      </c>
      <c r="J1975">
        <v>15</v>
      </c>
      <c r="K1975">
        <v>3000</v>
      </c>
      <c r="L1975">
        <v>81314</v>
      </c>
      <c r="M1975">
        <v>3884</v>
      </c>
      <c r="N1975">
        <v>4078</v>
      </c>
      <c r="O1975">
        <v>4282</v>
      </c>
      <c r="P1975">
        <v>4680</v>
      </c>
      <c r="Q1975">
        <v>5078</v>
      </c>
      <c r="R1975">
        <v>45000</v>
      </c>
      <c r="S1975">
        <v>47248</v>
      </c>
      <c r="T1975">
        <v>49611</v>
      </c>
      <c r="U1975">
        <v>54222</v>
      </c>
      <c r="V1975">
        <v>58834</v>
      </c>
      <c r="W1975" t="s">
        <v>1875</v>
      </c>
      <c r="X1975">
        <v>1</v>
      </c>
      <c r="Y1975">
        <v>1</v>
      </c>
      <c r="Z1975" t="s">
        <v>1532</v>
      </c>
    </row>
    <row r="1976" spans="1:26">
      <c r="A1976">
        <v>285</v>
      </c>
      <c r="B1976">
        <v>16226</v>
      </c>
      <c r="C1976" t="s">
        <v>1574</v>
      </c>
      <c r="D1976" t="s">
        <v>1529</v>
      </c>
      <c r="E1976" t="s">
        <v>1447</v>
      </c>
      <c r="F1976">
        <v>45014</v>
      </c>
      <c r="G1976">
        <v>51925</v>
      </c>
      <c r="H1976" t="s">
        <v>1530</v>
      </c>
      <c r="I1976">
        <v>295</v>
      </c>
      <c r="J1976">
        <v>5</v>
      </c>
      <c r="K1976">
        <v>2000</v>
      </c>
      <c r="L1976">
        <v>81314</v>
      </c>
      <c r="M1976">
        <v>3884</v>
      </c>
      <c r="N1976">
        <v>4078</v>
      </c>
      <c r="O1976">
        <v>4282</v>
      </c>
      <c r="P1976">
        <v>4680</v>
      </c>
      <c r="Q1976">
        <v>5078</v>
      </c>
      <c r="R1976">
        <v>10000</v>
      </c>
      <c r="S1976">
        <v>10499</v>
      </c>
      <c r="T1976">
        <v>11025</v>
      </c>
      <c r="U1976">
        <v>12049</v>
      </c>
      <c r="V1976">
        <v>13074</v>
      </c>
      <c r="W1976" t="s">
        <v>1846</v>
      </c>
      <c r="X1976">
        <v>1</v>
      </c>
      <c r="Y1976">
        <v>1</v>
      </c>
      <c r="Z1976" t="s">
        <v>1532</v>
      </c>
    </row>
    <row r="1977" spans="1:26">
      <c r="A1977">
        <v>285</v>
      </c>
      <c r="B1977">
        <v>16226</v>
      </c>
      <c r="C1977" t="s">
        <v>1574</v>
      </c>
      <c r="D1977" t="s">
        <v>1529</v>
      </c>
      <c r="E1977" t="s">
        <v>1447</v>
      </c>
      <c r="F1977">
        <v>2626</v>
      </c>
      <c r="G1977">
        <v>3186</v>
      </c>
      <c r="H1977" t="s">
        <v>1530</v>
      </c>
      <c r="I1977">
        <v>295</v>
      </c>
      <c r="J1977">
        <v>21</v>
      </c>
      <c r="K1977">
        <v>1500</v>
      </c>
      <c r="L1977">
        <v>81314</v>
      </c>
      <c r="M1977">
        <v>3884</v>
      </c>
      <c r="N1977">
        <v>4078</v>
      </c>
      <c r="O1977">
        <v>4282</v>
      </c>
      <c r="P1977">
        <v>4680</v>
      </c>
      <c r="Q1977">
        <v>5078</v>
      </c>
      <c r="R1977">
        <v>31500</v>
      </c>
      <c r="S1977">
        <v>33073</v>
      </c>
      <c r="T1977">
        <v>34728</v>
      </c>
      <c r="U1977">
        <v>37956</v>
      </c>
      <c r="V1977">
        <v>41184</v>
      </c>
      <c r="W1977" t="s">
        <v>1849</v>
      </c>
      <c r="X1977">
        <v>1</v>
      </c>
      <c r="Y1977">
        <v>1</v>
      </c>
      <c r="Z1977" t="s">
        <v>1532</v>
      </c>
    </row>
    <row r="1978" spans="1:26">
      <c r="A1978">
        <v>285</v>
      </c>
      <c r="B1978">
        <v>16226</v>
      </c>
      <c r="C1978" t="s">
        <v>1574</v>
      </c>
      <c r="D1978" t="s">
        <v>1529</v>
      </c>
      <c r="E1978" t="s">
        <v>1447</v>
      </c>
      <c r="F1978">
        <v>83820</v>
      </c>
      <c r="G1978">
        <v>99116</v>
      </c>
      <c r="H1978" t="s">
        <v>1577</v>
      </c>
      <c r="I1978">
        <v>322</v>
      </c>
      <c r="J1978">
        <v>2</v>
      </c>
      <c r="K1978">
        <v>2500</v>
      </c>
      <c r="L1978">
        <v>81314</v>
      </c>
      <c r="M1978">
        <v>3884</v>
      </c>
      <c r="N1978">
        <v>4078</v>
      </c>
      <c r="O1978">
        <v>4282</v>
      </c>
      <c r="P1978">
        <v>4680</v>
      </c>
      <c r="Q1978">
        <v>5078</v>
      </c>
      <c r="R1978">
        <v>5000</v>
      </c>
      <c r="S1978">
        <v>5250</v>
      </c>
      <c r="T1978">
        <v>5512</v>
      </c>
      <c r="U1978">
        <v>6025</v>
      </c>
      <c r="V1978">
        <v>6537</v>
      </c>
      <c r="W1978" t="s">
        <v>1850</v>
      </c>
      <c r="X1978">
        <v>1</v>
      </c>
      <c r="Y1978">
        <v>1</v>
      </c>
      <c r="Z1978" t="s">
        <v>1532</v>
      </c>
    </row>
    <row r="1979" spans="1:26">
      <c r="A1979">
        <v>285</v>
      </c>
      <c r="B1979">
        <v>16226</v>
      </c>
      <c r="C1979" t="s">
        <v>1574</v>
      </c>
      <c r="D1979" t="s">
        <v>1529</v>
      </c>
      <c r="E1979" t="s">
        <v>1447</v>
      </c>
      <c r="F1979">
        <v>83171</v>
      </c>
      <c r="G1979">
        <v>98375</v>
      </c>
      <c r="H1979" t="s">
        <v>1530</v>
      </c>
      <c r="I1979">
        <v>295</v>
      </c>
      <c r="J1979">
        <v>4</v>
      </c>
      <c r="K1979">
        <v>250</v>
      </c>
      <c r="L1979">
        <v>81314</v>
      </c>
      <c r="M1979">
        <v>3884</v>
      </c>
      <c r="N1979">
        <v>4078</v>
      </c>
      <c r="O1979">
        <v>4282</v>
      </c>
      <c r="P1979">
        <v>4680</v>
      </c>
      <c r="Q1979">
        <v>5078</v>
      </c>
      <c r="R1979">
        <v>1000</v>
      </c>
      <c r="S1979">
        <v>1050</v>
      </c>
      <c r="T1979">
        <v>1102</v>
      </c>
      <c r="U1979">
        <v>1205</v>
      </c>
      <c r="V1979">
        <v>1307</v>
      </c>
      <c r="W1979" t="s">
        <v>1852</v>
      </c>
      <c r="X1979">
        <v>1</v>
      </c>
      <c r="Y1979">
        <v>1</v>
      </c>
      <c r="Z1979" t="s">
        <v>1532</v>
      </c>
    </row>
    <row r="1980" spans="1:26">
      <c r="A1980">
        <v>285</v>
      </c>
      <c r="B1980">
        <v>16226</v>
      </c>
      <c r="C1980" t="s">
        <v>1574</v>
      </c>
      <c r="D1980" t="s">
        <v>1529</v>
      </c>
      <c r="E1980" t="s">
        <v>1447</v>
      </c>
      <c r="F1980">
        <v>82808</v>
      </c>
      <c r="G1980">
        <v>97884</v>
      </c>
      <c r="H1980" t="s">
        <v>1577</v>
      </c>
      <c r="I1980">
        <v>322</v>
      </c>
      <c r="J1980">
        <v>2</v>
      </c>
      <c r="K1980">
        <v>5000</v>
      </c>
      <c r="L1980">
        <v>81314</v>
      </c>
      <c r="M1980">
        <v>3884</v>
      </c>
      <c r="N1980">
        <v>4078</v>
      </c>
      <c r="O1980">
        <v>4282</v>
      </c>
      <c r="P1980">
        <v>4680</v>
      </c>
      <c r="Q1980">
        <v>5078</v>
      </c>
      <c r="R1980">
        <v>10000</v>
      </c>
      <c r="S1980">
        <v>10499</v>
      </c>
      <c r="T1980">
        <v>11025</v>
      </c>
      <c r="U1980">
        <v>12049</v>
      </c>
      <c r="V1980">
        <v>13074</v>
      </c>
      <c r="W1980" t="s">
        <v>1853</v>
      </c>
      <c r="X1980">
        <v>1</v>
      </c>
      <c r="Y1980">
        <v>1</v>
      </c>
      <c r="Z1980" t="s">
        <v>1532</v>
      </c>
    </row>
    <row r="1981" spans="1:26">
      <c r="A1981">
        <v>285</v>
      </c>
      <c r="B1981">
        <v>16226</v>
      </c>
      <c r="C1981" t="s">
        <v>1574</v>
      </c>
      <c r="D1981" t="s">
        <v>1529</v>
      </c>
      <c r="E1981" t="s">
        <v>1447</v>
      </c>
      <c r="F1981">
        <v>81136</v>
      </c>
      <c r="G1981">
        <v>95854</v>
      </c>
      <c r="H1981" t="s">
        <v>1577</v>
      </c>
      <c r="I1981">
        <v>329</v>
      </c>
      <c r="J1981">
        <v>1</v>
      </c>
      <c r="K1981">
        <v>4000</v>
      </c>
      <c r="L1981">
        <v>81314</v>
      </c>
      <c r="M1981">
        <v>3884</v>
      </c>
      <c r="N1981">
        <v>4078</v>
      </c>
      <c r="O1981">
        <v>4282</v>
      </c>
      <c r="P1981">
        <v>4680</v>
      </c>
      <c r="Q1981">
        <v>5078</v>
      </c>
      <c r="R1981">
        <v>4000</v>
      </c>
      <c r="S1981">
        <v>4200</v>
      </c>
      <c r="T1981">
        <v>4410</v>
      </c>
      <c r="U1981">
        <v>4820</v>
      </c>
      <c r="V1981">
        <v>5230</v>
      </c>
      <c r="W1981" t="s">
        <v>1856</v>
      </c>
      <c r="X1981">
        <v>1</v>
      </c>
      <c r="Y1981">
        <v>1</v>
      </c>
      <c r="Z1981" t="s">
        <v>1532</v>
      </c>
    </row>
    <row r="1982" spans="1:26">
      <c r="A1982">
        <v>285</v>
      </c>
      <c r="B1982">
        <v>16226</v>
      </c>
      <c r="C1982" t="s">
        <v>1574</v>
      </c>
      <c r="D1982" t="s">
        <v>1529</v>
      </c>
      <c r="E1982" t="s">
        <v>1447</v>
      </c>
      <c r="F1982">
        <v>80693</v>
      </c>
      <c r="G1982">
        <v>95334</v>
      </c>
      <c r="H1982" t="s">
        <v>1530</v>
      </c>
      <c r="I1982">
        <v>289</v>
      </c>
      <c r="J1982">
        <v>6</v>
      </c>
      <c r="K1982">
        <v>250</v>
      </c>
      <c r="L1982">
        <v>81314</v>
      </c>
      <c r="M1982">
        <v>3884</v>
      </c>
      <c r="N1982">
        <v>4078</v>
      </c>
      <c r="O1982">
        <v>4282</v>
      </c>
      <c r="P1982">
        <v>4680</v>
      </c>
      <c r="Q1982">
        <v>5078</v>
      </c>
      <c r="R1982">
        <v>1500</v>
      </c>
      <c r="S1982">
        <v>1575</v>
      </c>
      <c r="T1982">
        <v>1654</v>
      </c>
      <c r="U1982">
        <v>1807</v>
      </c>
      <c r="V1982">
        <v>1961</v>
      </c>
      <c r="W1982" t="s">
        <v>1552</v>
      </c>
      <c r="X1982">
        <v>1</v>
      </c>
      <c r="Y1982">
        <v>1</v>
      </c>
      <c r="Z1982" t="s">
        <v>1532</v>
      </c>
    </row>
    <row r="1983" spans="1:26">
      <c r="A1983">
        <v>285</v>
      </c>
      <c r="B1983">
        <v>16226</v>
      </c>
      <c r="C1983" t="s">
        <v>1574</v>
      </c>
      <c r="D1983" t="s">
        <v>1529</v>
      </c>
      <c r="E1983" t="s">
        <v>1447</v>
      </c>
      <c r="F1983">
        <v>80692</v>
      </c>
      <c r="G1983">
        <v>95333</v>
      </c>
      <c r="H1983" t="s">
        <v>1530</v>
      </c>
      <c r="I1983">
        <v>289</v>
      </c>
      <c r="J1983">
        <v>6</v>
      </c>
      <c r="K1983">
        <v>300</v>
      </c>
      <c r="L1983">
        <v>81314</v>
      </c>
      <c r="M1983">
        <v>3884</v>
      </c>
      <c r="N1983">
        <v>4078</v>
      </c>
      <c r="O1983">
        <v>4282</v>
      </c>
      <c r="P1983">
        <v>4680</v>
      </c>
      <c r="Q1983">
        <v>5078</v>
      </c>
      <c r="R1983">
        <v>1800</v>
      </c>
      <c r="S1983">
        <v>1890</v>
      </c>
      <c r="T1983">
        <v>1984</v>
      </c>
      <c r="U1983">
        <v>2169</v>
      </c>
      <c r="V1983">
        <v>2353</v>
      </c>
      <c r="W1983" t="s">
        <v>1552</v>
      </c>
      <c r="X1983">
        <v>1</v>
      </c>
      <c r="Y1983">
        <v>1</v>
      </c>
      <c r="Z1983" t="s">
        <v>1532</v>
      </c>
    </row>
    <row r="1984" spans="1:26">
      <c r="A1984">
        <v>285</v>
      </c>
      <c r="B1984">
        <v>16226</v>
      </c>
      <c r="C1984" t="s">
        <v>1574</v>
      </c>
      <c r="D1984" t="s">
        <v>1529</v>
      </c>
      <c r="E1984" t="s">
        <v>1447</v>
      </c>
      <c r="F1984">
        <v>79190</v>
      </c>
      <c r="G1984">
        <v>93538</v>
      </c>
      <c r="H1984" t="s">
        <v>1577</v>
      </c>
      <c r="I1984">
        <v>322</v>
      </c>
      <c r="J1984">
        <v>2</v>
      </c>
      <c r="K1984">
        <v>1000</v>
      </c>
      <c r="L1984">
        <v>81314</v>
      </c>
      <c r="M1984">
        <v>3884</v>
      </c>
      <c r="N1984">
        <v>4078</v>
      </c>
      <c r="O1984">
        <v>4282</v>
      </c>
      <c r="P1984">
        <v>4680</v>
      </c>
      <c r="Q1984">
        <v>5078</v>
      </c>
      <c r="R1984">
        <v>2000</v>
      </c>
      <c r="S1984">
        <v>2100</v>
      </c>
      <c r="T1984">
        <v>2205</v>
      </c>
      <c r="U1984">
        <v>2410</v>
      </c>
      <c r="V1984">
        <v>2615</v>
      </c>
      <c r="W1984" t="s">
        <v>1859</v>
      </c>
      <c r="X1984">
        <v>1</v>
      </c>
      <c r="Y1984">
        <v>1</v>
      </c>
      <c r="Z1984" t="s">
        <v>1532</v>
      </c>
    </row>
    <row r="1985" spans="1:26">
      <c r="A1985">
        <v>285</v>
      </c>
      <c r="B1985">
        <v>16226</v>
      </c>
      <c r="C1985" t="s">
        <v>1574</v>
      </c>
      <c r="D1985" t="s">
        <v>1529</v>
      </c>
      <c r="E1985" t="s">
        <v>1447</v>
      </c>
      <c r="F1985">
        <v>75954</v>
      </c>
      <c r="G1985">
        <v>90047</v>
      </c>
      <c r="H1985" t="s">
        <v>1577</v>
      </c>
      <c r="I1985">
        <v>329</v>
      </c>
      <c r="J1985">
        <v>1</v>
      </c>
      <c r="K1985">
        <v>1700</v>
      </c>
      <c r="L1985">
        <v>81314</v>
      </c>
      <c r="M1985">
        <v>3884</v>
      </c>
      <c r="N1985">
        <v>4078</v>
      </c>
      <c r="O1985">
        <v>4282</v>
      </c>
      <c r="P1985">
        <v>4680</v>
      </c>
      <c r="Q1985">
        <v>5078</v>
      </c>
      <c r="R1985">
        <v>1700</v>
      </c>
      <c r="S1985">
        <v>1785</v>
      </c>
      <c r="T1985">
        <v>1874</v>
      </c>
      <c r="U1985">
        <v>2048</v>
      </c>
      <c r="V1985">
        <v>2223</v>
      </c>
      <c r="W1985" t="s">
        <v>1861</v>
      </c>
      <c r="X1985">
        <v>1</v>
      </c>
      <c r="Y1985">
        <v>1</v>
      </c>
      <c r="Z1985" t="s">
        <v>1532</v>
      </c>
    </row>
    <row r="1986" spans="1:26">
      <c r="A1986">
        <v>285</v>
      </c>
      <c r="B1986">
        <v>16226</v>
      </c>
      <c r="C1986" t="s">
        <v>1574</v>
      </c>
      <c r="D1986" t="s">
        <v>1529</v>
      </c>
      <c r="E1986" t="s">
        <v>1447</v>
      </c>
      <c r="F1986">
        <v>75372</v>
      </c>
      <c r="G1986">
        <v>89418</v>
      </c>
      <c r="H1986" t="s">
        <v>1577</v>
      </c>
      <c r="I1986">
        <v>322</v>
      </c>
      <c r="J1986">
        <v>1</v>
      </c>
      <c r="K1986">
        <v>5000</v>
      </c>
      <c r="L1986">
        <v>81314</v>
      </c>
      <c r="M1986">
        <v>3884</v>
      </c>
      <c r="N1986">
        <v>4078</v>
      </c>
      <c r="O1986">
        <v>4282</v>
      </c>
      <c r="P1986">
        <v>4680</v>
      </c>
      <c r="Q1986">
        <v>5078</v>
      </c>
      <c r="R1986">
        <v>5000</v>
      </c>
      <c r="S1986">
        <v>5250</v>
      </c>
      <c r="T1986">
        <v>5512</v>
      </c>
      <c r="U1986">
        <v>6025</v>
      </c>
      <c r="V1986">
        <v>6537</v>
      </c>
      <c r="W1986" t="s">
        <v>1853</v>
      </c>
      <c r="X1986">
        <v>1</v>
      </c>
      <c r="Y1986">
        <v>1</v>
      </c>
      <c r="Z1986" t="s">
        <v>1532</v>
      </c>
    </row>
    <row r="1987" spans="1:26">
      <c r="A1987">
        <v>285</v>
      </c>
      <c r="B1987">
        <v>16226</v>
      </c>
      <c r="C1987" t="s">
        <v>1574</v>
      </c>
      <c r="D1987" t="s">
        <v>1529</v>
      </c>
      <c r="E1987" t="s">
        <v>1447</v>
      </c>
      <c r="F1987">
        <v>72215</v>
      </c>
      <c r="G1987">
        <v>85892</v>
      </c>
      <c r="H1987" t="s">
        <v>1530</v>
      </c>
      <c r="I1987">
        <v>297</v>
      </c>
      <c r="J1987">
        <v>2</v>
      </c>
      <c r="K1987">
        <v>400</v>
      </c>
      <c r="L1987">
        <v>81314</v>
      </c>
      <c r="M1987">
        <v>3884</v>
      </c>
      <c r="N1987">
        <v>4078</v>
      </c>
      <c r="O1987">
        <v>4282</v>
      </c>
      <c r="P1987">
        <v>4680</v>
      </c>
      <c r="Q1987">
        <v>5078</v>
      </c>
      <c r="R1987">
        <v>800</v>
      </c>
      <c r="S1987">
        <v>840</v>
      </c>
      <c r="T1987">
        <v>882</v>
      </c>
      <c r="U1987">
        <v>964</v>
      </c>
      <c r="V1987">
        <v>1046</v>
      </c>
      <c r="W1987" t="s">
        <v>1749</v>
      </c>
      <c r="X1987">
        <v>1</v>
      </c>
      <c r="Y1987">
        <v>1</v>
      </c>
      <c r="Z1987" t="s">
        <v>1532</v>
      </c>
    </row>
    <row r="1988" spans="1:26">
      <c r="A1988">
        <v>285</v>
      </c>
      <c r="B1988">
        <v>16226</v>
      </c>
      <c r="C1988" t="s">
        <v>1574</v>
      </c>
      <c r="D1988" t="s">
        <v>1529</v>
      </c>
      <c r="E1988" t="s">
        <v>1447</v>
      </c>
      <c r="F1988">
        <v>59518</v>
      </c>
      <c r="G1988">
        <v>70657</v>
      </c>
      <c r="H1988" t="s">
        <v>1530</v>
      </c>
      <c r="I1988">
        <v>268</v>
      </c>
      <c r="J1988">
        <v>12</v>
      </c>
      <c r="K1988">
        <v>70</v>
      </c>
      <c r="L1988">
        <v>81314</v>
      </c>
      <c r="M1988">
        <v>3884</v>
      </c>
      <c r="N1988">
        <v>4078</v>
      </c>
      <c r="O1988">
        <v>4282</v>
      </c>
      <c r="P1988">
        <v>4680</v>
      </c>
      <c r="Q1988">
        <v>5078</v>
      </c>
      <c r="R1988">
        <v>840</v>
      </c>
      <c r="S1988">
        <v>882</v>
      </c>
      <c r="T1988">
        <v>926</v>
      </c>
      <c r="U1988">
        <v>1012</v>
      </c>
      <c r="V1988">
        <v>1098</v>
      </c>
      <c r="W1988" t="s">
        <v>1863</v>
      </c>
      <c r="X1988">
        <v>1</v>
      </c>
      <c r="Y1988">
        <v>1</v>
      </c>
      <c r="Z1988" t="s">
        <v>1532</v>
      </c>
    </row>
    <row r="1989" spans="1:26">
      <c r="A1989">
        <v>285</v>
      </c>
      <c r="B1989">
        <v>16226</v>
      </c>
      <c r="C1989" t="s">
        <v>1574</v>
      </c>
      <c r="D1989" t="s">
        <v>1529</v>
      </c>
      <c r="E1989" t="s">
        <v>1447</v>
      </c>
      <c r="F1989">
        <v>58484</v>
      </c>
      <c r="G1989">
        <v>69414</v>
      </c>
      <c r="H1989" t="s">
        <v>1530</v>
      </c>
      <c r="I1989">
        <v>295</v>
      </c>
      <c r="J1989">
        <v>16</v>
      </c>
      <c r="K1989">
        <v>50</v>
      </c>
      <c r="L1989">
        <v>81314</v>
      </c>
      <c r="M1989">
        <v>3884</v>
      </c>
      <c r="N1989">
        <v>4078</v>
      </c>
      <c r="O1989">
        <v>4282</v>
      </c>
      <c r="P1989">
        <v>4680</v>
      </c>
      <c r="Q1989">
        <v>5078</v>
      </c>
      <c r="R1989">
        <v>800</v>
      </c>
      <c r="S1989">
        <v>840</v>
      </c>
      <c r="T1989">
        <v>882</v>
      </c>
      <c r="U1989">
        <v>964</v>
      </c>
      <c r="V1989">
        <v>1046</v>
      </c>
      <c r="W1989" t="s">
        <v>1864</v>
      </c>
      <c r="X1989">
        <v>1</v>
      </c>
      <c r="Y1989">
        <v>1</v>
      </c>
      <c r="Z1989" t="s">
        <v>1532</v>
      </c>
    </row>
    <row r="1990" spans="1:26">
      <c r="A1990">
        <v>285</v>
      </c>
      <c r="B1990">
        <v>16226</v>
      </c>
      <c r="C1990" t="s">
        <v>1574</v>
      </c>
      <c r="D1990" t="s">
        <v>1529</v>
      </c>
      <c r="E1990" t="s">
        <v>1447</v>
      </c>
      <c r="F1990">
        <v>51692</v>
      </c>
      <c r="G1990">
        <v>60935</v>
      </c>
      <c r="H1990" t="s">
        <v>1530</v>
      </c>
      <c r="I1990">
        <v>295</v>
      </c>
      <c r="J1990">
        <v>3</v>
      </c>
      <c r="K1990">
        <v>150</v>
      </c>
      <c r="L1990">
        <v>81314</v>
      </c>
      <c r="M1990">
        <v>3884</v>
      </c>
      <c r="N1990">
        <v>4078</v>
      </c>
      <c r="O1990">
        <v>4282</v>
      </c>
      <c r="P1990">
        <v>4680</v>
      </c>
      <c r="Q1990">
        <v>5078</v>
      </c>
      <c r="R1990">
        <v>450</v>
      </c>
      <c r="S1990">
        <v>472</v>
      </c>
      <c r="T1990">
        <v>496</v>
      </c>
      <c r="U1990">
        <v>542</v>
      </c>
      <c r="V1990">
        <v>588</v>
      </c>
      <c r="W1990" t="s">
        <v>1865</v>
      </c>
      <c r="X1990">
        <v>1</v>
      </c>
      <c r="Y1990">
        <v>1</v>
      </c>
      <c r="Z1990" t="s">
        <v>1532</v>
      </c>
    </row>
    <row r="1991" spans="1:26">
      <c r="A1991">
        <v>285</v>
      </c>
      <c r="B1991">
        <v>16226</v>
      </c>
      <c r="C1991" t="s">
        <v>1574</v>
      </c>
      <c r="D1991" t="s">
        <v>1529</v>
      </c>
      <c r="E1991" t="s">
        <v>1447</v>
      </c>
      <c r="F1991">
        <v>51639</v>
      </c>
      <c r="G1991">
        <v>60806</v>
      </c>
      <c r="H1991" t="s">
        <v>1577</v>
      </c>
      <c r="I1991">
        <v>329</v>
      </c>
      <c r="J1991">
        <v>1</v>
      </c>
      <c r="K1991">
        <v>1000</v>
      </c>
      <c r="L1991">
        <v>81314</v>
      </c>
      <c r="M1991">
        <v>3884</v>
      </c>
      <c r="N1991">
        <v>4078</v>
      </c>
      <c r="O1991">
        <v>4282</v>
      </c>
      <c r="P1991">
        <v>4680</v>
      </c>
      <c r="Q1991">
        <v>5078</v>
      </c>
      <c r="R1991">
        <v>1000</v>
      </c>
      <c r="S1991">
        <v>1050</v>
      </c>
      <c r="T1991">
        <v>1102</v>
      </c>
      <c r="U1991">
        <v>1205</v>
      </c>
      <c r="V1991">
        <v>1307</v>
      </c>
      <c r="W1991" t="s">
        <v>1866</v>
      </c>
      <c r="X1991">
        <v>1</v>
      </c>
      <c r="Y1991">
        <v>1</v>
      </c>
      <c r="Z1991" t="s">
        <v>1532</v>
      </c>
    </row>
    <row r="1992" spans="1:26">
      <c r="A1992">
        <v>285</v>
      </c>
      <c r="B1992">
        <v>16226</v>
      </c>
      <c r="C1992" t="s">
        <v>1574</v>
      </c>
      <c r="D1992" t="s">
        <v>1529</v>
      </c>
      <c r="E1992" t="s">
        <v>1447</v>
      </c>
      <c r="F1992">
        <v>49710</v>
      </c>
      <c r="G1992">
        <v>58268</v>
      </c>
      <c r="H1992" t="s">
        <v>1530</v>
      </c>
      <c r="I1992">
        <v>295</v>
      </c>
      <c r="J1992">
        <v>1</v>
      </c>
      <c r="K1992">
        <v>1000</v>
      </c>
      <c r="L1992">
        <v>81314</v>
      </c>
      <c r="M1992">
        <v>3884</v>
      </c>
      <c r="N1992">
        <v>4078</v>
      </c>
      <c r="O1992">
        <v>4282</v>
      </c>
      <c r="P1992">
        <v>4680</v>
      </c>
      <c r="Q1992">
        <v>5078</v>
      </c>
      <c r="R1992">
        <v>1000</v>
      </c>
      <c r="S1992">
        <v>1050</v>
      </c>
      <c r="T1992">
        <v>1102</v>
      </c>
      <c r="U1992">
        <v>1205</v>
      </c>
      <c r="V1992">
        <v>1307</v>
      </c>
      <c r="W1992" t="s">
        <v>1867</v>
      </c>
      <c r="X1992">
        <v>1</v>
      </c>
      <c r="Y1992">
        <v>1</v>
      </c>
      <c r="Z1992" t="s">
        <v>1532</v>
      </c>
    </row>
    <row r="1993" spans="1:26">
      <c r="A1993">
        <v>285</v>
      </c>
      <c r="B1993">
        <v>16226</v>
      </c>
      <c r="C1993" t="s">
        <v>1574</v>
      </c>
      <c r="D1993" t="s">
        <v>1529</v>
      </c>
      <c r="E1993" t="s">
        <v>1447</v>
      </c>
      <c r="F1993">
        <v>44997</v>
      </c>
      <c r="G1993">
        <v>51909</v>
      </c>
      <c r="H1993" t="s">
        <v>1530</v>
      </c>
      <c r="I1993">
        <v>295</v>
      </c>
      <c r="J1993">
        <v>4</v>
      </c>
      <c r="K1993">
        <v>400</v>
      </c>
      <c r="L1993">
        <v>81314</v>
      </c>
      <c r="M1993">
        <v>3884</v>
      </c>
      <c r="N1993">
        <v>4078</v>
      </c>
      <c r="O1993">
        <v>4282</v>
      </c>
      <c r="P1993">
        <v>4680</v>
      </c>
      <c r="Q1993">
        <v>5078</v>
      </c>
      <c r="R1993">
        <v>1600</v>
      </c>
      <c r="S1993">
        <v>1680</v>
      </c>
      <c r="T1993">
        <v>1764</v>
      </c>
      <c r="U1993">
        <v>1928</v>
      </c>
      <c r="V1993">
        <v>2092</v>
      </c>
      <c r="W1993" t="s">
        <v>1869</v>
      </c>
      <c r="X1993">
        <v>1</v>
      </c>
      <c r="Y1993">
        <v>1</v>
      </c>
      <c r="Z1993" t="s">
        <v>1532</v>
      </c>
    </row>
    <row r="1994" spans="1:26">
      <c r="A1994">
        <v>285</v>
      </c>
      <c r="B1994">
        <v>16226</v>
      </c>
      <c r="C1994" t="s">
        <v>1574</v>
      </c>
      <c r="D1994" t="s">
        <v>1529</v>
      </c>
      <c r="E1994" t="s">
        <v>1447</v>
      </c>
      <c r="F1994">
        <v>44160</v>
      </c>
      <c r="G1994">
        <v>50866</v>
      </c>
      <c r="H1994" t="s">
        <v>1530</v>
      </c>
      <c r="I1994">
        <v>289</v>
      </c>
      <c r="J1994">
        <v>10</v>
      </c>
      <c r="K1994">
        <v>300</v>
      </c>
      <c r="L1994">
        <v>81314</v>
      </c>
      <c r="M1994">
        <v>3884</v>
      </c>
      <c r="N1994">
        <v>4078</v>
      </c>
      <c r="O1994">
        <v>4282</v>
      </c>
      <c r="P1994">
        <v>4680</v>
      </c>
      <c r="Q1994">
        <v>5078</v>
      </c>
      <c r="R1994">
        <v>3000</v>
      </c>
      <c r="S1994">
        <v>3150</v>
      </c>
      <c r="T1994">
        <v>3307</v>
      </c>
      <c r="U1994">
        <v>3615</v>
      </c>
      <c r="V1994">
        <v>3922</v>
      </c>
      <c r="W1994" t="s">
        <v>1870</v>
      </c>
      <c r="X1994">
        <v>1</v>
      </c>
      <c r="Y1994">
        <v>1</v>
      </c>
      <c r="Z1994" t="s">
        <v>1532</v>
      </c>
    </row>
    <row r="1995" spans="1:26">
      <c r="A1995">
        <v>285</v>
      </c>
      <c r="B1995">
        <v>16226</v>
      </c>
      <c r="C1995" t="s">
        <v>1574</v>
      </c>
      <c r="D1995" t="s">
        <v>1529</v>
      </c>
      <c r="E1995" t="s">
        <v>1447</v>
      </c>
      <c r="F1995">
        <v>41293</v>
      </c>
      <c r="G1995">
        <v>46365</v>
      </c>
      <c r="H1995" t="s">
        <v>1577</v>
      </c>
      <c r="I1995">
        <v>329</v>
      </c>
      <c r="J1995">
        <v>1</v>
      </c>
      <c r="K1995">
        <v>1000</v>
      </c>
      <c r="L1995">
        <v>81314</v>
      </c>
      <c r="M1995">
        <v>3884</v>
      </c>
      <c r="N1995">
        <v>4078</v>
      </c>
      <c r="O1995">
        <v>4282</v>
      </c>
      <c r="P1995">
        <v>4680</v>
      </c>
      <c r="Q1995">
        <v>5078</v>
      </c>
      <c r="R1995">
        <v>1000</v>
      </c>
      <c r="S1995">
        <v>1050</v>
      </c>
      <c r="T1995">
        <v>1102</v>
      </c>
      <c r="U1995">
        <v>1205</v>
      </c>
      <c r="V1995">
        <v>1307</v>
      </c>
      <c r="W1995" t="s">
        <v>1871</v>
      </c>
      <c r="X1995">
        <v>1</v>
      </c>
      <c r="Y1995">
        <v>1</v>
      </c>
      <c r="Z1995" t="s">
        <v>1532</v>
      </c>
    </row>
    <row r="1996" spans="1:26">
      <c r="A1996">
        <v>285</v>
      </c>
      <c r="B1996">
        <v>16226</v>
      </c>
      <c r="C1996" t="s">
        <v>1574</v>
      </c>
      <c r="D1996" t="s">
        <v>1529</v>
      </c>
      <c r="E1996" t="s">
        <v>1446</v>
      </c>
      <c r="F1996">
        <v>56491</v>
      </c>
      <c r="G1996">
        <v>66892</v>
      </c>
      <c r="H1996" t="s">
        <v>1530</v>
      </c>
      <c r="I1996">
        <v>295</v>
      </c>
      <c r="J1996">
        <v>3</v>
      </c>
      <c r="K1996">
        <v>100</v>
      </c>
      <c r="L1996">
        <v>81314</v>
      </c>
      <c r="M1996">
        <v>11180</v>
      </c>
      <c r="N1996">
        <v>11739</v>
      </c>
      <c r="O1996">
        <v>12326</v>
      </c>
      <c r="P1996">
        <v>13472</v>
      </c>
      <c r="Q1996">
        <v>14618</v>
      </c>
      <c r="R1996">
        <v>300</v>
      </c>
      <c r="S1996">
        <v>315</v>
      </c>
      <c r="T1996">
        <v>331</v>
      </c>
      <c r="U1996">
        <v>362</v>
      </c>
      <c r="V1996">
        <v>392</v>
      </c>
      <c r="W1996" t="s">
        <v>1874</v>
      </c>
      <c r="X1996">
        <v>1</v>
      </c>
      <c r="Y1996">
        <v>1</v>
      </c>
      <c r="Z1996" t="s">
        <v>1532</v>
      </c>
    </row>
    <row r="1997" spans="1:26">
      <c r="A1997">
        <v>285</v>
      </c>
      <c r="B1997">
        <v>16226</v>
      </c>
      <c r="C1997" t="s">
        <v>1574</v>
      </c>
      <c r="D1997" t="s">
        <v>1529</v>
      </c>
      <c r="E1997" t="s">
        <v>1446</v>
      </c>
      <c r="F1997">
        <v>83820</v>
      </c>
      <c r="G1997">
        <v>99116</v>
      </c>
      <c r="H1997" t="s">
        <v>1577</v>
      </c>
      <c r="I1997">
        <v>322</v>
      </c>
      <c r="J1997">
        <v>4</v>
      </c>
      <c r="K1997">
        <v>2500</v>
      </c>
      <c r="L1997">
        <v>81314</v>
      </c>
      <c r="M1997">
        <v>11180</v>
      </c>
      <c r="N1997">
        <v>11739</v>
      </c>
      <c r="O1997">
        <v>12326</v>
      </c>
      <c r="P1997">
        <v>13472</v>
      </c>
      <c r="Q1997">
        <v>14618</v>
      </c>
      <c r="R1997">
        <v>10000</v>
      </c>
      <c r="S1997">
        <v>10500</v>
      </c>
      <c r="T1997">
        <v>11025</v>
      </c>
      <c r="U1997">
        <v>12050</v>
      </c>
      <c r="V1997">
        <v>13075</v>
      </c>
      <c r="W1997" t="s">
        <v>1850</v>
      </c>
      <c r="X1997">
        <v>1</v>
      </c>
      <c r="Y1997">
        <v>1</v>
      </c>
      <c r="Z1997" t="s">
        <v>1532</v>
      </c>
    </row>
    <row r="1998" spans="1:26">
      <c r="A1998">
        <v>285</v>
      </c>
      <c r="B1998">
        <v>16226</v>
      </c>
      <c r="C1998" t="s">
        <v>1574</v>
      </c>
      <c r="D1998" t="s">
        <v>1529</v>
      </c>
      <c r="E1998" t="s">
        <v>1446</v>
      </c>
      <c r="F1998">
        <v>83696</v>
      </c>
      <c r="G1998">
        <v>98982</v>
      </c>
      <c r="H1998" t="s">
        <v>1577</v>
      </c>
      <c r="I1998">
        <v>324</v>
      </c>
      <c r="J1998">
        <v>1</v>
      </c>
      <c r="K1998">
        <v>20000</v>
      </c>
      <c r="L1998">
        <v>81314</v>
      </c>
      <c r="M1998">
        <v>11180</v>
      </c>
      <c r="N1998">
        <v>11739</v>
      </c>
      <c r="O1998">
        <v>12326</v>
      </c>
      <c r="P1998">
        <v>13472</v>
      </c>
      <c r="Q1998">
        <v>14618</v>
      </c>
      <c r="R1998">
        <v>20000</v>
      </c>
      <c r="S1998">
        <v>21000</v>
      </c>
      <c r="T1998">
        <v>22050</v>
      </c>
      <c r="U1998">
        <v>24100</v>
      </c>
      <c r="V1998">
        <v>26150</v>
      </c>
      <c r="W1998" t="s">
        <v>2592</v>
      </c>
      <c r="X1998">
        <v>1</v>
      </c>
      <c r="Y1998">
        <v>1</v>
      </c>
      <c r="Z1998" t="s">
        <v>1532</v>
      </c>
    </row>
    <row r="1999" spans="1:26">
      <c r="A1999">
        <v>285</v>
      </c>
      <c r="B1999">
        <v>16226</v>
      </c>
      <c r="C1999" t="s">
        <v>1574</v>
      </c>
      <c r="D1999" t="s">
        <v>1529</v>
      </c>
      <c r="E1999" t="s">
        <v>1446</v>
      </c>
      <c r="F1999">
        <v>82808</v>
      </c>
      <c r="G1999">
        <v>97884</v>
      </c>
      <c r="H1999" t="s">
        <v>1577</v>
      </c>
      <c r="I1999">
        <v>322</v>
      </c>
      <c r="J1999">
        <v>3</v>
      </c>
      <c r="K1999">
        <v>5000</v>
      </c>
      <c r="L1999">
        <v>81314</v>
      </c>
      <c r="M1999">
        <v>11180</v>
      </c>
      <c r="N1999">
        <v>11739</v>
      </c>
      <c r="O1999">
        <v>12326</v>
      </c>
      <c r="P1999">
        <v>13472</v>
      </c>
      <c r="Q1999">
        <v>14618</v>
      </c>
      <c r="R1999">
        <v>15000</v>
      </c>
      <c r="S1999">
        <v>15750</v>
      </c>
      <c r="T1999">
        <v>16538</v>
      </c>
      <c r="U1999">
        <v>18075</v>
      </c>
      <c r="V1999">
        <v>19613</v>
      </c>
      <c r="W1999" t="s">
        <v>1853</v>
      </c>
      <c r="X1999">
        <v>1</v>
      </c>
      <c r="Y1999">
        <v>1</v>
      </c>
      <c r="Z1999" t="s">
        <v>1532</v>
      </c>
    </row>
    <row r="2000" spans="1:26">
      <c r="A2000">
        <v>285</v>
      </c>
      <c r="B2000">
        <v>16226</v>
      </c>
      <c r="C2000" t="s">
        <v>1574</v>
      </c>
      <c r="D2000" t="s">
        <v>1529</v>
      </c>
      <c r="E2000" t="s">
        <v>1446</v>
      </c>
      <c r="F2000">
        <v>81653</v>
      </c>
      <c r="G2000">
        <v>96512</v>
      </c>
      <c r="H2000" t="s">
        <v>1530</v>
      </c>
      <c r="I2000">
        <v>268</v>
      </c>
      <c r="J2000">
        <v>2</v>
      </c>
      <c r="K2000">
        <v>8000</v>
      </c>
      <c r="L2000">
        <v>81314</v>
      </c>
      <c r="M2000">
        <v>11180</v>
      </c>
      <c r="N2000">
        <v>11739</v>
      </c>
      <c r="O2000">
        <v>12326</v>
      </c>
      <c r="P2000">
        <v>13472</v>
      </c>
      <c r="Q2000">
        <v>14618</v>
      </c>
      <c r="R2000">
        <v>16000</v>
      </c>
      <c r="S2000">
        <v>16800</v>
      </c>
      <c r="T2000">
        <v>17640</v>
      </c>
      <c r="U2000">
        <v>19280</v>
      </c>
      <c r="V2000">
        <v>20920</v>
      </c>
      <c r="W2000" t="s">
        <v>1855</v>
      </c>
      <c r="X2000">
        <v>1</v>
      </c>
      <c r="Y2000">
        <v>1</v>
      </c>
      <c r="Z2000" t="s">
        <v>1532</v>
      </c>
    </row>
    <row r="2001" spans="1:26">
      <c r="A2001">
        <v>285</v>
      </c>
      <c r="B2001">
        <v>16226</v>
      </c>
      <c r="C2001" t="s">
        <v>1574</v>
      </c>
      <c r="D2001" t="s">
        <v>1529</v>
      </c>
      <c r="E2001" t="s">
        <v>1446</v>
      </c>
      <c r="F2001">
        <v>80693</v>
      </c>
      <c r="G2001">
        <v>95334</v>
      </c>
      <c r="H2001" t="s">
        <v>1530</v>
      </c>
      <c r="I2001">
        <v>289</v>
      </c>
      <c r="J2001">
        <v>4</v>
      </c>
      <c r="K2001">
        <v>250</v>
      </c>
      <c r="L2001">
        <v>81314</v>
      </c>
      <c r="M2001">
        <v>11180</v>
      </c>
      <c r="N2001">
        <v>11739</v>
      </c>
      <c r="O2001">
        <v>12326</v>
      </c>
      <c r="P2001">
        <v>13472</v>
      </c>
      <c r="Q2001">
        <v>14618</v>
      </c>
      <c r="R2001">
        <v>1000</v>
      </c>
      <c r="S2001">
        <v>1050</v>
      </c>
      <c r="T2001">
        <v>1103</v>
      </c>
      <c r="U2001">
        <v>1205</v>
      </c>
      <c r="V2001">
        <v>1308</v>
      </c>
      <c r="W2001" t="s">
        <v>1552</v>
      </c>
      <c r="X2001">
        <v>1</v>
      </c>
      <c r="Y2001">
        <v>1</v>
      </c>
      <c r="Z2001" t="s">
        <v>1532</v>
      </c>
    </row>
    <row r="2002" spans="1:26">
      <c r="A2002">
        <v>285</v>
      </c>
      <c r="B2002">
        <v>16226</v>
      </c>
      <c r="C2002" t="s">
        <v>1574</v>
      </c>
      <c r="D2002" t="s">
        <v>1529</v>
      </c>
      <c r="E2002" t="s">
        <v>1446</v>
      </c>
      <c r="F2002">
        <v>80692</v>
      </c>
      <c r="G2002">
        <v>95333</v>
      </c>
      <c r="H2002" t="s">
        <v>1530</v>
      </c>
      <c r="I2002">
        <v>289</v>
      </c>
      <c r="J2002">
        <v>4</v>
      </c>
      <c r="K2002">
        <v>300</v>
      </c>
      <c r="L2002">
        <v>81314</v>
      </c>
      <c r="M2002">
        <v>11180</v>
      </c>
      <c r="N2002">
        <v>11739</v>
      </c>
      <c r="O2002">
        <v>12326</v>
      </c>
      <c r="P2002">
        <v>13472</v>
      </c>
      <c r="Q2002">
        <v>14618</v>
      </c>
      <c r="R2002">
        <v>1200</v>
      </c>
      <c r="S2002">
        <v>1260</v>
      </c>
      <c r="T2002">
        <v>1323</v>
      </c>
      <c r="U2002">
        <v>1446</v>
      </c>
      <c r="V2002">
        <v>1569</v>
      </c>
      <c r="W2002" t="s">
        <v>1552</v>
      </c>
      <c r="X2002">
        <v>1</v>
      </c>
      <c r="Y2002">
        <v>1</v>
      </c>
      <c r="Z2002" t="s">
        <v>1532</v>
      </c>
    </row>
    <row r="2003" spans="1:26">
      <c r="A2003">
        <v>285</v>
      </c>
      <c r="B2003">
        <v>16226</v>
      </c>
      <c r="C2003" t="s">
        <v>1574</v>
      </c>
      <c r="D2003" t="s">
        <v>1529</v>
      </c>
      <c r="E2003" t="s">
        <v>1446</v>
      </c>
      <c r="F2003">
        <v>79621</v>
      </c>
      <c r="G2003">
        <v>94054</v>
      </c>
      <c r="H2003" t="s">
        <v>1530</v>
      </c>
      <c r="I2003">
        <v>272</v>
      </c>
      <c r="J2003">
        <v>1</v>
      </c>
      <c r="K2003">
        <v>20000</v>
      </c>
      <c r="L2003">
        <v>81314</v>
      </c>
      <c r="M2003">
        <v>11180</v>
      </c>
      <c r="N2003">
        <v>11739</v>
      </c>
      <c r="O2003">
        <v>12326</v>
      </c>
      <c r="P2003">
        <v>13472</v>
      </c>
      <c r="Q2003">
        <v>14618</v>
      </c>
      <c r="R2003">
        <v>20000</v>
      </c>
      <c r="S2003">
        <v>21000</v>
      </c>
      <c r="T2003">
        <v>22050</v>
      </c>
      <c r="U2003">
        <v>24100</v>
      </c>
      <c r="V2003">
        <v>26150</v>
      </c>
      <c r="W2003" t="s">
        <v>2593</v>
      </c>
      <c r="X2003">
        <v>1</v>
      </c>
      <c r="Y2003">
        <v>1</v>
      </c>
      <c r="Z2003" t="s">
        <v>1532</v>
      </c>
    </row>
    <row r="2004" spans="1:26">
      <c r="A2004">
        <v>285</v>
      </c>
      <c r="B2004">
        <v>16226</v>
      </c>
      <c r="C2004" t="s">
        <v>1574</v>
      </c>
      <c r="D2004" t="s">
        <v>1529</v>
      </c>
      <c r="E2004" t="s">
        <v>1446</v>
      </c>
      <c r="F2004">
        <v>79190</v>
      </c>
      <c r="G2004">
        <v>93538</v>
      </c>
      <c r="H2004" t="s">
        <v>1577</v>
      </c>
      <c r="I2004">
        <v>322</v>
      </c>
      <c r="J2004">
        <v>10</v>
      </c>
      <c r="K2004">
        <v>1000</v>
      </c>
      <c r="L2004">
        <v>81314</v>
      </c>
      <c r="M2004">
        <v>11180</v>
      </c>
      <c r="N2004">
        <v>11739</v>
      </c>
      <c r="O2004">
        <v>12326</v>
      </c>
      <c r="P2004">
        <v>13472</v>
      </c>
      <c r="Q2004">
        <v>14618</v>
      </c>
      <c r="R2004">
        <v>10000</v>
      </c>
      <c r="S2004">
        <v>10500</v>
      </c>
      <c r="T2004">
        <v>11025</v>
      </c>
      <c r="U2004">
        <v>12050</v>
      </c>
      <c r="V2004">
        <v>13075</v>
      </c>
      <c r="W2004" t="s">
        <v>1859</v>
      </c>
      <c r="X2004">
        <v>1</v>
      </c>
      <c r="Y2004">
        <v>1</v>
      </c>
      <c r="Z2004" t="s">
        <v>1532</v>
      </c>
    </row>
    <row r="2005" spans="1:26">
      <c r="A2005">
        <v>285</v>
      </c>
      <c r="B2005">
        <v>16226</v>
      </c>
      <c r="C2005" t="s">
        <v>1574</v>
      </c>
      <c r="D2005" t="s">
        <v>1529</v>
      </c>
      <c r="E2005" t="s">
        <v>1446</v>
      </c>
      <c r="F2005">
        <v>78873</v>
      </c>
      <c r="G2005">
        <v>93195</v>
      </c>
      <c r="H2005" t="s">
        <v>1577</v>
      </c>
      <c r="I2005">
        <v>322</v>
      </c>
      <c r="J2005">
        <v>1</v>
      </c>
      <c r="K2005">
        <v>2500</v>
      </c>
      <c r="L2005">
        <v>81314</v>
      </c>
      <c r="M2005">
        <v>11180</v>
      </c>
      <c r="N2005">
        <v>11739</v>
      </c>
      <c r="O2005">
        <v>12326</v>
      </c>
      <c r="P2005">
        <v>13472</v>
      </c>
      <c r="Q2005">
        <v>14618</v>
      </c>
      <c r="R2005">
        <v>2500</v>
      </c>
      <c r="S2005">
        <v>2625</v>
      </c>
      <c r="T2005">
        <v>2756</v>
      </c>
      <c r="U2005">
        <v>3013</v>
      </c>
      <c r="V2005">
        <v>3269</v>
      </c>
      <c r="W2005" t="s">
        <v>1860</v>
      </c>
      <c r="X2005">
        <v>1</v>
      </c>
      <c r="Y2005">
        <v>1</v>
      </c>
      <c r="Z2005" t="s">
        <v>1532</v>
      </c>
    </row>
    <row r="2006" spans="1:26">
      <c r="A2006">
        <v>285</v>
      </c>
      <c r="B2006">
        <v>16226</v>
      </c>
      <c r="C2006" t="s">
        <v>1574</v>
      </c>
      <c r="D2006" t="s">
        <v>1529</v>
      </c>
      <c r="E2006" t="s">
        <v>1446</v>
      </c>
      <c r="F2006">
        <v>75954</v>
      </c>
      <c r="G2006">
        <v>90047</v>
      </c>
      <c r="H2006" t="s">
        <v>1577</v>
      </c>
      <c r="I2006">
        <v>329</v>
      </c>
      <c r="J2006">
        <v>1</v>
      </c>
      <c r="K2006">
        <v>1700</v>
      </c>
      <c r="L2006">
        <v>81314</v>
      </c>
      <c r="M2006">
        <v>11180</v>
      </c>
      <c r="N2006">
        <v>11739</v>
      </c>
      <c r="O2006">
        <v>12326</v>
      </c>
      <c r="P2006">
        <v>13472</v>
      </c>
      <c r="Q2006">
        <v>14618</v>
      </c>
      <c r="R2006">
        <v>1700</v>
      </c>
      <c r="S2006">
        <v>1785</v>
      </c>
      <c r="T2006">
        <v>1874</v>
      </c>
      <c r="U2006">
        <v>2049</v>
      </c>
      <c r="V2006">
        <v>2223</v>
      </c>
      <c r="W2006" t="s">
        <v>1861</v>
      </c>
      <c r="X2006">
        <v>1</v>
      </c>
      <c r="Y2006">
        <v>1</v>
      </c>
      <c r="Z2006" t="s">
        <v>1532</v>
      </c>
    </row>
    <row r="2007" spans="1:26">
      <c r="A2007">
        <v>285</v>
      </c>
      <c r="B2007">
        <v>16226</v>
      </c>
      <c r="C2007" t="s">
        <v>1574</v>
      </c>
      <c r="D2007" t="s">
        <v>1529</v>
      </c>
      <c r="E2007" t="s">
        <v>1446</v>
      </c>
      <c r="F2007">
        <v>75372</v>
      </c>
      <c r="G2007">
        <v>89418</v>
      </c>
      <c r="H2007" t="s">
        <v>1577</v>
      </c>
      <c r="I2007">
        <v>322</v>
      </c>
      <c r="J2007">
        <v>1</v>
      </c>
      <c r="K2007">
        <v>5000</v>
      </c>
      <c r="L2007">
        <v>81314</v>
      </c>
      <c r="M2007">
        <v>11180</v>
      </c>
      <c r="N2007">
        <v>11739</v>
      </c>
      <c r="O2007">
        <v>12326</v>
      </c>
      <c r="P2007">
        <v>13472</v>
      </c>
      <c r="Q2007">
        <v>14618</v>
      </c>
      <c r="R2007">
        <v>5000</v>
      </c>
      <c r="S2007">
        <v>5250</v>
      </c>
      <c r="T2007">
        <v>5513</v>
      </c>
      <c r="U2007">
        <v>6025</v>
      </c>
      <c r="V2007">
        <v>6538</v>
      </c>
      <c r="W2007" t="s">
        <v>1853</v>
      </c>
      <c r="X2007">
        <v>1</v>
      </c>
      <c r="Y2007">
        <v>1</v>
      </c>
      <c r="Z2007" t="s">
        <v>1532</v>
      </c>
    </row>
    <row r="2008" spans="1:26">
      <c r="A2008">
        <v>285</v>
      </c>
      <c r="B2008">
        <v>16226</v>
      </c>
      <c r="C2008" t="s">
        <v>1574</v>
      </c>
      <c r="D2008" t="s">
        <v>1529</v>
      </c>
      <c r="E2008" t="s">
        <v>1446</v>
      </c>
      <c r="F2008">
        <v>73201</v>
      </c>
      <c r="G2008">
        <v>86990</v>
      </c>
      <c r="H2008" t="s">
        <v>1577</v>
      </c>
      <c r="I2008">
        <v>324</v>
      </c>
      <c r="J2008">
        <v>3</v>
      </c>
      <c r="K2008">
        <v>12000</v>
      </c>
      <c r="L2008">
        <v>81314</v>
      </c>
      <c r="M2008">
        <v>11180</v>
      </c>
      <c r="N2008">
        <v>11739</v>
      </c>
      <c r="O2008">
        <v>12326</v>
      </c>
      <c r="P2008">
        <v>13472</v>
      </c>
      <c r="Q2008">
        <v>14618</v>
      </c>
      <c r="R2008">
        <v>36000</v>
      </c>
      <c r="S2008">
        <v>37800</v>
      </c>
      <c r="T2008">
        <v>39690</v>
      </c>
      <c r="U2008">
        <v>43380</v>
      </c>
      <c r="V2008">
        <v>47070</v>
      </c>
      <c r="W2008" t="s">
        <v>2594</v>
      </c>
      <c r="X2008">
        <v>1</v>
      </c>
      <c r="Y2008">
        <v>1</v>
      </c>
      <c r="Z2008" t="s">
        <v>1532</v>
      </c>
    </row>
    <row r="2009" spans="1:26">
      <c r="A2009">
        <v>285</v>
      </c>
      <c r="B2009">
        <v>16226</v>
      </c>
      <c r="C2009" t="s">
        <v>1574</v>
      </c>
      <c r="D2009" t="s">
        <v>1529</v>
      </c>
      <c r="E2009" t="s">
        <v>1446</v>
      </c>
      <c r="F2009">
        <v>72215</v>
      </c>
      <c r="G2009">
        <v>85892</v>
      </c>
      <c r="H2009" t="s">
        <v>1530</v>
      </c>
      <c r="I2009">
        <v>297</v>
      </c>
      <c r="J2009">
        <v>2</v>
      </c>
      <c r="K2009">
        <v>400</v>
      </c>
      <c r="L2009">
        <v>81314</v>
      </c>
      <c r="M2009">
        <v>11180</v>
      </c>
      <c r="N2009">
        <v>11739</v>
      </c>
      <c r="O2009">
        <v>12326</v>
      </c>
      <c r="P2009">
        <v>13472</v>
      </c>
      <c r="Q2009">
        <v>14618</v>
      </c>
      <c r="R2009">
        <v>800</v>
      </c>
      <c r="S2009">
        <v>840</v>
      </c>
      <c r="T2009">
        <v>882</v>
      </c>
      <c r="U2009">
        <v>964</v>
      </c>
      <c r="V2009">
        <v>1046</v>
      </c>
      <c r="W2009" t="s">
        <v>1749</v>
      </c>
      <c r="X2009">
        <v>1</v>
      </c>
      <c r="Y2009">
        <v>1</v>
      </c>
      <c r="Z2009" t="s">
        <v>1532</v>
      </c>
    </row>
    <row r="2010" spans="1:26">
      <c r="A2010">
        <v>285</v>
      </c>
      <c r="B2010">
        <v>16226</v>
      </c>
      <c r="C2010" t="s">
        <v>1574</v>
      </c>
      <c r="D2010" t="s">
        <v>1529</v>
      </c>
      <c r="E2010" t="s">
        <v>1446</v>
      </c>
      <c r="F2010">
        <v>62379</v>
      </c>
      <c r="G2010">
        <v>75027</v>
      </c>
      <c r="H2010" t="s">
        <v>1530</v>
      </c>
      <c r="I2010">
        <v>289</v>
      </c>
      <c r="J2010">
        <v>2</v>
      </c>
      <c r="K2010">
        <v>400</v>
      </c>
      <c r="L2010">
        <v>81314</v>
      </c>
      <c r="M2010">
        <v>11180</v>
      </c>
      <c r="N2010">
        <v>11739</v>
      </c>
      <c r="O2010">
        <v>12326</v>
      </c>
      <c r="P2010">
        <v>13472</v>
      </c>
      <c r="Q2010">
        <v>14618</v>
      </c>
      <c r="R2010">
        <v>800</v>
      </c>
      <c r="S2010">
        <v>840</v>
      </c>
      <c r="T2010">
        <v>882</v>
      </c>
      <c r="U2010">
        <v>964</v>
      </c>
      <c r="V2010">
        <v>1046</v>
      </c>
      <c r="W2010" t="s">
        <v>1552</v>
      </c>
      <c r="X2010">
        <v>1</v>
      </c>
      <c r="Y2010">
        <v>1</v>
      </c>
      <c r="Z2010" t="s">
        <v>1532</v>
      </c>
    </row>
    <row r="2011" spans="1:26">
      <c r="A2011">
        <v>285</v>
      </c>
      <c r="B2011">
        <v>16226</v>
      </c>
      <c r="C2011" t="s">
        <v>1574</v>
      </c>
      <c r="D2011" t="s">
        <v>1529</v>
      </c>
      <c r="E2011" t="s">
        <v>1446</v>
      </c>
      <c r="F2011">
        <v>59518</v>
      </c>
      <c r="G2011">
        <v>70657</v>
      </c>
      <c r="H2011" t="s">
        <v>1530</v>
      </c>
      <c r="I2011">
        <v>268</v>
      </c>
      <c r="J2011">
        <v>12</v>
      </c>
      <c r="K2011">
        <v>70</v>
      </c>
      <c r="L2011">
        <v>81314</v>
      </c>
      <c r="M2011">
        <v>11180</v>
      </c>
      <c r="N2011">
        <v>11739</v>
      </c>
      <c r="O2011">
        <v>12326</v>
      </c>
      <c r="P2011">
        <v>13472</v>
      </c>
      <c r="Q2011">
        <v>14618</v>
      </c>
      <c r="R2011">
        <v>840</v>
      </c>
      <c r="S2011">
        <v>882</v>
      </c>
      <c r="T2011">
        <v>926</v>
      </c>
      <c r="U2011">
        <v>1012</v>
      </c>
      <c r="V2011">
        <v>1098</v>
      </c>
      <c r="W2011" t="s">
        <v>1863</v>
      </c>
      <c r="X2011">
        <v>1</v>
      </c>
      <c r="Y2011">
        <v>1</v>
      </c>
      <c r="Z2011" t="s">
        <v>1532</v>
      </c>
    </row>
    <row r="2012" spans="1:26">
      <c r="A2012">
        <v>285</v>
      </c>
      <c r="B2012">
        <v>16226</v>
      </c>
      <c r="C2012" t="s">
        <v>1574</v>
      </c>
      <c r="D2012" t="s">
        <v>1529</v>
      </c>
      <c r="E2012" t="s">
        <v>1446</v>
      </c>
      <c r="F2012">
        <v>58484</v>
      </c>
      <c r="G2012">
        <v>69414</v>
      </c>
      <c r="H2012" t="s">
        <v>1530</v>
      </c>
      <c r="I2012">
        <v>295</v>
      </c>
      <c r="J2012">
        <v>25</v>
      </c>
      <c r="K2012">
        <v>50</v>
      </c>
      <c r="L2012">
        <v>81314</v>
      </c>
      <c r="M2012">
        <v>11180</v>
      </c>
      <c r="N2012">
        <v>11739</v>
      </c>
      <c r="O2012">
        <v>12326</v>
      </c>
      <c r="P2012">
        <v>13472</v>
      </c>
      <c r="Q2012">
        <v>14618</v>
      </c>
      <c r="R2012">
        <v>1250</v>
      </c>
      <c r="S2012">
        <v>1313</v>
      </c>
      <c r="T2012">
        <v>1378</v>
      </c>
      <c r="U2012">
        <v>1506</v>
      </c>
      <c r="V2012">
        <v>1634</v>
      </c>
      <c r="W2012" t="s">
        <v>1864</v>
      </c>
      <c r="X2012">
        <v>1</v>
      </c>
      <c r="Y2012">
        <v>1</v>
      </c>
      <c r="Z2012" t="s">
        <v>1532</v>
      </c>
    </row>
    <row r="2013" spans="1:26">
      <c r="A2013">
        <v>285</v>
      </c>
      <c r="B2013">
        <v>16226</v>
      </c>
      <c r="C2013" t="s">
        <v>1574</v>
      </c>
      <c r="D2013" t="s">
        <v>1529</v>
      </c>
      <c r="E2013" t="s">
        <v>1446</v>
      </c>
      <c r="F2013">
        <v>51692</v>
      </c>
      <c r="G2013">
        <v>60935</v>
      </c>
      <c r="H2013" t="s">
        <v>1530</v>
      </c>
      <c r="I2013">
        <v>295</v>
      </c>
      <c r="J2013">
        <v>1</v>
      </c>
      <c r="K2013">
        <v>150</v>
      </c>
      <c r="L2013">
        <v>81314</v>
      </c>
      <c r="M2013">
        <v>11180</v>
      </c>
      <c r="N2013">
        <v>11739</v>
      </c>
      <c r="O2013">
        <v>12326</v>
      </c>
      <c r="P2013">
        <v>13472</v>
      </c>
      <c r="Q2013">
        <v>14618</v>
      </c>
      <c r="R2013">
        <v>150</v>
      </c>
      <c r="S2013">
        <v>158</v>
      </c>
      <c r="T2013">
        <v>165</v>
      </c>
      <c r="U2013">
        <v>181</v>
      </c>
      <c r="V2013">
        <v>196</v>
      </c>
      <c r="W2013" t="s">
        <v>1865</v>
      </c>
      <c r="X2013">
        <v>1</v>
      </c>
      <c r="Y2013">
        <v>1</v>
      </c>
      <c r="Z2013" t="s">
        <v>1532</v>
      </c>
    </row>
    <row r="2014" spans="1:26">
      <c r="A2014">
        <v>285</v>
      </c>
      <c r="B2014">
        <v>16226</v>
      </c>
      <c r="C2014" t="s">
        <v>1574</v>
      </c>
      <c r="D2014" t="s">
        <v>1529</v>
      </c>
      <c r="E2014" t="s">
        <v>1446</v>
      </c>
      <c r="F2014">
        <v>41293</v>
      </c>
      <c r="G2014">
        <v>46365</v>
      </c>
      <c r="H2014" t="s">
        <v>1577</v>
      </c>
      <c r="I2014">
        <v>329</v>
      </c>
      <c r="J2014">
        <v>2</v>
      </c>
      <c r="K2014">
        <v>1000</v>
      </c>
      <c r="L2014">
        <v>81314</v>
      </c>
      <c r="M2014">
        <v>11180</v>
      </c>
      <c r="N2014">
        <v>11739</v>
      </c>
      <c r="O2014">
        <v>12326</v>
      </c>
      <c r="P2014">
        <v>13472</v>
      </c>
      <c r="Q2014">
        <v>14618</v>
      </c>
      <c r="R2014">
        <v>2000</v>
      </c>
      <c r="S2014">
        <v>2100</v>
      </c>
      <c r="T2014">
        <v>2205</v>
      </c>
      <c r="U2014">
        <v>2410</v>
      </c>
      <c r="V2014">
        <v>2615</v>
      </c>
      <c r="W2014" t="s">
        <v>1871</v>
      </c>
      <c r="X2014">
        <v>1</v>
      </c>
      <c r="Y2014">
        <v>1</v>
      </c>
      <c r="Z2014" t="s">
        <v>1532</v>
      </c>
    </row>
    <row r="2015" spans="1:26">
      <c r="A2015">
        <v>285</v>
      </c>
      <c r="B2015">
        <v>16226</v>
      </c>
      <c r="C2015" t="s">
        <v>1574</v>
      </c>
      <c r="D2015" t="s">
        <v>1529</v>
      </c>
      <c r="E2015" t="s">
        <v>1449</v>
      </c>
      <c r="F2015">
        <v>71240</v>
      </c>
      <c r="G2015">
        <v>84854</v>
      </c>
      <c r="H2015" t="s">
        <v>1530</v>
      </c>
      <c r="I2015">
        <v>295</v>
      </c>
      <c r="J2015">
        <v>3</v>
      </c>
      <c r="K2015">
        <v>250</v>
      </c>
      <c r="L2015">
        <v>81314</v>
      </c>
      <c r="M2015">
        <v>1010</v>
      </c>
      <c r="N2015">
        <v>1061</v>
      </c>
      <c r="O2015">
        <v>1114</v>
      </c>
      <c r="P2015">
        <v>1218</v>
      </c>
      <c r="Q2015">
        <v>1322</v>
      </c>
      <c r="R2015">
        <v>750</v>
      </c>
      <c r="S2015">
        <v>788</v>
      </c>
      <c r="T2015">
        <v>827</v>
      </c>
      <c r="U2015">
        <v>904</v>
      </c>
      <c r="V2015">
        <v>982</v>
      </c>
      <c r="W2015" t="s">
        <v>1627</v>
      </c>
      <c r="X2015">
        <v>1</v>
      </c>
      <c r="Y2015">
        <v>1</v>
      </c>
      <c r="Z2015" t="s">
        <v>1532</v>
      </c>
    </row>
    <row r="2016" spans="1:26">
      <c r="A2016">
        <v>285</v>
      </c>
      <c r="B2016">
        <v>16226</v>
      </c>
      <c r="C2016" t="s">
        <v>1574</v>
      </c>
      <c r="D2016" t="s">
        <v>1529</v>
      </c>
      <c r="E2016" t="s">
        <v>1449</v>
      </c>
      <c r="F2016">
        <v>67763</v>
      </c>
      <c r="G2016">
        <v>81262</v>
      </c>
      <c r="H2016" t="s">
        <v>1530</v>
      </c>
      <c r="I2016">
        <v>295</v>
      </c>
      <c r="J2016">
        <v>2</v>
      </c>
      <c r="K2016">
        <v>300</v>
      </c>
      <c r="L2016">
        <v>81314</v>
      </c>
      <c r="M2016">
        <v>1010</v>
      </c>
      <c r="N2016">
        <v>1061</v>
      </c>
      <c r="O2016">
        <v>1114</v>
      </c>
      <c r="P2016">
        <v>1218</v>
      </c>
      <c r="Q2016">
        <v>1322</v>
      </c>
      <c r="R2016">
        <v>600</v>
      </c>
      <c r="S2016">
        <v>630</v>
      </c>
      <c r="T2016">
        <v>662</v>
      </c>
      <c r="U2016">
        <v>724</v>
      </c>
      <c r="V2016">
        <v>785</v>
      </c>
      <c r="W2016" t="s">
        <v>1847</v>
      </c>
      <c r="X2016">
        <v>1</v>
      </c>
      <c r="Y2016">
        <v>1</v>
      </c>
      <c r="Z2016" t="s">
        <v>1532</v>
      </c>
    </row>
    <row r="2017" spans="1:26">
      <c r="A2017">
        <v>285</v>
      </c>
      <c r="B2017">
        <v>16226</v>
      </c>
      <c r="C2017" t="s">
        <v>1574</v>
      </c>
      <c r="D2017" t="s">
        <v>1529</v>
      </c>
      <c r="E2017" t="s">
        <v>1449</v>
      </c>
      <c r="F2017">
        <v>64206</v>
      </c>
      <c r="G2017">
        <v>77252</v>
      </c>
      <c r="H2017" t="s">
        <v>1530</v>
      </c>
      <c r="I2017">
        <v>295</v>
      </c>
      <c r="J2017">
        <v>15</v>
      </c>
      <c r="K2017">
        <v>700</v>
      </c>
      <c r="L2017">
        <v>81314</v>
      </c>
      <c r="M2017">
        <v>1010</v>
      </c>
      <c r="N2017">
        <v>1061</v>
      </c>
      <c r="O2017">
        <v>1114</v>
      </c>
      <c r="P2017">
        <v>1218</v>
      </c>
      <c r="Q2017">
        <v>1322</v>
      </c>
      <c r="R2017">
        <v>10500</v>
      </c>
      <c r="S2017">
        <v>11030</v>
      </c>
      <c r="T2017">
        <v>11581</v>
      </c>
      <c r="U2017">
        <v>12662</v>
      </c>
      <c r="V2017">
        <v>13744</v>
      </c>
      <c r="W2017" t="s">
        <v>1884</v>
      </c>
      <c r="X2017">
        <v>1</v>
      </c>
      <c r="Y2017">
        <v>1</v>
      </c>
      <c r="Z2017" t="s">
        <v>1532</v>
      </c>
    </row>
    <row r="2018" spans="1:26">
      <c r="A2018">
        <v>285</v>
      </c>
      <c r="B2018">
        <v>16226</v>
      </c>
      <c r="C2018" t="s">
        <v>1574</v>
      </c>
      <c r="D2018" t="s">
        <v>1529</v>
      </c>
      <c r="E2018" t="s">
        <v>1449</v>
      </c>
      <c r="F2018">
        <v>56491</v>
      </c>
      <c r="G2018">
        <v>66892</v>
      </c>
      <c r="H2018" t="s">
        <v>1530</v>
      </c>
      <c r="I2018">
        <v>295</v>
      </c>
      <c r="J2018">
        <v>2</v>
      </c>
      <c r="K2018">
        <v>100</v>
      </c>
      <c r="L2018">
        <v>81314</v>
      </c>
      <c r="M2018">
        <v>1010</v>
      </c>
      <c r="N2018">
        <v>1061</v>
      </c>
      <c r="O2018">
        <v>1114</v>
      </c>
      <c r="P2018">
        <v>1218</v>
      </c>
      <c r="Q2018">
        <v>1322</v>
      </c>
      <c r="R2018">
        <v>200</v>
      </c>
      <c r="S2018">
        <v>210</v>
      </c>
      <c r="T2018">
        <v>221</v>
      </c>
      <c r="U2018">
        <v>241</v>
      </c>
      <c r="V2018">
        <v>262</v>
      </c>
      <c r="W2018" t="s">
        <v>1874</v>
      </c>
      <c r="X2018">
        <v>1</v>
      </c>
      <c r="Y2018">
        <v>1</v>
      </c>
      <c r="Z2018" t="s">
        <v>1532</v>
      </c>
    </row>
    <row r="2019" spans="1:26">
      <c r="A2019">
        <v>285</v>
      </c>
      <c r="B2019">
        <v>16226</v>
      </c>
      <c r="C2019" t="s">
        <v>1574</v>
      </c>
      <c r="D2019" t="s">
        <v>1529</v>
      </c>
      <c r="E2019" t="s">
        <v>1449</v>
      </c>
      <c r="F2019">
        <v>56459</v>
      </c>
      <c r="G2019">
        <v>66848</v>
      </c>
      <c r="H2019" t="s">
        <v>1577</v>
      </c>
      <c r="I2019">
        <v>329</v>
      </c>
      <c r="J2019">
        <v>28</v>
      </c>
      <c r="K2019">
        <v>3000</v>
      </c>
      <c r="L2019">
        <v>81314</v>
      </c>
      <c r="M2019">
        <v>1010</v>
      </c>
      <c r="N2019">
        <v>1061</v>
      </c>
      <c r="O2019">
        <v>1114</v>
      </c>
      <c r="P2019">
        <v>1218</v>
      </c>
      <c r="Q2019">
        <v>1322</v>
      </c>
      <c r="R2019">
        <v>84000</v>
      </c>
      <c r="S2019">
        <v>88242</v>
      </c>
      <c r="T2019">
        <v>92650</v>
      </c>
      <c r="U2019">
        <v>101299</v>
      </c>
      <c r="V2019">
        <v>109949</v>
      </c>
      <c r="W2019" t="s">
        <v>1875</v>
      </c>
      <c r="X2019">
        <v>1</v>
      </c>
      <c r="Y2019">
        <v>1</v>
      </c>
      <c r="Z2019" t="s">
        <v>1532</v>
      </c>
    </row>
    <row r="2020" spans="1:26">
      <c r="A2020">
        <v>285</v>
      </c>
      <c r="B2020">
        <v>16226</v>
      </c>
      <c r="C2020" t="s">
        <v>1551</v>
      </c>
      <c r="D2020" t="s">
        <v>1529</v>
      </c>
      <c r="E2020" t="s">
        <v>1460</v>
      </c>
      <c r="F2020">
        <v>7124</v>
      </c>
      <c r="G2020">
        <v>7427</v>
      </c>
      <c r="H2020" t="s">
        <v>1530</v>
      </c>
      <c r="I2020">
        <v>266</v>
      </c>
      <c r="J2020">
        <v>1000</v>
      </c>
      <c r="K2020">
        <v>350</v>
      </c>
      <c r="L2020">
        <v>22249</v>
      </c>
      <c r="M2020">
        <v>70</v>
      </c>
      <c r="N2020">
        <v>74</v>
      </c>
      <c r="O2020">
        <v>77</v>
      </c>
      <c r="P2020">
        <v>84</v>
      </c>
      <c r="Q2020">
        <v>91</v>
      </c>
      <c r="R2020">
        <v>350000</v>
      </c>
      <c r="S2020">
        <v>370000</v>
      </c>
      <c r="T2020">
        <v>385000</v>
      </c>
      <c r="U2020">
        <v>420000</v>
      </c>
      <c r="V2020">
        <v>455000</v>
      </c>
      <c r="W2020" t="s">
        <v>2595</v>
      </c>
      <c r="X2020">
        <v>1</v>
      </c>
      <c r="Y2020">
        <v>1</v>
      </c>
      <c r="Z2020" t="s">
        <v>1532</v>
      </c>
    </row>
    <row r="2021" spans="1:26">
      <c r="A2021">
        <v>285</v>
      </c>
      <c r="B2021">
        <v>16226</v>
      </c>
      <c r="C2021" t="s">
        <v>1551</v>
      </c>
      <c r="D2021" t="s">
        <v>1529</v>
      </c>
      <c r="E2021" t="s">
        <v>1460</v>
      </c>
      <c r="F2021">
        <v>62</v>
      </c>
      <c r="G2021">
        <v>57878</v>
      </c>
      <c r="H2021" t="s">
        <v>1530</v>
      </c>
      <c r="I2021">
        <v>266</v>
      </c>
      <c r="J2021">
        <v>3000</v>
      </c>
      <c r="K2021">
        <v>1</v>
      </c>
      <c r="L2021">
        <v>22249</v>
      </c>
      <c r="M2021">
        <v>70</v>
      </c>
      <c r="N2021">
        <v>74</v>
      </c>
      <c r="O2021">
        <v>77</v>
      </c>
      <c r="P2021">
        <v>84</v>
      </c>
      <c r="Q2021">
        <v>91</v>
      </c>
      <c r="R2021">
        <v>3000</v>
      </c>
      <c r="S2021">
        <v>3171</v>
      </c>
      <c r="T2021">
        <v>3300</v>
      </c>
      <c r="U2021">
        <v>3600</v>
      </c>
      <c r="V2021">
        <v>3900</v>
      </c>
      <c r="W2021" t="s">
        <v>1557</v>
      </c>
      <c r="X2021">
        <v>1</v>
      </c>
      <c r="Y2021">
        <v>1</v>
      </c>
      <c r="Z2021" t="s">
        <v>1532</v>
      </c>
    </row>
    <row r="2022" spans="1:26">
      <c r="A2022">
        <v>285</v>
      </c>
      <c r="B2022">
        <v>16226</v>
      </c>
      <c r="C2022" t="s">
        <v>1574</v>
      </c>
      <c r="D2022" t="s">
        <v>1529</v>
      </c>
      <c r="E2022" t="s">
        <v>1438</v>
      </c>
      <c r="F2022">
        <v>51545</v>
      </c>
      <c r="G2022">
        <v>60584</v>
      </c>
      <c r="H2022" t="s">
        <v>1530</v>
      </c>
      <c r="I2022">
        <v>295</v>
      </c>
      <c r="J2022">
        <v>2</v>
      </c>
      <c r="K2022">
        <v>55</v>
      </c>
      <c r="L2022">
        <v>81000</v>
      </c>
      <c r="M2022">
        <v>30492</v>
      </c>
      <c r="N2022">
        <v>32017</v>
      </c>
      <c r="O2022">
        <v>33617</v>
      </c>
      <c r="P2022">
        <v>36742</v>
      </c>
      <c r="Q2022">
        <v>39867</v>
      </c>
      <c r="R2022">
        <v>110</v>
      </c>
      <c r="S2022">
        <v>116</v>
      </c>
      <c r="T2022">
        <v>121</v>
      </c>
      <c r="U2022">
        <v>133</v>
      </c>
      <c r="V2022">
        <v>144</v>
      </c>
      <c r="W2022" t="s">
        <v>2596</v>
      </c>
      <c r="X2022">
        <v>1</v>
      </c>
      <c r="Y2022">
        <v>1</v>
      </c>
      <c r="Z2022" t="s">
        <v>1532</v>
      </c>
    </row>
    <row r="2023" spans="1:26">
      <c r="A2023">
        <v>285</v>
      </c>
      <c r="B2023">
        <v>16226</v>
      </c>
      <c r="C2023" t="s">
        <v>1574</v>
      </c>
      <c r="D2023" t="s">
        <v>1529</v>
      </c>
      <c r="E2023" t="s">
        <v>1438</v>
      </c>
      <c r="F2023">
        <v>51484</v>
      </c>
      <c r="G2023">
        <v>60522</v>
      </c>
      <c r="H2023" t="s">
        <v>1530</v>
      </c>
      <c r="I2023">
        <v>295</v>
      </c>
      <c r="J2023">
        <v>3</v>
      </c>
      <c r="K2023">
        <v>50</v>
      </c>
      <c r="L2023">
        <v>81000</v>
      </c>
      <c r="M2023">
        <v>30492</v>
      </c>
      <c r="N2023">
        <v>32017</v>
      </c>
      <c r="O2023">
        <v>33617</v>
      </c>
      <c r="P2023">
        <v>36742</v>
      </c>
      <c r="Q2023">
        <v>39867</v>
      </c>
      <c r="R2023">
        <v>150</v>
      </c>
      <c r="S2023">
        <v>158</v>
      </c>
      <c r="T2023">
        <v>165</v>
      </c>
      <c r="U2023">
        <v>181</v>
      </c>
      <c r="V2023">
        <v>196</v>
      </c>
      <c r="W2023" t="s">
        <v>2597</v>
      </c>
      <c r="X2023">
        <v>1</v>
      </c>
      <c r="Y2023">
        <v>1</v>
      </c>
      <c r="Z2023" t="s">
        <v>1532</v>
      </c>
    </row>
    <row r="2024" spans="1:26">
      <c r="A2024">
        <v>285</v>
      </c>
      <c r="B2024">
        <v>16226</v>
      </c>
      <c r="C2024" t="s">
        <v>1574</v>
      </c>
      <c r="D2024" t="s">
        <v>1529</v>
      </c>
      <c r="E2024" t="s">
        <v>1438</v>
      </c>
      <c r="F2024">
        <v>51552</v>
      </c>
      <c r="G2024">
        <v>60591</v>
      </c>
      <c r="H2024" t="s">
        <v>1530</v>
      </c>
      <c r="I2024">
        <v>295</v>
      </c>
      <c r="J2024">
        <v>3</v>
      </c>
      <c r="K2024">
        <v>50</v>
      </c>
      <c r="L2024">
        <v>81000</v>
      </c>
      <c r="M2024">
        <v>30492</v>
      </c>
      <c r="N2024">
        <v>32017</v>
      </c>
      <c r="O2024">
        <v>33617</v>
      </c>
      <c r="P2024">
        <v>36742</v>
      </c>
      <c r="Q2024">
        <v>39867</v>
      </c>
      <c r="R2024">
        <v>150</v>
      </c>
      <c r="S2024">
        <v>158</v>
      </c>
      <c r="T2024">
        <v>165</v>
      </c>
      <c r="U2024">
        <v>181</v>
      </c>
      <c r="V2024">
        <v>196</v>
      </c>
      <c r="W2024" t="s">
        <v>2597</v>
      </c>
      <c r="X2024">
        <v>1</v>
      </c>
      <c r="Y2024">
        <v>1</v>
      </c>
      <c r="Z2024" t="s">
        <v>1532</v>
      </c>
    </row>
    <row r="2025" spans="1:26">
      <c r="A2025">
        <v>285</v>
      </c>
      <c r="B2025">
        <v>16226</v>
      </c>
      <c r="C2025" t="s">
        <v>1574</v>
      </c>
      <c r="D2025" t="s">
        <v>1529</v>
      </c>
      <c r="E2025" t="s">
        <v>1441</v>
      </c>
      <c r="F2025">
        <v>41293</v>
      </c>
      <c r="G2025">
        <v>46365</v>
      </c>
      <c r="H2025" t="s">
        <v>1577</v>
      </c>
      <c r="I2025">
        <v>329</v>
      </c>
      <c r="J2025">
        <v>6</v>
      </c>
      <c r="K2025">
        <v>1000</v>
      </c>
      <c r="L2025">
        <v>81000</v>
      </c>
      <c r="M2025">
        <v>741</v>
      </c>
      <c r="N2025">
        <v>778</v>
      </c>
      <c r="O2025">
        <v>817</v>
      </c>
      <c r="P2025">
        <v>893</v>
      </c>
      <c r="Q2025">
        <v>969</v>
      </c>
      <c r="R2025">
        <v>6000</v>
      </c>
      <c r="S2025">
        <v>6300</v>
      </c>
      <c r="T2025">
        <v>6615</v>
      </c>
      <c r="U2025">
        <v>7231</v>
      </c>
      <c r="V2025">
        <v>7846</v>
      </c>
      <c r="W2025" t="s">
        <v>1871</v>
      </c>
      <c r="X2025">
        <v>1</v>
      </c>
      <c r="Y2025">
        <v>1</v>
      </c>
      <c r="Z2025" t="s">
        <v>1532</v>
      </c>
    </row>
    <row r="2026" spans="1:26">
      <c r="A2026">
        <v>285</v>
      </c>
      <c r="B2026">
        <v>16226</v>
      </c>
      <c r="C2026" t="s">
        <v>1574</v>
      </c>
      <c r="D2026" t="s">
        <v>1529</v>
      </c>
      <c r="E2026" t="s">
        <v>1438</v>
      </c>
      <c r="F2026">
        <v>51759</v>
      </c>
      <c r="G2026">
        <v>61023</v>
      </c>
      <c r="H2026" t="s">
        <v>1530</v>
      </c>
      <c r="I2026">
        <v>295</v>
      </c>
      <c r="J2026">
        <v>1</v>
      </c>
      <c r="K2026">
        <v>55</v>
      </c>
      <c r="L2026">
        <v>81000</v>
      </c>
      <c r="M2026">
        <v>30492</v>
      </c>
      <c r="N2026">
        <v>32017</v>
      </c>
      <c r="O2026">
        <v>33617</v>
      </c>
      <c r="P2026">
        <v>36742</v>
      </c>
      <c r="Q2026">
        <v>39867</v>
      </c>
      <c r="R2026">
        <v>55</v>
      </c>
      <c r="S2026">
        <v>58</v>
      </c>
      <c r="T2026">
        <v>61</v>
      </c>
      <c r="U2026">
        <v>66</v>
      </c>
      <c r="V2026">
        <v>72</v>
      </c>
      <c r="W2026" t="s">
        <v>2598</v>
      </c>
      <c r="X2026">
        <v>1</v>
      </c>
      <c r="Y2026">
        <v>1</v>
      </c>
      <c r="Z2026" t="s">
        <v>1532</v>
      </c>
    </row>
    <row r="2027" spans="1:26">
      <c r="A2027">
        <v>285</v>
      </c>
      <c r="B2027">
        <v>16226</v>
      </c>
      <c r="C2027" t="s">
        <v>1574</v>
      </c>
      <c r="D2027" t="s">
        <v>1529</v>
      </c>
      <c r="E2027" t="s">
        <v>1441</v>
      </c>
      <c r="F2027">
        <v>37116</v>
      </c>
      <c r="G2027">
        <v>40814</v>
      </c>
      <c r="H2027" t="s">
        <v>1577</v>
      </c>
      <c r="I2027">
        <v>329</v>
      </c>
      <c r="J2027">
        <v>1</v>
      </c>
      <c r="K2027">
        <v>1500</v>
      </c>
      <c r="L2027">
        <v>81000</v>
      </c>
      <c r="M2027">
        <v>741</v>
      </c>
      <c r="N2027">
        <v>778</v>
      </c>
      <c r="O2027">
        <v>817</v>
      </c>
      <c r="P2027">
        <v>893</v>
      </c>
      <c r="Q2027">
        <v>969</v>
      </c>
      <c r="R2027">
        <v>1500</v>
      </c>
      <c r="S2027">
        <v>1575</v>
      </c>
      <c r="T2027">
        <v>1654</v>
      </c>
      <c r="U2027">
        <v>1808</v>
      </c>
      <c r="V2027">
        <v>1962</v>
      </c>
      <c r="W2027" t="s">
        <v>1873</v>
      </c>
      <c r="X2027">
        <v>1</v>
      </c>
      <c r="Y2027">
        <v>1</v>
      </c>
      <c r="Z2027" t="s">
        <v>1532</v>
      </c>
    </row>
    <row r="2028" spans="1:26">
      <c r="A2028">
        <v>285</v>
      </c>
      <c r="B2028">
        <v>16226</v>
      </c>
      <c r="C2028" t="s">
        <v>1574</v>
      </c>
      <c r="D2028" t="s">
        <v>1529</v>
      </c>
      <c r="E2028" t="s">
        <v>1438</v>
      </c>
      <c r="F2028">
        <v>51764</v>
      </c>
      <c r="G2028">
        <v>61028</v>
      </c>
      <c r="H2028" t="s">
        <v>1530</v>
      </c>
      <c r="I2028">
        <v>295</v>
      </c>
      <c r="J2028">
        <v>2</v>
      </c>
      <c r="K2028">
        <v>75</v>
      </c>
      <c r="L2028">
        <v>81000</v>
      </c>
      <c r="M2028">
        <v>30492</v>
      </c>
      <c r="N2028">
        <v>32017</v>
      </c>
      <c r="O2028">
        <v>33617</v>
      </c>
      <c r="P2028">
        <v>36742</v>
      </c>
      <c r="Q2028">
        <v>39867</v>
      </c>
      <c r="R2028">
        <v>150</v>
      </c>
      <c r="S2028">
        <v>158</v>
      </c>
      <c r="T2028">
        <v>165</v>
      </c>
      <c r="U2028">
        <v>181</v>
      </c>
      <c r="V2028">
        <v>196</v>
      </c>
      <c r="W2028" t="s">
        <v>2598</v>
      </c>
      <c r="X2028">
        <v>1</v>
      </c>
      <c r="Y2028">
        <v>1</v>
      </c>
      <c r="Z2028" t="s">
        <v>1532</v>
      </c>
    </row>
    <row r="2029" spans="1:26">
      <c r="A2029">
        <v>285</v>
      </c>
      <c r="B2029">
        <v>16226</v>
      </c>
      <c r="C2029" t="s">
        <v>1574</v>
      </c>
      <c r="D2029" t="s">
        <v>1529</v>
      </c>
      <c r="E2029" t="s">
        <v>1441</v>
      </c>
      <c r="F2029">
        <v>5213</v>
      </c>
      <c r="G2029">
        <v>5433</v>
      </c>
      <c r="H2029" t="s">
        <v>1530</v>
      </c>
      <c r="I2029">
        <v>295</v>
      </c>
      <c r="J2029">
        <v>3</v>
      </c>
      <c r="K2029">
        <v>400</v>
      </c>
      <c r="L2029">
        <v>81000</v>
      </c>
      <c r="M2029">
        <v>741</v>
      </c>
      <c r="N2029">
        <v>778</v>
      </c>
      <c r="O2029">
        <v>817</v>
      </c>
      <c r="P2029">
        <v>893</v>
      </c>
      <c r="Q2029">
        <v>969</v>
      </c>
      <c r="R2029">
        <v>1200</v>
      </c>
      <c r="S2029">
        <v>1260</v>
      </c>
      <c r="T2029">
        <v>1323</v>
      </c>
      <c r="U2029">
        <v>1446</v>
      </c>
      <c r="V2029">
        <v>1569</v>
      </c>
      <c r="W2029" t="s">
        <v>2599</v>
      </c>
      <c r="X2029">
        <v>1</v>
      </c>
      <c r="Y2029">
        <v>1</v>
      </c>
      <c r="Z2029" t="s">
        <v>1532</v>
      </c>
    </row>
    <row r="2030" spans="1:26">
      <c r="A2030">
        <v>285</v>
      </c>
      <c r="B2030">
        <v>16226</v>
      </c>
      <c r="C2030" t="s">
        <v>1574</v>
      </c>
      <c r="D2030" t="s">
        <v>1529</v>
      </c>
      <c r="E2030" t="s">
        <v>1438</v>
      </c>
      <c r="F2030">
        <v>51758</v>
      </c>
      <c r="G2030">
        <v>61022</v>
      </c>
      <c r="H2030" t="s">
        <v>1530</v>
      </c>
      <c r="I2030">
        <v>295</v>
      </c>
      <c r="J2030">
        <v>3</v>
      </c>
      <c r="K2030">
        <v>75</v>
      </c>
      <c r="L2030">
        <v>81000</v>
      </c>
      <c r="M2030">
        <v>30492</v>
      </c>
      <c r="N2030">
        <v>32017</v>
      </c>
      <c r="O2030">
        <v>33617</v>
      </c>
      <c r="P2030">
        <v>36742</v>
      </c>
      <c r="Q2030">
        <v>39867</v>
      </c>
      <c r="R2030">
        <v>225</v>
      </c>
      <c r="S2030">
        <v>236</v>
      </c>
      <c r="T2030">
        <v>248</v>
      </c>
      <c r="U2030">
        <v>271</v>
      </c>
      <c r="V2030">
        <v>294</v>
      </c>
      <c r="W2030" t="s">
        <v>2598</v>
      </c>
      <c r="X2030">
        <v>1</v>
      </c>
      <c r="Y2030">
        <v>1</v>
      </c>
      <c r="Z2030" t="s">
        <v>1532</v>
      </c>
    </row>
    <row r="2031" spans="1:26">
      <c r="A2031">
        <v>285</v>
      </c>
      <c r="B2031">
        <v>16226</v>
      </c>
      <c r="C2031" t="s">
        <v>1574</v>
      </c>
      <c r="D2031" t="s">
        <v>1529</v>
      </c>
      <c r="E2031" t="s">
        <v>1438</v>
      </c>
      <c r="F2031">
        <v>54635</v>
      </c>
      <c r="G2031">
        <v>64402</v>
      </c>
      <c r="H2031" t="s">
        <v>1530</v>
      </c>
      <c r="I2031">
        <v>295</v>
      </c>
      <c r="J2031">
        <v>300</v>
      </c>
      <c r="K2031">
        <v>2</v>
      </c>
      <c r="L2031">
        <v>81000</v>
      </c>
      <c r="M2031">
        <v>30492</v>
      </c>
      <c r="N2031">
        <v>32017</v>
      </c>
      <c r="O2031">
        <v>33617</v>
      </c>
      <c r="P2031">
        <v>36742</v>
      </c>
      <c r="Q2031">
        <v>39867</v>
      </c>
      <c r="R2031">
        <v>600</v>
      </c>
      <c r="S2031">
        <v>630</v>
      </c>
      <c r="T2031">
        <v>661</v>
      </c>
      <c r="U2031">
        <v>723</v>
      </c>
      <c r="V2031">
        <v>784</v>
      </c>
      <c r="W2031" t="s">
        <v>2441</v>
      </c>
      <c r="X2031">
        <v>1</v>
      </c>
      <c r="Y2031">
        <v>1</v>
      </c>
      <c r="Z2031" t="s">
        <v>1532</v>
      </c>
    </row>
    <row r="2032" spans="1:26">
      <c r="A2032">
        <v>285</v>
      </c>
      <c r="B2032">
        <v>16226</v>
      </c>
      <c r="C2032" t="s">
        <v>1574</v>
      </c>
      <c r="D2032" t="s">
        <v>1529</v>
      </c>
      <c r="E2032" t="s">
        <v>1445</v>
      </c>
      <c r="F2032">
        <v>81407</v>
      </c>
      <c r="G2032">
        <v>96160</v>
      </c>
      <c r="H2032" t="s">
        <v>1577</v>
      </c>
      <c r="I2032">
        <v>322</v>
      </c>
      <c r="J2032">
        <v>1</v>
      </c>
      <c r="K2032">
        <v>1600</v>
      </c>
      <c r="L2032">
        <v>81000</v>
      </c>
      <c r="M2032">
        <v>4982</v>
      </c>
      <c r="N2032">
        <v>5231</v>
      </c>
      <c r="O2032">
        <v>5493</v>
      </c>
      <c r="P2032">
        <v>6004</v>
      </c>
      <c r="Q2032">
        <v>6515</v>
      </c>
      <c r="R2032">
        <v>1600</v>
      </c>
      <c r="S2032">
        <v>1680</v>
      </c>
      <c r="T2032">
        <v>1764</v>
      </c>
      <c r="U2032">
        <v>1928</v>
      </c>
      <c r="V2032">
        <v>2092</v>
      </c>
      <c r="W2032" t="s">
        <v>1922</v>
      </c>
      <c r="X2032">
        <v>1</v>
      </c>
      <c r="Y2032">
        <v>1</v>
      </c>
      <c r="Z2032" t="s">
        <v>1532</v>
      </c>
    </row>
    <row r="2033" spans="1:26">
      <c r="A2033">
        <v>285</v>
      </c>
      <c r="B2033">
        <v>16226</v>
      </c>
      <c r="C2033" t="s">
        <v>1574</v>
      </c>
      <c r="D2033" t="s">
        <v>1529</v>
      </c>
      <c r="E2033" t="s">
        <v>1445</v>
      </c>
      <c r="F2033">
        <v>67763</v>
      </c>
      <c r="G2033">
        <v>81262</v>
      </c>
      <c r="H2033" t="s">
        <v>1530</v>
      </c>
      <c r="I2033">
        <v>295</v>
      </c>
      <c r="J2033">
        <v>1</v>
      </c>
      <c r="K2033">
        <v>300</v>
      </c>
      <c r="L2033">
        <v>81000</v>
      </c>
      <c r="M2033">
        <v>4982</v>
      </c>
      <c r="N2033">
        <v>5231</v>
      </c>
      <c r="O2033">
        <v>5493</v>
      </c>
      <c r="P2033">
        <v>6004</v>
      </c>
      <c r="Q2033">
        <v>6515</v>
      </c>
      <c r="R2033">
        <v>300</v>
      </c>
      <c r="S2033">
        <v>315</v>
      </c>
      <c r="T2033">
        <v>331</v>
      </c>
      <c r="U2033">
        <v>362</v>
      </c>
      <c r="V2033">
        <v>392</v>
      </c>
      <c r="W2033" t="s">
        <v>1847</v>
      </c>
      <c r="X2033">
        <v>1</v>
      </c>
      <c r="Y2033">
        <v>1</v>
      </c>
      <c r="Z2033" t="s">
        <v>1532</v>
      </c>
    </row>
    <row r="2034" spans="1:26">
      <c r="A2034">
        <v>285</v>
      </c>
      <c r="B2034">
        <v>16226</v>
      </c>
      <c r="C2034" t="s">
        <v>1574</v>
      </c>
      <c r="D2034" t="s">
        <v>1529</v>
      </c>
      <c r="E2034" t="s">
        <v>1438</v>
      </c>
      <c r="F2034">
        <v>45129</v>
      </c>
      <c r="G2034">
        <v>52106</v>
      </c>
      <c r="H2034" t="s">
        <v>1530</v>
      </c>
      <c r="I2034">
        <v>295</v>
      </c>
      <c r="J2034">
        <v>400</v>
      </c>
      <c r="K2034">
        <v>1.1000000000000001</v>
      </c>
      <c r="L2034">
        <v>81000</v>
      </c>
      <c r="M2034">
        <v>30492</v>
      </c>
      <c r="N2034">
        <v>32017</v>
      </c>
      <c r="O2034">
        <v>33617</v>
      </c>
      <c r="P2034">
        <v>36742</v>
      </c>
      <c r="Q2034">
        <v>39867</v>
      </c>
      <c r="R2034">
        <v>440</v>
      </c>
      <c r="S2034">
        <v>462</v>
      </c>
      <c r="T2034">
        <v>485</v>
      </c>
      <c r="U2034">
        <v>530</v>
      </c>
      <c r="V2034">
        <v>575</v>
      </c>
      <c r="W2034" t="s">
        <v>2600</v>
      </c>
      <c r="X2034">
        <v>1</v>
      </c>
      <c r="Y2034">
        <v>1</v>
      </c>
      <c r="Z2034" t="s">
        <v>1532</v>
      </c>
    </row>
    <row r="2035" spans="1:26">
      <c r="A2035">
        <v>285</v>
      </c>
      <c r="B2035">
        <v>16226</v>
      </c>
      <c r="C2035" t="s">
        <v>1574</v>
      </c>
      <c r="D2035" t="s">
        <v>1529</v>
      </c>
      <c r="E2035" t="s">
        <v>1445</v>
      </c>
      <c r="F2035">
        <v>64206</v>
      </c>
      <c r="G2035">
        <v>77252</v>
      </c>
      <c r="H2035" t="s">
        <v>1530</v>
      </c>
      <c r="I2035">
        <v>295</v>
      </c>
      <c r="J2035">
        <v>8</v>
      </c>
      <c r="K2035">
        <v>700</v>
      </c>
      <c r="L2035">
        <v>81000</v>
      </c>
      <c r="M2035">
        <v>4982</v>
      </c>
      <c r="N2035">
        <v>5231</v>
      </c>
      <c r="O2035">
        <v>5493</v>
      </c>
      <c r="P2035">
        <v>6004</v>
      </c>
      <c r="Q2035">
        <v>6515</v>
      </c>
      <c r="R2035">
        <v>5600</v>
      </c>
      <c r="S2035">
        <v>5880</v>
      </c>
      <c r="T2035">
        <v>6174</v>
      </c>
      <c r="U2035">
        <v>6749</v>
      </c>
      <c r="V2035">
        <v>7323</v>
      </c>
      <c r="W2035" t="s">
        <v>1884</v>
      </c>
      <c r="X2035">
        <v>1</v>
      </c>
      <c r="Y2035">
        <v>1</v>
      </c>
      <c r="Z2035" t="s">
        <v>1532</v>
      </c>
    </row>
    <row r="2036" spans="1:26">
      <c r="A2036">
        <v>285</v>
      </c>
      <c r="B2036">
        <v>16226</v>
      </c>
      <c r="C2036" t="s">
        <v>1574</v>
      </c>
      <c r="D2036" t="s">
        <v>1529</v>
      </c>
      <c r="E2036" t="s">
        <v>1438</v>
      </c>
      <c r="F2036">
        <v>45921</v>
      </c>
      <c r="G2036">
        <v>64185</v>
      </c>
      <c r="H2036" t="s">
        <v>1530</v>
      </c>
      <c r="I2036">
        <v>295</v>
      </c>
      <c r="J2036">
        <v>15</v>
      </c>
      <c r="K2036">
        <v>120</v>
      </c>
      <c r="L2036">
        <v>81000</v>
      </c>
      <c r="M2036">
        <v>30492</v>
      </c>
      <c r="N2036">
        <v>32017</v>
      </c>
      <c r="O2036">
        <v>33617</v>
      </c>
      <c r="P2036">
        <v>36742</v>
      </c>
      <c r="Q2036">
        <v>39867</v>
      </c>
      <c r="R2036">
        <v>1800</v>
      </c>
      <c r="S2036">
        <v>1890</v>
      </c>
      <c r="T2036">
        <v>1984</v>
      </c>
      <c r="U2036">
        <v>2169</v>
      </c>
      <c r="V2036">
        <v>2353</v>
      </c>
      <c r="W2036" t="s">
        <v>2253</v>
      </c>
      <c r="X2036">
        <v>1</v>
      </c>
      <c r="Y2036">
        <v>1</v>
      </c>
      <c r="Z2036" t="s">
        <v>1532</v>
      </c>
    </row>
    <row r="2037" spans="1:26">
      <c r="A2037">
        <v>285</v>
      </c>
      <c r="B2037">
        <v>16226</v>
      </c>
      <c r="C2037" t="s">
        <v>1574</v>
      </c>
      <c r="D2037" t="s">
        <v>1529</v>
      </c>
      <c r="E2037" t="s">
        <v>1445</v>
      </c>
      <c r="F2037">
        <v>56491</v>
      </c>
      <c r="G2037">
        <v>66892</v>
      </c>
      <c r="H2037" t="s">
        <v>1530</v>
      </c>
      <c r="I2037">
        <v>295</v>
      </c>
      <c r="J2037">
        <v>9</v>
      </c>
      <c r="K2037">
        <v>100</v>
      </c>
      <c r="L2037">
        <v>81000</v>
      </c>
      <c r="M2037">
        <v>4982</v>
      </c>
      <c r="N2037">
        <v>5231</v>
      </c>
      <c r="O2037">
        <v>5493</v>
      </c>
      <c r="P2037">
        <v>6004</v>
      </c>
      <c r="Q2037">
        <v>6515</v>
      </c>
      <c r="R2037">
        <v>900</v>
      </c>
      <c r="S2037">
        <v>945</v>
      </c>
      <c r="T2037">
        <v>992</v>
      </c>
      <c r="U2037">
        <v>1085</v>
      </c>
      <c r="V2037">
        <v>1177</v>
      </c>
      <c r="W2037" t="s">
        <v>1874</v>
      </c>
      <c r="X2037">
        <v>1</v>
      </c>
      <c r="Y2037">
        <v>1</v>
      </c>
      <c r="Z2037" t="s">
        <v>1532</v>
      </c>
    </row>
    <row r="2038" spans="1:26">
      <c r="A2038">
        <v>285</v>
      </c>
      <c r="B2038">
        <v>16226</v>
      </c>
      <c r="C2038" t="s">
        <v>1574</v>
      </c>
      <c r="D2038" t="s">
        <v>1529</v>
      </c>
      <c r="E2038" t="s">
        <v>1438</v>
      </c>
      <c r="F2038">
        <v>37665</v>
      </c>
      <c r="G2038">
        <v>41502</v>
      </c>
      <c r="H2038" t="s">
        <v>1530</v>
      </c>
      <c r="I2038">
        <v>295</v>
      </c>
      <c r="J2038">
        <v>1</v>
      </c>
      <c r="K2038">
        <v>300</v>
      </c>
      <c r="L2038">
        <v>81000</v>
      </c>
      <c r="M2038">
        <v>30492</v>
      </c>
      <c r="N2038">
        <v>32017</v>
      </c>
      <c r="O2038">
        <v>33617</v>
      </c>
      <c r="P2038">
        <v>36742</v>
      </c>
      <c r="Q2038">
        <v>39867</v>
      </c>
      <c r="R2038">
        <v>300</v>
      </c>
      <c r="S2038">
        <v>315</v>
      </c>
      <c r="T2038">
        <v>331</v>
      </c>
      <c r="U2038">
        <v>361</v>
      </c>
      <c r="V2038">
        <v>392</v>
      </c>
      <c r="W2038" t="s">
        <v>2601</v>
      </c>
      <c r="X2038">
        <v>1</v>
      </c>
      <c r="Y2038">
        <v>1</v>
      </c>
      <c r="Z2038" t="s">
        <v>1532</v>
      </c>
    </row>
    <row r="2039" spans="1:26">
      <c r="A2039">
        <v>285</v>
      </c>
      <c r="B2039">
        <v>16226</v>
      </c>
      <c r="C2039" t="s">
        <v>1574</v>
      </c>
      <c r="D2039" t="s">
        <v>1529</v>
      </c>
      <c r="E2039" t="s">
        <v>1438</v>
      </c>
      <c r="F2039">
        <v>44552</v>
      </c>
      <c r="G2039">
        <v>51322</v>
      </c>
      <c r="H2039" t="s">
        <v>1530</v>
      </c>
      <c r="I2039">
        <v>295</v>
      </c>
      <c r="J2039">
        <v>6</v>
      </c>
      <c r="K2039">
        <v>2000</v>
      </c>
      <c r="L2039">
        <v>81000</v>
      </c>
      <c r="M2039">
        <v>30492</v>
      </c>
      <c r="N2039">
        <v>32017</v>
      </c>
      <c r="O2039">
        <v>33617</v>
      </c>
      <c r="P2039">
        <v>36742</v>
      </c>
      <c r="Q2039">
        <v>39867</v>
      </c>
      <c r="R2039">
        <v>12000</v>
      </c>
      <c r="S2039">
        <v>12600</v>
      </c>
      <c r="T2039">
        <v>13230</v>
      </c>
      <c r="U2039">
        <v>14460</v>
      </c>
      <c r="V2039">
        <v>15689</v>
      </c>
      <c r="W2039" t="s">
        <v>2602</v>
      </c>
      <c r="X2039">
        <v>1</v>
      </c>
      <c r="Y2039">
        <v>1</v>
      </c>
      <c r="Z2039" t="s">
        <v>1532</v>
      </c>
    </row>
    <row r="2040" spans="1:26">
      <c r="A2040">
        <v>285</v>
      </c>
      <c r="B2040">
        <v>16226</v>
      </c>
      <c r="C2040" t="s">
        <v>1574</v>
      </c>
      <c r="D2040" t="s">
        <v>1529</v>
      </c>
      <c r="E2040" t="s">
        <v>1445</v>
      </c>
      <c r="F2040">
        <v>56459</v>
      </c>
      <c r="G2040">
        <v>66848</v>
      </c>
      <c r="H2040" t="s">
        <v>1577</v>
      </c>
      <c r="I2040">
        <v>329</v>
      </c>
      <c r="J2040">
        <v>17</v>
      </c>
      <c r="K2040">
        <v>3000</v>
      </c>
      <c r="L2040">
        <v>81000</v>
      </c>
      <c r="M2040">
        <v>4982</v>
      </c>
      <c r="N2040">
        <v>5231</v>
      </c>
      <c r="O2040">
        <v>5493</v>
      </c>
      <c r="P2040">
        <v>6004</v>
      </c>
      <c r="Q2040">
        <v>6515</v>
      </c>
      <c r="R2040">
        <v>51000</v>
      </c>
      <c r="S2040">
        <v>53549</v>
      </c>
      <c r="T2040">
        <v>56231</v>
      </c>
      <c r="U2040">
        <v>61462</v>
      </c>
      <c r="V2040">
        <v>66693</v>
      </c>
      <c r="W2040" t="s">
        <v>1875</v>
      </c>
      <c r="X2040">
        <v>1</v>
      </c>
      <c r="Y2040">
        <v>1</v>
      </c>
      <c r="Z2040" t="s">
        <v>1532</v>
      </c>
    </row>
    <row r="2041" spans="1:26">
      <c r="A2041">
        <v>285</v>
      </c>
      <c r="B2041">
        <v>16226</v>
      </c>
      <c r="C2041" t="s">
        <v>1574</v>
      </c>
      <c r="D2041" t="s">
        <v>1529</v>
      </c>
      <c r="E2041" t="s">
        <v>1438</v>
      </c>
      <c r="F2041">
        <v>44620</v>
      </c>
      <c r="G2041">
        <v>51390</v>
      </c>
      <c r="H2041" t="s">
        <v>1530</v>
      </c>
      <c r="I2041">
        <v>295</v>
      </c>
      <c r="J2041">
        <v>4</v>
      </c>
      <c r="K2041">
        <v>2000</v>
      </c>
      <c r="L2041">
        <v>81000</v>
      </c>
      <c r="M2041">
        <v>30492</v>
      </c>
      <c r="N2041">
        <v>32017</v>
      </c>
      <c r="O2041">
        <v>33617</v>
      </c>
      <c r="P2041">
        <v>36742</v>
      </c>
      <c r="Q2041">
        <v>39867</v>
      </c>
      <c r="R2041">
        <v>8000</v>
      </c>
      <c r="S2041">
        <v>8400</v>
      </c>
      <c r="T2041">
        <v>8820</v>
      </c>
      <c r="U2041">
        <v>9640</v>
      </c>
      <c r="V2041">
        <v>10460</v>
      </c>
      <c r="W2041" t="s">
        <v>2602</v>
      </c>
      <c r="X2041">
        <v>1</v>
      </c>
      <c r="Y2041">
        <v>1</v>
      </c>
      <c r="Z2041" t="s">
        <v>1532</v>
      </c>
    </row>
    <row r="2042" spans="1:26">
      <c r="A2042">
        <v>285</v>
      </c>
      <c r="B2042">
        <v>16226</v>
      </c>
      <c r="C2042" t="s">
        <v>1574</v>
      </c>
      <c r="D2042" t="s">
        <v>1529</v>
      </c>
      <c r="E2042" t="s">
        <v>1438</v>
      </c>
      <c r="F2042">
        <v>50680</v>
      </c>
      <c r="G2042">
        <v>59608</v>
      </c>
      <c r="H2042" t="s">
        <v>1530</v>
      </c>
      <c r="I2042">
        <v>295</v>
      </c>
      <c r="J2042">
        <v>2</v>
      </c>
      <c r="K2042">
        <v>35</v>
      </c>
      <c r="L2042">
        <v>81000</v>
      </c>
      <c r="M2042">
        <v>30492</v>
      </c>
      <c r="N2042">
        <v>32017</v>
      </c>
      <c r="O2042">
        <v>33617</v>
      </c>
      <c r="P2042">
        <v>36742</v>
      </c>
      <c r="Q2042">
        <v>39867</v>
      </c>
      <c r="R2042">
        <v>70</v>
      </c>
      <c r="S2042">
        <v>74</v>
      </c>
      <c r="T2042">
        <v>77</v>
      </c>
      <c r="U2042">
        <v>84</v>
      </c>
      <c r="V2042">
        <v>92</v>
      </c>
      <c r="W2042" t="s">
        <v>2603</v>
      </c>
      <c r="X2042">
        <v>1</v>
      </c>
      <c r="Y2042">
        <v>1</v>
      </c>
      <c r="Z2042" t="s">
        <v>1532</v>
      </c>
    </row>
    <row r="2043" spans="1:26">
      <c r="A2043">
        <v>285</v>
      </c>
      <c r="B2043">
        <v>16226</v>
      </c>
      <c r="C2043" t="s">
        <v>1574</v>
      </c>
      <c r="D2043" t="s">
        <v>1529</v>
      </c>
      <c r="E2043" t="s">
        <v>1445</v>
      </c>
      <c r="F2043">
        <v>4955</v>
      </c>
      <c r="G2043">
        <v>5180</v>
      </c>
      <c r="H2043" t="s">
        <v>1530</v>
      </c>
      <c r="I2043">
        <v>267</v>
      </c>
      <c r="J2043">
        <v>1</v>
      </c>
      <c r="K2043">
        <v>250</v>
      </c>
      <c r="L2043">
        <v>81000</v>
      </c>
      <c r="M2043">
        <v>4982</v>
      </c>
      <c r="N2043">
        <v>5231</v>
      </c>
      <c r="O2043">
        <v>5493</v>
      </c>
      <c r="P2043">
        <v>6004</v>
      </c>
      <c r="Q2043">
        <v>6515</v>
      </c>
      <c r="R2043">
        <v>250</v>
      </c>
      <c r="S2043">
        <v>262</v>
      </c>
      <c r="T2043">
        <v>276</v>
      </c>
      <c r="U2043">
        <v>301</v>
      </c>
      <c r="V2043">
        <v>327</v>
      </c>
      <c r="W2043" t="s">
        <v>1725</v>
      </c>
      <c r="X2043">
        <v>1</v>
      </c>
      <c r="Y2043">
        <v>1</v>
      </c>
      <c r="Z2043" t="s">
        <v>1532</v>
      </c>
    </row>
    <row r="2044" spans="1:26">
      <c r="A2044">
        <v>285</v>
      </c>
      <c r="B2044">
        <v>16226</v>
      </c>
      <c r="C2044" t="s">
        <v>1574</v>
      </c>
      <c r="D2044" t="s">
        <v>1529</v>
      </c>
      <c r="E2044" t="s">
        <v>1438</v>
      </c>
      <c r="F2044">
        <v>34714</v>
      </c>
      <c r="G2044">
        <v>68345</v>
      </c>
      <c r="H2044" t="s">
        <v>1530</v>
      </c>
      <c r="I2044">
        <v>295</v>
      </c>
      <c r="J2044">
        <v>2</v>
      </c>
      <c r="K2044">
        <v>45</v>
      </c>
      <c r="L2044">
        <v>81000</v>
      </c>
      <c r="M2044">
        <v>30492</v>
      </c>
      <c r="N2044">
        <v>32017</v>
      </c>
      <c r="O2044">
        <v>33617</v>
      </c>
      <c r="P2044">
        <v>36742</v>
      </c>
      <c r="Q2044">
        <v>39867</v>
      </c>
      <c r="R2044">
        <v>90</v>
      </c>
      <c r="S2044">
        <v>95</v>
      </c>
      <c r="T2044">
        <v>99</v>
      </c>
      <c r="U2044">
        <v>108</v>
      </c>
      <c r="V2044">
        <v>118</v>
      </c>
      <c r="W2044" t="s">
        <v>2604</v>
      </c>
      <c r="X2044">
        <v>1</v>
      </c>
      <c r="Y2044">
        <v>1</v>
      </c>
      <c r="Z2044" t="s">
        <v>1532</v>
      </c>
    </row>
    <row r="2045" spans="1:26">
      <c r="A2045">
        <v>285</v>
      </c>
      <c r="B2045">
        <v>16226</v>
      </c>
      <c r="C2045" t="s">
        <v>1574</v>
      </c>
      <c r="D2045" t="s">
        <v>1529</v>
      </c>
      <c r="E2045" t="s">
        <v>1445</v>
      </c>
      <c r="F2045">
        <v>45014</v>
      </c>
      <c r="G2045">
        <v>51925</v>
      </c>
      <c r="H2045" t="s">
        <v>1530</v>
      </c>
      <c r="I2045">
        <v>295</v>
      </c>
      <c r="J2045">
        <v>11</v>
      </c>
      <c r="K2045">
        <v>2000</v>
      </c>
      <c r="L2045">
        <v>81000</v>
      </c>
      <c r="M2045">
        <v>4982</v>
      </c>
      <c r="N2045">
        <v>5231</v>
      </c>
      <c r="O2045">
        <v>5493</v>
      </c>
      <c r="P2045">
        <v>6004</v>
      </c>
      <c r="Q2045">
        <v>6515</v>
      </c>
      <c r="R2045">
        <v>22000</v>
      </c>
      <c r="S2045">
        <v>23100</v>
      </c>
      <c r="T2045">
        <v>24257</v>
      </c>
      <c r="U2045">
        <v>26513</v>
      </c>
      <c r="V2045">
        <v>28770</v>
      </c>
      <c r="W2045" t="s">
        <v>1846</v>
      </c>
      <c r="X2045">
        <v>1</v>
      </c>
      <c r="Y2045">
        <v>1</v>
      </c>
      <c r="Z2045" t="s">
        <v>1532</v>
      </c>
    </row>
    <row r="2046" spans="1:26">
      <c r="A2046">
        <v>285</v>
      </c>
      <c r="B2046">
        <v>16226</v>
      </c>
      <c r="C2046" t="s">
        <v>1574</v>
      </c>
      <c r="D2046" t="s">
        <v>1529</v>
      </c>
      <c r="E2046" t="s">
        <v>1438</v>
      </c>
      <c r="F2046">
        <v>51435</v>
      </c>
      <c r="G2046">
        <v>60469</v>
      </c>
      <c r="H2046" t="s">
        <v>1530</v>
      </c>
      <c r="I2046">
        <v>295</v>
      </c>
      <c r="J2046">
        <v>250</v>
      </c>
      <c r="K2046">
        <v>45</v>
      </c>
      <c r="L2046">
        <v>81000</v>
      </c>
      <c r="M2046">
        <v>30492</v>
      </c>
      <c r="N2046">
        <v>32017</v>
      </c>
      <c r="O2046">
        <v>33617</v>
      </c>
      <c r="P2046">
        <v>36742</v>
      </c>
      <c r="Q2046">
        <v>39867</v>
      </c>
      <c r="R2046">
        <v>11250</v>
      </c>
      <c r="S2046">
        <v>11813</v>
      </c>
      <c r="T2046">
        <v>12403</v>
      </c>
      <c r="U2046">
        <v>13556</v>
      </c>
      <c r="V2046">
        <v>14709</v>
      </c>
      <c r="W2046" t="s">
        <v>1936</v>
      </c>
      <c r="X2046">
        <v>1</v>
      </c>
      <c r="Y2046">
        <v>1</v>
      </c>
      <c r="Z2046" t="s">
        <v>1532</v>
      </c>
    </row>
    <row r="2047" spans="1:26">
      <c r="A2047">
        <v>285</v>
      </c>
      <c r="B2047">
        <v>16226</v>
      </c>
      <c r="C2047" t="s">
        <v>1574</v>
      </c>
      <c r="D2047" t="s">
        <v>1529</v>
      </c>
      <c r="E2047" t="s">
        <v>1445</v>
      </c>
      <c r="F2047">
        <v>41494</v>
      </c>
      <c r="G2047">
        <v>46604</v>
      </c>
      <c r="H2047" t="s">
        <v>1530</v>
      </c>
      <c r="I2047">
        <v>295</v>
      </c>
      <c r="J2047">
        <v>20</v>
      </c>
      <c r="K2047">
        <v>150</v>
      </c>
      <c r="L2047">
        <v>81000</v>
      </c>
      <c r="M2047">
        <v>4982</v>
      </c>
      <c r="N2047">
        <v>5231</v>
      </c>
      <c r="O2047">
        <v>5493</v>
      </c>
      <c r="P2047">
        <v>6004</v>
      </c>
      <c r="Q2047">
        <v>6515</v>
      </c>
      <c r="R2047">
        <v>3000</v>
      </c>
      <c r="S2047">
        <v>3150</v>
      </c>
      <c r="T2047">
        <v>3308</v>
      </c>
      <c r="U2047">
        <v>3615</v>
      </c>
      <c r="V2047">
        <v>3923</v>
      </c>
      <c r="W2047" t="s">
        <v>1847</v>
      </c>
      <c r="X2047">
        <v>1</v>
      </c>
      <c r="Y2047">
        <v>1</v>
      </c>
      <c r="Z2047" t="s">
        <v>1532</v>
      </c>
    </row>
    <row r="2048" spans="1:26">
      <c r="A2048">
        <v>285</v>
      </c>
      <c r="B2048">
        <v>16226</v>
      </c>
      <c r="C2048" t="s">
        <v>1574</v>
      </c>
      <c r="D2048" t="s">
        <v>1529</v>
      </c>
      <c r="E2048" t="s">
        <v>1438</v>
      </c>
      <c r="F2048">
        <v>51624</v>
      </c>
      <c r="G2048">
        <v>60725</v>
      </c>
      <c r="H2048" t="s">
        <v>1530</v>
      </c>
      <c r="I2048">
        <v>295</v>
      </c>
      <c r="J2048">
        <v>200</v>
      </c>
      <c r="K2048">
        <v>80</v>
      </c>
      <c r="L2048">
        <v>81000</v>
      </c>
      <c r="M2048">
        <v>30492</v>
      </c>
      <c r="N2048">
        <v>32017</v>
      </c>
      <c r="O2048">
        <v>33617</v>
      </c>
      <c r="P2048">
        <v>36742</v>
      </c>
      <c r="Q2048">
        <v>39867</v>
      </c>
      <c r="R2048">
        <v>16000</v>
      </c>
      <c r="S2048">
        <v>16800</v>
      </c>
      <c r="T2048">
        <v>17640</v>
      </c>
      <c r="U2048">
        <v>19280</v>
      </c>
      <c r="V2048">
        <v>20919</v>
      </c>
      <c r="W2048" t="s">
        <v>1936</v>
      </c>
      <c r="X2048">
        <v>1</v>
      </c>
      <c r="Y2048">
        <v>1</v>
      </c>
      <c r="Z2048" t="s">
        <v>1532</v>
      </c>
    </row>
    <row r="2049" spans="1:26">
      <c r="A2049">
        <v>285</v>
      </c>
      <c r="B2049">
        <v>16226</v>
      </c>
      <c r="C2049" t="s">
        <v>1574</v>
      </c>
      <c r="D2049" t="s">
        <v>1529</v>
      </c>
      <c r="E2049" t="s">
        <v>1438</v>
      </c>
      <c r="F2049">
        <v>51305</v>
      </c>
      <c r="G2049">
        <v>60327</v>
      </c>
      <c r="H2049" t="s">
        <v>1530</v>
      </c>
      <c r="I2049">
        <v>295</v>
      </c>
      <c r="J2049">
        <v>1</v>
      </c>
      <c r="K2049">
        <v>300</v>
      </c>
      <c r="L2049">
        <v>81000</v>
      </c>
      <c r="M2049">
        <v>30492</v>
      </c>
      <c r="N2049">
        <v>32017</v>
      </c>
      <c r="O2049">
        <v>33617</v>
      </c>
      <c r="P2049">
        <v>36742</v>
      </c>
      <c r="Q2049">
        <v>39867</v>
      </c>
      <c r="R2049">
        <v>300</v>
      </c>
      <c r="S2049">
        <v>315</v>
      </c>
      <c r="T2049">
        <v>331</v>
      </c>
      <c r="U2049">
        <v>361</v>
      </c>
      <c r="V2049">
        <v>392</v>
      </c>
      <c r="W2049" t="s">
        <v>2605</v>
      </c>
      <c r="X2049">
        <v>1</v>
      </c>
      <c r="Y2049">
        <v>1</v>
      </c>
      <c r="Z2049" t="s">
        <v>1532</v>
      </c>
    </row>
    <row r="2050" spans="1:26">
      <c r="A2050">
        <v>285</v>
      </c>
      <c r="B2050">
        <v>16226</v>
      </c>
      <c r="C2050" t="s">
        <v>1574</v>
      </c>
      <c r="D2050" t="s">
        <v>1529</v>
      </c>
      <c r="E2050" t="s">
        <v>1438</v>
      </c>
      <c r="F2050">
        <v>7552</v>
      </c>
      <c r="G2050">
        <v>7914</v>
      </c>
      <c r="H2050" t="s">
        <v>1530</v>
      </c>
      <c r="I2050">
        <v>295</v>
      </c>
      <c r="J2050">
        <v>10</v>
      </c>
      <c r="K2050">
        <v>150</v>
      </c>
      <c r="L2050">
        <v>81000</v>
      </c>
      <c r="M2050">
        <v>30492</v>
      </c>
      <c r="N2050">
        <v>32017</v>
      </c>
      <c r="O2050">
        <v>33617</v>
      </c>
      <c r="P2050">
        <v>36742</v>
      </c>
      <c r="Q2050">
        <v>39867</v>
      </c>
      <c r="R2050">
        <v>1500</v>
      </c>
      <c r="S2050">
        <v>1575</v>
      </c>
      <c r="T2050">
        <v>1654</v>
      </c>
      <c r="U2050">
        <v>1807</v>
      </c>
      <c r="V2050">
        <v>1961</v>
      </c>
      <c r="W2050" t="s">
        <v>2606</v>
      </c>
      <c r="X2050">
        <v>1</v>
      </c>
      <c r="Y2050">
        <v>1</v>
      </c>
      <c r="Z2050" t="s">
        <v>1532</v>
      </c>
    </row>
    <row r="2051" spans="1:26">
      <c r="A2051">
        <v>285</v>
      </c>
      <c r="B2051">
        <v>16226</v>
      </c>
      <c r="C2051" t="s">
        <v>1574</v>
      </c>
      <c r="D2051" t="s">
        <v>1529</v>
      </c>
      <c r="E2051" t="s">
        <v>1445</v>
      </c>
      <c r="F2051">
        <v>33579</v>
      </c>
      <c r="G2051">
        <v>36790</v>
      </c>
      <c r="H2051" t="s">
        <v>1530</v>
      </c>
      <c r="I2051">
        <v>239</v>
      </c>
      <c r="J2051">
        <v>6</v>
      </c>
      <c r="K2051">
        <v>3000</v>
      </c>
      <c r="L2051">
        <v>81000</v>
      </c>
      <c r="M2051">
        <v>4982</v>
      </c>
      <c r="N2051">
        <v>5231</v>
      </c>
      <c r="O2051">
        <v>5493</v>
      </c>
      <c r="P2051">
        <v>6004</v>
      </c>
      <c r="Q2051">
        <v>6515</v>
      </c>
      <c r="R2051">
        <v>18000</v>
      </c>
      <c r="S2051">
        <v>18900</v>
      </c>
      <c r="T2051">
        <v>19846</v>
      </c>
      <c r="U2051">
        <v>21692</v>
      </c>
      <c r="V2051">
        <v>23539</v>
      </c>
      <c r="W2051" t="s">
        <v>1848</v>
      </c>
      <c r="X2051">
        <v>1</v>
      </c>
      <c r="Y2051">
        <v>1</v>
      </c>
      <c r="Z2051" t="s">
        <v>1532</v>
      </c>
    </row>
    <row r="2052" spans="1:26">
      <c r="A2052">
        <v>285</v>
      </c>
      <c r="B2052">
        <v>16226</v>
      </c>
      <c r="C2052" t="s">
        <v>1574</v>
      </c>
      <c r="D2052" t="s">
        <v>1529</v>
      </c>
      <c r="E2052" t="s">
        <v>1438</v>
      </c>
      <c r="F2052">
        <v>64775</v>
      </c>
      <c r="G2052">
        <v>77922</v>
      </c>
      <c r="H2052" t="s">
        <v>1530</v>
      </c>
      <c r="I2052">
        <v>295</v>
      </c>
      <c r="J2052">
        <v>24000</v>
      </c>
      <c r="K2052">
        <v>5</v>
      </c>
      <c r="L2052">
        <v>81000</v>
      </c>
      <c r="M2052">
        <v>30492</v>
      </c>
      <c r="N2052">
        <v>32017</v>
      </c>
      <c r="O2052">
        <v>33617</v>
      </c>
      <c r="P2052">
        <v>36742</v>
      </c>
      <c r="Q2052">
        <v>39867</v>
      </c>
      <c r="R2052">
        <v>120000</v>
      </c>
      <c r="S2052">
        <v>126002</v>
      </c>
      <c r="T2052">
        <v>132298</v>
      </c>
      <c r="U2052">
        <v>144597</v>
      </c>
      <c r="V2052">
        <v>156895</v>
      </c>
      <c r="W2052" t="s">
        <v>2607</v>
      </c>
      <c r="X2052">
        <v>1</v>
      </c>
      <c r="Y2052">
        <v>1</v>
      </c>
      <c r="Z2052" t="s">
        <v>1532</v>
      </c>
    </row>
    <row r="2053" spans="1:26">
      <c r="A2053">
        <v>285</v>
      </c>
      <c r="B2053">
        <v>16226</v>
      </c>
      <c r="C2053" t="s">
        <v>1574</v>
      </c>
      <c r="D2053" t="s">
        <v>1529</v>
      </c>
      <c r="E2053" t="s">
        <v>1438</v>
      </c>
      <c r="F2053">
        <v>8113</v>
      </c>
      <c r="G2053">
        <v>8473</v>
      </c>
      <c r="H2053" t="s">
        <v>1530</v>
      </c>
      <c r="I2053">
        <v>295</v>
      </c>
      <c r="J2053">
        <v>3</v>
      </c>
      <c r="K2053">
        <v>43.52</v>
      </c>
      <c r="L2053">
        <v>81000</v>
      </c>
      <c r="M2053">
        <v>30492</v>
      </c>
      <c r="N2053">
        <v>32017</v>
      </c>
      <c r="O2053">
        <v>33617</v>
      </c>
      <c r="P2053">
        <v>36742</v>
      </c>
      <c r="Q2053">
        <v>39867</v>
      </c>
      <c r="R2053">
        <v>131</v>
      </c>
      <c r="S2053">
        <v>137</v>
      </c>
      <c r="T2053">
        <v>144</v>
      </c>
      <c r="U2053">
        <v>157</v>
      </c>
      <c r="V2053">
        <v>171</v>
      </c>
      <c r="W2053" t="s">
        <v>2608</v>
      </c>
      <c r="X2053">
        <v>1</v>
      </c>
      <c r="Y2053">
        <v>1</v>
      </c>
      <c r="Z2053" t="s">
        <v>1532</v>
      </c>
    </row>
    <row r="2054" spans="1:26">
      <c r="A2054">
        <v>285</v>
      </c>
      <c r="B2054">
        <v>16226</v>
      </c>
      <c r="C2054" t="s">
        <v>1574</v>
      </c>
      <c r="D2054" t="s">
        <v>1529</v>
      </c>
      <c r="E2054" t="s">
        <v>1438</v>
      </c>
      <c r="F2054">
        <v>74577</v>
      </c>
      <c r="G2054">
        <v>88575</v>
      </c>
      <c r="H2054" t="s">
        <v>1530</v>
      </c>
      <c r="I2054">
        <v>295</v>
      </c>
      <c r="J2054">
        <v>4</v>
      </c>
      <c r="K2054">
        <v>2000</v>
      </c>
      <c r="L2054">
        <v>81000</v>
      </c>
      <c r="M2054">
        <v>30492</v>
      </c>
      <c r="N2054">
        <v>32017</v>
      </c>
      <c r="O2054">
        <v>33617</v>
      </c>
      <c r="P2054">
        <v>36742</v>
      </c>
      <c r="Q2054">
        <v>39867</v>
      </c>
      <c r="R2054">
        <v>8000</v>
      </c>
      <c r="S2054">
        <v>8400</v>
      </c>
      <c r="T2054">
        <v>8820</v>
      </c>
      <c r="U2054">
        <v>9640</v>
      </c>
      <c r="V2054">
        <v>10460</v>
      </c>
      <c r="W2054" t="s">
        <v>1882</v>
      </c>
      <c r="X2054">
        <v>1</v>
      </c>
      <c r="Y2054">
        <v>1</v>
      </c>
      <c r="Z2054" t="s">
        <v>1532</v>
      </c>
    </row>
    <row r="2055" spans="1:26">
      <c r="A2055">
        <v>285</v>
      </c>
      <c r="B2055">
        <v>16226</v>
      </c>
      <c r="C2055" t="s">
        <v>1574</v>
      </c>
      <c r="D2055" t="s">
        <v>1529</v>
      </c>
      <c r="E2055" t="s">
        <v>1445</v>
      </c>
      <c r="F2055">
        <v>2626</v>
      </c>
      <c r="G2055">
        <v>3186</v>
      </c>
      <c r="H2055" t="s">
        <v>1530</v>
      </c>
      <c r="I2055">
        <v>295</v>
      </c>
      <c r="J2055">
        <v>33</v>
      </c>
      <c r="K2055">
        <v>1500</v>
      </c>
      <c r="L2055">
        <v>81000</v>
      </c>
      <c r="M2055">
        <v>4982</v>
      </c>
      <c r="N2055">
        <v>5231</v>
      </c>
      <c r="O2055">
        <v>5493</v>
      </c>
      <c r="P2055">
        <v>6004</v>
      </c>
      <c r="Q2055">
        <v>6515</v>
      </c>
      <c r="R2055">
        <v>49500</v>
      </c>
      <c r="S2055">
        <v>51974</v>
      </c>
      <c r="T2055">
        <v>54577</v>
      </c>
      <c r="U2055">
        <v>59654</v>
      </c>
      <c r="V2055">
        <v>64732</v>
      </c>
      <c r="W2055" t="s">
        <v>1849</v>
      </c>
      <c r="X2055">
        <v>1</v>
      </c>
      <c r="Y2055">
        <v>1</v>
      </c>
      <c r="Z2055" t="s">
        <v>1532</v>
      </c>
    </row>
    <row r="2056" spans="1:26">
      <c r="A2056">
        <v>285</v>
      </c>
      <c r="B2056">
        <v>16226</v>
      </c>
      <c r="C2056" t="s">
        <v>1574</v>
      </c>
      <c r="D2056" t="s">
        <v>1529</v>
      </c>
      <c r="E2056" t="s">
        <v>1438</v>
      </c>
      <c r="F2056">
        <v>51532</v>
      </c>
      <c r="G2056">
        <v>60571</v>
      </c>
      <c r="H2056" t="s">
        <v>1530</v>
      </c>
      <c r="I2056">
        <v>295</v>
      </c>
      <c r="J2056">
        <v>6</v>
      </c>
      <c r="K2056">
        <v>5000</v>
      </c>
      <c r="L2056">
        <v>81000</v>
      </c>
      <c r="M2056">
        <v>30492</v>
      </c>
      <c r="N2056">
        <v>32017</v>
      </c>
      <c r="O2056">
        <v>33617</v>
      </c>
      <c r="P2056">
        <v>36742</v>
      </c>
      <c r="Q2056">
        <v>39867</v>
      </c>
      <c r="R2056">
        <v>30000</v>
      </c>
      <c r="S2056">
        <v>31500</v>
      </c>
      <c r="T2056">
        <v>33075</v>
      </c>
      <c r="U2056">
        <v>36149</v>
      </c>
      <c r="V2056">
        <v>39224</v>
      </c>
      <c r="W2056" t="s">
        <v>2609</v>
      </c>
      <c r="X2056">
        <v>1</v>
      </c>
      <c r="Y2056">
        <v>1</v>
      </c>
      <c r="Z2056" t="s">
        <v>1532</v>
      </c>
    </row>
    <row r="2057" spans="1:26">
      <c r="A2057">
        <v>285</v>
      </c>
      <c r="B2057">
        <v>16226</v>
      </c>
      <c r="C2057" t="s">
        <v>1574</v>
      </c>
      <c r="D2057" t="s">
        <v>1529</v>
      </c>
      <c r="E2057" t="s">
        <v>1445</v>
      </c>
      <c r="F2057">
        <v>83820</v>
      </c>
      <c r="G2057">
        <v>99116</v>
      </c>
      <c r="H2057" t="s">
        <v>1577</v>
      </c>
      <c r="I2057">
        <v>322</v>
      </c>
      <c r="J2057">
        <v>4</v>
      </c>
      <c r="K2057">
        <v>2500</v>
      </c>
      <c r="L2057">
        <v>81000</v>
      </c>
      <c r="M2057">
        <v>4982</v>
      </c>
      <c r="N2057">
        <v>5231</v>
      </c>
      <c r="O2057">
        <v>5493</v>
      </c>
      <c r="P2057">
        <v>6004</v>
      </c>
      <c r="Q2057">
        <v>6515</v>
      </c>
      <c r="R2057">
        <v>10000</v>
      </c>
      <c r="S2057">
        <v>10500</v>
      </c>
      <c r="T2057">
        <v>11026</v>
      </c>
      <c r="U2057">
        <v>12051</v>
      </c>
      <c r="V2057">
        <v>13077</v>
      </c>
      <c r="W2057" t="s">
        <v>1850</v>
      </c>
      <c r="X2057">
        <v>1</v>
      </c>
      <c r="Y2057">
        <v>1</v>
      </c>
      <c r="Z2057" t="s">
        <v>1532</v>
      </c>
    </row>
    <row r="2058" spans="1:26">
      <c r="A2058">
        <v>285</v>
      </c>
      <c r="B2058">
        <v>16226</v>
      </c>
      <c r="C2058" t="s">
        <v>1574</v>
      </c>
      <c r="D2058" t="s">
        <v>1529</v>
      </c>
      <c r="E2058" t="s">
        <v>1445</v>
      </c>
      <c r="F2058">
        <v>83491</v>
      </c>
      <c r="G2058">
        <v>98744</v>
      </c>
      <c r="H2058" t="s">
        <v>1577</v>
      </c>
      <c r="I2058">
        <v>329</v>
      </c>
      <c r="J2058">
        <v>9</v>
      </c>
      <c r="K2058">
        <v>5000</v>
      </c>
      <c r="L2058">
        <v>81000</v>
      </c>
      <c r="M2058">
        <v>4982</v>
      </c>
      <c r="N2058">
        <v>5231</v>
      </c>
      <c r="O2058">
        <v>5493</v>
      </c>
      <c r="P2058">
        <v>6004</v>
      </c>
      <c r="Q2058">
        <v>6515</v>
      </c>
      <c r="R2058">
        <v>45000</v>
      </c>
      <c r="S2058">
        <v>47249</v>
      </c>
      <c r="T2058">
        <v>49616</v>
      </c>
      <c r="U2058">
        <v>54231</v>
      </c>
      <c r="V2058">
        <v>58847</v>
      </c>
      <c r="W2058" t="s">
        <v>1851</v>
      </c>
      <c r="X2058">
        <v>1</v>
      </c>
      <c r="Y2058">
        <v>1</v>
      </c>
      <c r="Z2058" t="s">
        <v>1532</v>
      </c>
    </row>
    <row r="2059" spans="1:26">
      <c r="A2059">
        <v>285</v>
      </c>
      <c r="B2059">
        <v>16226</v>
      </c>
      <c r="C2059" t="s">
        <v>1574</v>
      </c>
      <c r="D2059" t="s">
        <v>1529</v>
      </c>
      <c r="E2059" t="s">
        <v>1445</v>
      </c>
      <c r="F2059">
        <v>83171</v>
      </c>
      <c r="G2059">
        <v>98375</v>
      </c>
      <c r="H2059" t="s">
        <v>1530</v>
      </c>
      <c r="I2059">
        <v>295</v>
      </c>
      <c r="J2059">
        <v>14</v>
      </c>
      <c r="K2059">
        <v>250</v>
      </c>
      <c r="L2059">
        <v>81000</v>
      </c>
      <c r="M2059">
        <v>4982</v>
      </c>
      <c r="N2059">
        <v>5231</v>
      </c>
      <c r="O2059">
        <v>5493</v>
      </c>
      <c r="P2059">
        <v>6004</v>
      </c>
      <c r="Q2059">
        <v>6515</v>
      </c>
      <c r="R2059">
        <v>3500</v>
      </c>
      <c r="S2059">
        <v>3675</v>
      </c>
      <c r="T2059">
        <v>3859</v>
      </c>
      <c r="U2059">
        <v>4218</v>
      </c>
      <c r="V2059">
        <v>4577</v>
      </c>
      <c r="W2059" t="s">
        <v>1852</v>
      </c>
      <c r="X2059">
        <v>1</v>
      </c>
      <c r="Y2059">
        <v>1</v>
      </c>
      <c r="Z2059" t="s">
        <v>1532</v>
      </c>
    </row>
    <row r="2060" spans="1:26">
      <c r="A2060">
        <v>285</v>
      </c>
      <c r="B2060">
        <v>16226</v>
      </c>
      <c r="C2060" t="s">
        <v>1574</v>
      </c>
      <c r="D2060" t="s">
        <v>1529</v>
      </c>
      <c r="E2060" t="s">
        <v>1445</v>
      </c>
      <c r="F2060">
        <v>82928</v>
      </c>
      <c r="G2060">
        <v>98028</v>
      </c>
      <c r="H2060" t="s">
        <v>1577</v>
      </c>
      <c r="I2060">
        <v>322</v>
      </c>
      <c r="J2060">
        <v>4</v>
      </c>
      <c r="K2060">
        <v>500</v>
      </c>
      <c r="L2060">
        <v>81000</v>
      </c>
      <c r="M2060">
        <v>4982</v>
      </c>
      <c r="N2060">
        <v>5231</v>
      </c>
      <c r="O2060">
        <v>5493</v>
      </c>
      <c r="P2060">
        <v>6004</v>
      </c>
      <c r="Q2060">
        <v>6515</v>
      </c>
      <c r="R2060">
        <v>2000</v>
      </c>
      <c r="S2060">
        <v>2100</v>
      </c>
      <c r="T2060">
        <v>2205</v>
      </c>
      <c r="U2060">
        <v>2410</v>
      </c>
      <c r="V2060">
        <v>2615</v>
      </c>
      <c r="W2060" t="s">
        <v>1850</v>
      </c>
      <c r="X2060">
        <v>1</v>
      </c>
      <c r="Y2060">
        <v>1</v>
      </c>
      <c r="Z2060" t="s">
        <v>1532</v>
      </c>
    </row>
    <row r="2061" spans="1:26">
      <c r="A2061">
        <v>285</v>
      </c>
      <c r="B2061">
        <v>16226</v>
      </c>
      <c r="C2061" t="s">
        <v>1574</v>
      </c>
      <c r="D2061" t="s">
        <v>1529</v>
      </c>
      <c r="E2061" t="s">
        <v>1445</v>
      </c>
      <c r="F2061">
        <v>82808</v>
      </c>
      <c r="G2061">
        <v>97884</v>
      </c>
      <c r="H2061" t="s">
        <v>1577</v>
      </c>
      <c r="I2061">
        <v>322</v>
      </c>
      <c r="J2061">
        <v>3</v>
      </c>
      <c r="K2061">
        <v>5000</v>
      </c>
      <c r="L2061">
        <v>81000</v>
      </c>
      <c r="M2061">
        <v>4982</v>
      </c>
      <c r="N2061">
        <v>5231</v>
      </c>
      <c r="O2061">
        <v>5493</v>
      </c>
      <c r="P2061">
        <v>6004</v>
      </c>
      <c r="Q2061">
        <v>6515</v>
      </c>
      <c r="R2061">
        <v>15000</v>
      </c>
      <c r="S2061">
        <v>15750</v>
      </c>
      <c r="T2061">
        <v>16539</v>
      </c>
      <c r="U2061">
        <v>18077</v>
      </c>
      <c r="V2061">
        <v>19616</v>
      </c>
      <c r="W2061" t="s">
        <v>1853</v>
      </c>
      <c r="X2061">
        <v>1</v>
      </c>
      <c r="Y2061">
        <v>1</v>
      </c>
      <c r="Z2061" t="s">
        <v>1532</v>
      </c>
    </row>
    <row r="2062" spans="1:26">
      <c r="A2062">
        <v>285</v>
      </c>
      <c r="B2062">
        <v>16226</v>
      </c>
      <c r="C2062" t="s">
        <v>1574</v>
      </c>
      <c r="D2062" t="s">
        <v>1529</v>
      </c>
      <c r="E2062" t="s">
        <v>1445</v>
      </c>
      <c r="F2062">
        <v>82066</v>
      </c>
      <c r="G2062">
        <v>97017</v>
      </c>
      <c r="H2062" t="s">
        <v>1577</v>
      </c>
      <c r="I2062">
        <v>329</v>
      </c>
      <c r="J2062">
        <v>1</v>
      </c>
      <c r="K2062">
        <v>5000</v>
      </c>
      <c r="L2062">
        <v>81000</v>
      </c>
      <c r="M2062">
        <v>4982</v>
      </c>
      <c r="N2062">
        <v>5231</v>
      </c>
      <c r="O2062">
        <v>5493</v>
      </c>
      <c r="P2062">
        <v>6004</v>
      </c>
      <c r="Q2062">
        <v>6515</v>
      </c>
      <c r="R2062">
        <v>5000</v>
      </c>
      <c r="S2062">
        <v>5250</v>
      </c>
      <c r="T2062">
        <v>5513</v>
      </c>
      <c r="U2062">
        <v>6026</v>
      </c>
      <c r="V2062">
        <v>6539</v>
      </c>
      <c r="W2062" t="s">
        <v>1854</v>
      </c>
      <c r="X2062">
        <v>1</v>
      </c>
      <c r="Y2062">
        <v>1</v>
      </c>
      <c r="Z2062" t="s">
        <v>1532</v>
      </c>
    </row>
    <row r="2063" spans="1:26">
      <c r="A2063">
        <v>285</v>
      </c>
      <c r="B2063">
        <v>16226</v>
      </c>
      <c r="C2063" t="s">
        <v>1574</v>
      </c>
      <c r="D2063" t="s">
        <v>1529</v>
      </c>
      <c r="E2063" t="s">
        <v>1445</v>
      </c>
      <c r="F2063">
        <v>81653</v>
      </c>
      <c r="G2063">
        <v>96512</v>
      </c>
      <c r="H2063" t="s">
        <v>1530</v>
      </c>
      <c r="I2063">
        <v>268</v>
      </c>
      <c r="J2063">
        <v>6</v>
      </c>
      <c r="K2063">
        <v>8000</v>
      </c>
      <c r="L2063">
        <v>81000</v>
      </c>
      <c r="M2063">
        <v>4982</v>
      </c>
      <c r="N2063">
        <v>5231</v>
      </c>
      <c r="O2063">
        <v>5493</v>
      </c>
      <c r="P2063">
        <v>6004</v>
      </c>
      <c r="Q2063">
        <v>6515</v>
      </c>
      <c r="R2063">
        <v>48000</v>
      </c>
      <c r="S2063">
        <v>50399</v>
      </c>
      <c r="T2063">
        <v>52923</v>
      </c>
      <c r="U2063">
        <v>57847</v>
      </c>
      <c r="V2063">
        <v>62770</v>
      </c>
      <c r="W2063" t="s">
        <v>1855</v>
      </c>
      <c r="X2063">
        <v>1</v>
      </c>
      <c r="Y2063">
        <v>1</v>
      </c>
      <c r="Z2063" t="s">
        <v>1532</v>
      </c>
    </row>
    <row r="2064" spans="1:26">
      <c r="A2064">
        <v>285</v>
      </c>
      <c r="B2064">
        <v>16226</v>
      </c>
      <c r="C2064" t="s">
        <v>1574</v>
      </c>
      <c r="D2064" t="s">
        <v>1529</v>
      </c>
      <c r="E2064" t="s">
        <v>1445</v>
      </c>
      <c r="F2064">
        <v>81136</v>
      </c>
      <c r="G2064">
        <v>95854</v>
      </c>
      <c r="H2064" t="s">
        <v>1577</v>
      </c>
      <c r="I2064">
        <v>329</v>
      </c>
      <c r="J2064">
        <v>7</v>
      </c>
      <c r="K2064">
        <v>4000</v>
      </c>
      <c r="L2064">
        <v>81000</v>
      </c>
      <c r="M2064">
        <v>4982</v>
      </c>
      <c r="N2064">
        <v>5231</v>
      </c>
      <c r="O2064">
        <v>5493</v>
      </c>
      <c r="P2064">
        <v>6004</v>
      </c>
      <c r="Q2064">
        <v>6515</v>
      </c>
      <c r="R2064">
        <v>28000</v>
      </c>
      <c r="S2064">
        <v>29399</v>
      </c>
      <c r="T2064">
        <v>30872</v>
      </c>
      <c r="U2064">
        <v>33744</v>
      </c>
      <c r="V2064">
        <v>36616</v>
      </c>
      <c r="W2064" t="s">
        <v>1856</v>
      </c>
      <c r="X2064">
        <v>1</v>
      </c>
      <c r="Y2064">
        <v>1</v>
      </c>
      <c r="Z2064" t="s">
        <v>1532</v>
      </c>
    </row>
    <row r="2065" spans="1:26">
      <c r="A2065">
        <v>285</v>
      </c>
      <c r="B2065">
        <v>16226</v>
      </c>
      <c r="C2065" t="s">
        <v>1574</v>
      </c>
      <c r="D2065" t="s">
        <v>1529</v>
      </c>
      <c r="E2065" t="s">
        <v>1445</v>
      </c>
      <c r="F2065">
        <v>80975</v>
      </c>
      <c r="G2065">
        <v>95675</v>
      </c>
      <c r="H2065" t="s">
        <v>1577</v>
      </c>
      <c r="I2065">
        <v>322</v>
      </c>
      <c r="J2065">
        <v>1</v>
      </c>
      <c r="K2065">
        <v>2000</v>
      </c>
      <c r="L2065">
        <v>81000</v>
      </c>
      <c r="M2065">
        <v>4982</v>
      </c>
      <c r="N2065">
        <v>5231</v>
      </c>
      <c r="O2065">
        <v>5493</v>
      </c>
      <c r="P2065">
        <v>6004</v>
      </c>
      <c r="Q2065">
        <v>6515</v>
      </c>
      <c r="R2065">
        <v>2000</v>
      </c>
      <c r="S2065">
        <v>2100</v>
      </c>
      <c r="T2065">
        <v>2205</v>
      </c>
      <c r="U2065">
        <v>2410</v>
      </c>
      <c r="V2065">
        <v>2615</v>
      </c>
      <c r="W2065" t="s">
        <v>1857</v>
      </c>
      <c r="X2065">
        <v>1</v>
      </c>
      <c r="Y2065">
        <v>1</v>
      </c>
      <c r="Z2065" t="s">
        <v>1532</v>
      </c>
    </row>
    <row r="2066" spans="1:26">
      <c r="A2066">
        <v>285</v>
      </c>
      <c r="B2066">
        <v>16226</v>
      </c>
      <c r="C2066" t="s">
        <v>1574</v>
      </c>
      <c r="D2066" t="s">
        <v>1529</v>
      </c>
      <c r="E2066" t="s">
        <v>1445</v>
      </c>
      <c r="F2066">
        <v>80692</v>
      </c>
      <c r="G2066">
        <v>95333</v>
      </c>
      <c r="H2066" t="s">
        <v>1530</v>
      </c>
      <c r="I2066">
        <v>289</v>
      </c>
      <c r="J2066">
        <v>16</v>
      </c>
      <c r="K2066">
        <v>300</v>
      </c>
      <c r="L2066">
        <v>81000</v>
      </c>
      <c r="M2066">
        <v>4982</v>
      </c>
      <c r="N2066">
        <v>5231</v>
      </c>
      <c r="O2066">
        <v>5493</v>
      </c>
      <c r="P2066">
        <v>6004</v>
      </c>
      <c r="Q2066">
        <v>6515</v>
      </c>
      <c r="R2066">
        <v>4800</v>
      </c>
      <c r="S2066">
        <v>5040</v>
      </c>
      <c r="T2066">
        <v>5292</v>
      </c>
      <c r="U2066">
        <v>5785</v>
      </c>
      <c r="V2066">
        <v>6277</v>
      </c>
      <c r="W2066" t="s">
        <v>1552</v>
      </c>
      <c r="X2066">
        <v>1</v>
      </c>
      <c r="Y2066">
        <v>1</v>
      </c>
      <c r="Z2066" t="s">
        <v>1532</v>
      </c>
    </row>
    <row r="2067" spans="1:26">
      <c r="A2067">
        <v>285</v>
      </c>
      <c r="B2067">
        <v>16226</v>
      </c>
      <c r="C2067" t="s">
        <v>1574</v>
      </c>
      <c r="D2067" t="s">
        <v>1529</v>
      </c>
      <c r="E2067" t="s">
        <v>1445</v>
      </c>
      <c r="F2067">
        <v>79737</v>
      </c>
      <c r="G2067">
        <v>94194</v>
      </c>
      <c r="H2067" t="s">
        <v>1577</v>
      </c>
      <c r="I2067">
        <v>322</v>
      </c>
      <c r="J2067">
        <v>1</v>
      </c>
      <c r="K2067">
        <v>3000</v>
      </c>
      <c r="L2067">
        <v>81000</v>
      </c>
      <c r="M2067">
        <v>4982</v>
      </c>
      <c r="N2067">
        <v>5231</v>
      </c>
      <c r="O2067">
        <v>5493</v>
      </c>
      <c r="P2067">
        <v>6004</v>
      </c>
      <c r="Q2067">
        <v>6515</v>
      </c>
      <c r="R2067">
        <v>3000</v>
      </c>
      <c r="S2067">
        <v>3150</v>
      </c>
      <c r="T2067">
        <v>3308</v>
      </c>
      <c r="U2067">
        <v>3615</v>
      </c>
      <c r="V2067">
        <v>3923</v>
      </c>
      <c r="W2067" t="s">
        <v>1858</v>
      </c>
      <c r="X2067">
        <v>1</v>
      </c>
      <c r="Y2067">
        <v>1</v>
      </c>
      <c r="Z2067" t="s">
        <v>1532</v>
      </c>
    </row>
    <row r="2068" spans="1:26">
      <c r="A2068">
        <v>285</v>
      </c>
      <c r="B2068">
        <v>16226</v>
      </c>
      <c r="C2068" t="s">
        <v>1574</v>
      </c>
      <c r="D2068" t="s">
        <v>1529</v>
      </c>
      <c r="E2068" t="s">
        <v>1445</v>
      </c>
      <c r="F2068">
        <v>79190</v>
      </c>
      <c r="G2068">
        <v>93538</v>
      </c>
      <c r="H2068" t="s">
        <v>1577</v>
      </c>
      <c r="I2068">
        <v>322</v>
      </c>
      <c r="J2068">
        <v>6</v>
      </c>
      <c r="K2068">
        <v>1000</v>
      </c>
      <c r="L2068">
        <v>81000</v>
      </c>
      <c r="M2068">
        <v>4982</v>
      </c>
      <c r="N2068">
        <v>5231</v>
      </c>
      <c r="O2068">
        <v>5493</v>
      </c>
      <c r="P2068">
        <v>6004</v>
      </c>
      <c r="Q2068">
        <v>6515</v>
      </c>
      <c r="R2068">
        <v>6000</v>
      </c>
      <c r="S2068">
        <v>6300</v>
      </c>
      <c r="T2068">
        <v>6615</v>
      </c>
      <c r="U2068">
        <v>7231</v>
      </c>
      <c r="V2068">
        <v>7846</v>
      </c>
      <c r="W2068" t="s">
        <v>1859</v>
      </c>
      <c r="X2068">
        <v>1</v>
      </c>
      <c r="Y2068">
        <v>1</v>
      </c>
      <c r="Z2068" t="s">
        <v>1532</v>
      </c>
    </row>
    <row r="2069" spans="1:26">
      <c r="A2069">
        <v>285</v>
      </c>
      <c r="B2069">
        <v>16226</v>
      </c>
      <c r="C2069" t="s">
        <v>1574</v>
      </c>
      <c r="D2069" t="s">
        <v>1529</v>
      </c>
      <c r="E2069" t="s">
        <v>1445</v>
      </c>
      <c r="F2069">
        <v>78873</v>
      </c>
      <c r="G2069">
        <v>93195</v>
      </c>
      <c r="H2069" t="s">
        <v>1577</v>
      </c>
      <c r="I2069">
        <v>322</v>
      </c>
      <c r="J2069">
        <v>1</v>
      </c>
      <c r="K2069">
        <v>2500</v>
      </c>
      <c r="L2069">
        <v>81000</v>
      </c>
      <c r="M2069">
        <v>4982</v>
      </c>
      <c r="N2069">
        <v>5231</v>
      </c>
      <c r="O2069">
        <v>5493</v>
      </c>
      <c r="P2069">
        <v>6004</v>
      </c>
      <c r="Q2069">
        <v>6515</v>
      </c>
      <c r="R2069">
        <v>2500</v>
      </c>
      <c r="S2069">
        <v>2625</v>
      </c>
      <c r="T2069">
        <v>2756</v>
      </c>
      <c r="U2069">
        <v>3013</v>
      </c>
      <c r="V2069">
        <v>3269</v>
      </c>
      <c r="W2069" t="s">
        <v>1860</v>
      </c>
      <c r="X2069">
        <v>1</v>
      </c>
      <c r="Y2069">
        <v>1</v>
      </c>
      <c r="Z2069" t="s">
        <v>1532</v>
      </c>
    </row>
    <row r="2070" spans="1:26">
      <c r="A2070">
        <v>285</v>
      </c>
      <c r="B2070">
        <v>16226</v>
      </c>
      <c r="C2070" t="s">
        <v>1574</v>
      </c>
      <c r="D2070" t="s">
        <v>1529</v>
      </c>
      <c r="E2070" t="s">
        <v>1445</v>
      </c>
      <c r="F2070">
        <v>77849</v>
      </c>
      <c r="G2070">
        <v>92092</v>
      </c>
      <c r="H2070" t="s">
        <v>1530</v>
      </c>
      <c r="I2070">
        <v>294</v>
      </c>
      <c r="J2070">
        <v>15</v>
      </c>
      <c r="K2070">
        <v>250</v>
      </c>
      <c r="L2070">
        <v>81000</v>
      </c>
      <c r="M2070">
        <v>4982</v>
      </c>
      <c r="N2070">
        <v>5231</v>
      </c>
      <c r="O2070">
        <v>5493</v>
      </c>
      <c r="P2070">
        <v>6004</v>
      </c>
      <c r="Q2070">
        <v>6515</v>
      </c>
      <c r="R2070">
        <v>3750</v>
      </c>
      <c r="S2070">
        <v>3937</v>
      </c>
      <c r="T2070">
        <v>4135</v>
      </c>
      <c r="U2070">
        <v>4519</v>
      </c>
      <c r="V2070">
        <v>4904</v>
      </c>
      <c r="W2070" t="s">
        <v>2610</v>
      </c>
      <c r="X2070">
        <v>1</v>
      </c>
      <c r="Y2070">
        <v>1</v>
      </c>
      <c r="Z2070" t="s">
        <v>1532</v>
      </c>
    </row>
    <row r="2071" spans="1:26">
      <c r="A2071">
        <v>285</v>
      </c>
      <c r="B2071">
        <v>16226</v>
      </c>
      <c r="C2071" t="s">
        <v>1574</v>
      </c>
      <c r="D2071" t="s">
        <v>1529</v>
      </c>
      <c r="E2071" t="s">
        <v>1445</v>
      </c>
      <c r="F2071">
        <v>75954</v>
      </c>
      <c r="G2071">
        <v>90047</v>
      </c>
      <c r="H2071" t="s">
        <v>1577</v>
      </c>
      <c r="I2071">
        <v>329</v>
      </c>
      <c r="J2071">
        <v>3</v>
      </c>
      <c r="K2071">
        <v>1700</v>
      </c>
      <c r="L2071">
        <v>81000</v>
      </c>
      <c r="M2071">
        <v>4982</v>
      </c>
      <c r="N2071">
        <v>5231</v>
      </c>
      <c r="O2071">
        <v>5493</v>
      </c>
      <c r="P2071">
        <v>6004</v>
      </c>
      <c r="Q2071">
        <v>6515</v>
      </c>
      <c r="R2071">
        <v>5100</v>
      </c>
      <c r="S2071">
        <v>5355</v>
      </c>
      <c r="T2071">
        <v>5623</v>
      </c>
      <c r="U2071">
        <v>6146</v>
      </c>
      <c r="V2071">
        <v>6669</v>
      </c>
      <c r="W2071" t="s">
        <v>1861</v>
      </c>
      <c r="X2071">
        <v>1</v>
      </c>
      <c r="Y2071">
        <v>1</v>
      </c>
      <c r="Z2071" t="s">
        <v>1532</v>
      </c>
    </row>
    <row r="2072" spans="1:26">
      <c r="A2072">
        <v>285</v>
      </c>
      <c r="B2072">
        <v>16226</v>
      </c>
      <c r="C2072" t="s">
        <v>1574</v>
      </c>
      <c r="D2072" t="s">
        <v>1529</v>
      </c>
      <c r="E2072" t="s">
        <v>1445</v>
      </c>
      <c r="F2072">
        <v>74043</v>
      </c>
      <c r="G2072">
        <v>88003</v>
      </c>
      <c r="H2072" t="s">
        <v>1530</v>
      </c>
      <c r="I2072">
        <v>254</v>
      </c>
      <c r="J2072">
        <v>2</v>
      </c>
      <c r="K2072">
        <v>3000</v>
      </c>
      <c r="L2072">
        <v>81000</v>
      </c>
      <c r="M2072">
        <v>4982</v>
      </c>
      <c r="N2072">
        <v>5231</v>
      </c>
      <c r="O2072">
        <v>5493</v>
      </c>
      <c r="P2072">
        <v>6004</v>
      </c>
      <c r="Q2072">
        <v>6515</v>
      </c>
      <c r="R2072">
        <v>6000</v>
      </c>
      <c r="S2072">
        <v>6300</v>
      </c>
      <c r="T2072">
        <v>6615</v>
      </c>
      <c r="U2072">
        <v>7231</v>
      </c>
      <c r="V2072">
        <v>7846</v>
      </c>
      <c r="W2072" t="s">
        <v>2611</v>
      </c>
      <c r="X2072">
        <v>1</v>
      </c>
      <c r="Y2072">
        <v>1</v>
      </c>
      <c r="Z2072" t="s">
        <v>1532</v>
      </c>
    </row>
    <row r="2073" spans="1:26">
      <c r="A2073">
        <v>285</v>
      </c>
      <c r="B2073">
        <v>16226</v>
      </c>
      <c r="C2073" t="s">
        <v>1574</v>
      </c>
      <c r="D2073" t="s">
        <v>1529</v>
      </c>
      <c r="E2073" t="s">
        <v>1445</v>
      </c>
      <c r="F2073">
        <v>72897</v>
      </c>
      <c r="G2073">
        <v>86634</v>
      </c>
      <c r="H2073" t="s">
        <v>1577</v>
      </c>
      <c r="I2073">
        <v>324</v>
      </c>
      <c r="J2073">
        <v>2</v>
      </c>
      <c r="K2073">
        <v>5000</v>
      </c>
      <c r="L2073">
        <v>81000</v>
      </c>
      <c r="M2073">
        <v>4982</v>
      </c>
      <c r="N2073">
        <v>5231</v>
      </c>
      <c r="O2073">
        <v>5493</v>
      </c>
      <c r="P2073">
        <v>6004</v>
      </c>
      <c r="Q2073">
        <v>6515</v>
      </c>
      <c r="R2073">
        <v>10000</v>
      </c>
      <c r="S2073">
        <v>10500</v>
      </c>
      <c r="T2073">
        <v>11026</v>
      </c>
      <c r="U2073">
        <v>12051</v>
      </c>
      <c r="V2073">
        <v>13077</v>
      </c>
      <c r="W2073" t="s">
        <v>1879</v>
      </c>
      <c r="X2073">
        <v>1</v>
      </c>
      <c r="Y2073">
        <v>1</v>
      </c>
      <c r="Z2073" t="s">
        <v>1532</v>
      </c>
    </row>
    <row r="2074" spans="1:26">
      <c r="A2074">
        <v>285</v>
      </c>
      <c r="B2074">
        <v>16226</v>
      </c>
      <c r="C2074" t="s">
        <v>1574</v>
      </c>
      <c r="D2074" t="s">
        <v>1529</v>
      </c>
      <c r="E2074" t="s">
        <v>1445</v>
      </c>
      <c r="F2074">
        <v>72215</v>
      </c>
      <c r="G2074">
        <v>85892</v>
      </c>
      <c r="H2074" t="s">
        <v>1530</v>
      </c>
      <c r="I2074">
        <v>297</v>
      </c>
      <c r="J2074">
        <v>6</v>
      </c>
      <c r="K2074">
        <v>400</v>
      </c>
      <c r="L2074">
        <v>81000</v>
      </c>
      <c r="M2074">
        <v>4982</v>
      </c>
      <c r="N2074">
        <v>5231</v>
      </c>
      <c r="O2074">
        <v>5493</v>
      </c>
      <c r="P2074">
        <v>6004</v>
      </c>
      <c r="Q2074">
        <v>6515</v>
      </c>
      <c r="R2074">
        <v>2400</v>
      </c>
      <c r="S2074">
        <v>2520</v>
      </c>
      <c r="T2074">
        <v>2646</v>
      </c>
      <c r="U2074">
        <v>2892</v>
      </c>
      <c r="V2074">
        <v>3138</v>
      </c>
      <c r="W2074" t="s">
        <v>1749</v>
      </c>
      <c r="X2074">
        <v>1</v>
      </c>
      <c r="Y2074">
        <v>1</v>
      </c>
      <c r="Z2074" t="s">
        <v>1532</v>
      </c>
    </row>
    <row r="2075" spans="1:26">
      <c r="A2075">
        <v>285</v>
      </c>
      <c r="B2075">
        <v>16226</v>
      </c>
      <c r="C2075" t="s">
        <v>1574</v>
      </c>
      <c r="D2075" t="s">
        <v>1529</v>
      </c>
      <c r="E2075" t="s">
        <v>1445</v>
      </c>
      <c r="F2075">
        <v>71574</v>
      </c>
      <c r="G2075">
        <v>85217</v>
      </c>
      <c r="H2075" t="s">
        <v>1577</v>
      </c>
      <c r="I2075">
        <v>324</v>
      </c>
      <c r="J2075">
        <v>1</v>
      </c>
      <c r="K2075">
        <v>450</v>
      </c>
      <c r="L2075">
        <v>81000</v>
      </c>
      <c r="M2075">
        <v>4982</v>
      </c>
      <c r="N2075">
        <v>5231</v>
      </c>
      <c r="O2075">
        <v>5493</v>
      </c>
      <c r="P2075">
        <v>6004</v>
      </c>
      <c r="Q2075">
        <v>6515</v>
      </c>
      <c r="R2075">
        <v>450</v>
      </c>
      <c r="S2075">
        <v>472</v>
      </c>
      <c r="T2075">
        <v>496</v>
      </c>
      <c r="U2075">
        <v>542</v>
      </c>
      <c r="V2075">
        <v>588</v>
      </c>
      <c r="W2075" t="s">
        <v>2612</v>
      </c>
      <c r="X2075">
        <v>1</v>
      </c>
      <c r="Y2075">
        <v>1</v>
      </c>
      <c r="Z2075" t="s">
        <v>1532</v>
      </c>
    </row>
    <row r="2076" spans="1:26">
      <c r="A2076">
        <v>285</v>
      </c>
      <c r="B2076">
        <v>16226</v>
      </c>
      <c r="C2076" t="s">
        <v>1574</v>
      </c>
      <c r="D2076" t="s">
        <v>1529</v>
      </c>
      <c r="E2076" t="s">
        <v>1445</v>
      </c>
      <c r="F2076">
        <v>62379</v>
      </c>
      <c r="G2076">
        <v>75027</v>
      </c>
      <c r="H2076" t="s">
        <v>1530</v>
      </c>
      <c r="I2076">
        <v>289</v>
      </c>
      <c r="J2076">
        <v>8</v>
      </c>
      <c r="K2076">
        <v>400</v>
      </c>
      <c r="L2076">
        <v>81000</v>
      </c>
      <c r="M2076">
        <v>4982</v>
      </c>
      <c r="N2076">
        <v>5231</v>
      </c>
      <c r="O2076">
        <v>5493</v>
      </c>
      <c r="P2076">
        <v>6004</v>
      </c>
      <c r="Q2076">
        <v>6515</v>
      </c>
      <c r="R2076">
        <v>3200</v>
      </c>
      <c r="S2076">
        <v>3360</v>
      </c>
      <c r="T2076">
        <v>3528</v>
      </c>
      <c r="U2076">
        <v>3856</v>
      </c>
      <c r="V2076">
        <v>4185</v>
      </c>
      <c r="W2076" t="s">
        <v>1552</v>
      </c>
      <c r="X2076">
        <v>1</v>
      </c>
      <c r="Y2076">
        <v>1</v>
      </c>
      <c r="Z2076" t="s">
        <v>1532</v>
      </c>
    </row>
    <row r="2077" spans="1:26">
      <c r="A2077">
        <v>285</v>
      </c>
      <c r="B2077">
        <v>16226</v>
      </c>
      <c r="C2077" t="s">
        <v>1574</v>
      </c>
      <c r="D2077" t="s">
        <v>1529</v>
      </c>
      <c r="E2077" t="s">
        <v>1445</v>
      </c>
      <c r="F2077">
        <v>59518</v>
      </c>
      <c r="G2077">
        <v>70657</v>
      </c>
      <c r="H2077" t="s">
        <v>1530</v>
      </c>
      <c r="I2077">
        <v>268</v>
      </c>
      <c r="J2077">
        <v>24</v>
      </c>
      <c r="K2077">
        <v>70</v>
      </c>
      <c r="L2077">
        <v>81000</v>
      </c>
      <c r="M2077">
        <v>4982</v>
      </c>
      <c r="N2077">
        <v>5231</v>
      </c>
      <c r="O2077">
        <v>5493</v>
      </c>
      <c r="P2077">
        <v>6004</v>
      </c>
      <c r="Q2077">
        <v>6515</v>
      </c>
      <c r="R2077">
        <v>1680</v>
      </c>
      <c r="S2077">
        <v>1764</v>
      </c>
      <c r="T2077">
        <v>1852</v>
      </c>
      <c r="U2077">
        <v>2025</v>
      </c>
      <c r="V2077">
        <v>2197</v>
      </c>
      <c r="W2077" t="s">
        <v>1863</v>
      </c>
      <c r="X2077">
        <v>1</v>
      </c>
      <c r="Y2077">
        <v>1</v>
      </c>
      <c r="Z2077" t="s">
        <v>1532</v>
      </c>
    </row>
    <row r="2078" spans="1:26">
      <c r="A2078">
        <v>285</v>
      </c>
      <c r="B2078">
        <v>16226</v>
      </c>
      <c r="C2078" t="s">
        <v>1574</v>
      </c>
      <c r="D2078" t="s">
        <v>1529</v>
      </c>
      <c r="E2078" t="s">
        <v>1445</v>
      </c>
      <c r="F2078">
        <v>58484</v>
      </c>
      <c r="G2078">
        <v>69414</v>
      </c>
      <c r="H2078" t="s">
        <v>1530</v>
      </c>
      <c r="I2078">
        <v>295</v>
      </c>
      <c r="J2078">
        <v>40</v>
      </c>
      <c r="K2078">
        <v>50</v>
      </c>
      <c r="L2078">
        <v>81000</v>
      </c>
      <c r="M2078">
        <v>4982</v>
      </c>
      <c r="N2078">
        <v>5231</v>
      </c>
      <c r="O2078">
        <v>5493</v>
      </c>
      <c r="P2078">
        <v>6004</v>
      </c>
      <c r="Q2078">
        <v>6515</v>
      </c>
      <c r="R2078">
        <v>2000</v>
      </c>
      <c r="S2078">
        <v>2100</v>
      </c>
      <c r="T2078">
        <v>2205</v>
      </c>
      <c r="U2078">
        <v>2410</v>
      </c>
      <c r="V2078">
        <v>2615</v>
      </c>
      <c r="W2078" t="s">
        <v>1864</v>
      </c>
      <c r="X2078">
        <v>1</v>
      </c>
      <c r="Y2078">
        <v>1</v>
      </c>
      <c r="Z2078" t="s">
        <v>1532</v>
      </c>
    </row>
    <row r="2079" spans="1:26">
      <c r="A2079">
        <v>285</v>
      </c>
      <c r="B2079">
        <v>16226</v>
      </c>
      <c r="C2079" t="s">
        <v>1574</v>
      </c>
      <c r="D2079" t="s">
        <v>1529</v>
      </c>
      <c r="E2079" t="s">
        <v>1445</v>
      </c>
      <c r="F2079">
        <v>51692</v>
      </c>
      <c r="G2079">
        <v>60935</v>
      </c>
      <c r="H2079" t="s">
        <v>1530</v>
      </c>
      <c r="I2079">
        <v>295</v>
      </c>
      <c r="J2079">
        <v>5</v>
      </c>
      <c r="K2079">
        <v>150</v>
      </c>
      <c r="L2079">
        <v>81000</v>
      </c>
      <c r="M2079">
        <v>4982</v>
      </c>
      <c r="N2079">
        <v>5231</v>
      </c>
      <c r="O2079">
        <v>5493</v>
      </c>
      <c r="P2079">
        <v>6004</v>
      </c>
      <c r="Q2079">
        <v>6515</v>
      </c>
      <c r="R2079">
        <v>750</v>
      </c>
      <c r="S2079">
        <v>787</v>
      </c>
      <c r="T2079">
        <v>827</v>
      </c>
      <c r="U2079">
        <v>904</v>
      </c>
      <c r="V2079">
        <v>981</v>
      </c>
      <c r="W2079" t="s">
        <v>1865</v>
      </c>
      <c r="X2079">
        <v>1</v>
      </c>
      <c r="Y2079">
        <v>1</v>
      </c>
      <c r="Z2079" t="s">
        <v>1532</v>
      </c>
    </row>
    <row r="2080" spans="1:26">
      <c r="A2080">
        <v>285</v>
      </c>
      <c r="B2080">
        <v>16226</v>
      </c>
      <c r="C2080" t="s">
        <v>1574</v>
      </c>
      <c r="D2080" t="s">
        <v>1529</v>
      </c>
      <c r="E2080" t="s">
        <v>1445</v>
      </c>
      <c r="F2080">
        <v>51639</v>
      </c>
      <c r="G2080">
        <v>60806</v>
      </c>
      <c r="H2080" t="s">
        <v>1577</v>
      </c>
      <c r="I2080">
        <v>329</v>
      </c>
      <c r="J2080">
        <v>2</v>
      </c>
      <c r="K2080">
        <v>1000</v>
      </c>
      <c r="L2080">
        <v>81000</v>
      </c>
      <c r="M2080">
        <v>4982</v>
      </c>
      <c r="N2080">
        <v>5231</v>
      </c>
      <c r="O2080">
        <v>5493</v>
      </c>
      <c r="P2080">
        <v>6004</v>
      </c>
      <c r="Q2080">
        <v>6515</v>
      </c>
      <c r="R2080">
        <v>2000</v>
      </c>
      <c r="S2080">
        <v>2100</v>
      </c>
      <c r="T2080">
        <v>2205</v>
      </c>
      <c r="U2080">
        <v>2410</v>
      </c>
      <c r="V2080">
        <v>2615</v>
      </c>
      <c r="W2080" t="s">
        <v>1866</v>
      </c>
      <c r="X2080">
        <v>1</v>
      </c>
      <c r="Y2080">
        <v>1</v>
      </c>
      <c r="Z2080" t="s">
        <v>1532</v>
      </c>
    </row>
    <row r="2081" spans="1:26">
      <c r="A2081">
        <v>285</v>
      </c>
      <c r="B2081">
        <v>16226</v>
      </c>
      <c r="C2081" t="s">
        <v>1574</v>
      </c>
      <c r="D2081" t="s">
        <v>1529</v>
      </c>
      <c r="E2081" t="s">
        <v>1445</v>
      </c>
      <c r="F2081">
        <v>49710</v>
      </c>
      <c r="G2081">
        <v>58268</v>
      </c>
      <c r="H2081" t="s">
        <v>1530</v>
      </c>
      <c r="I2081">
        <v>295</v>
      </c>
      <c r="J2081">
        <v>3</v>
      </c>
      <c r="K2081">
        <v>1000</v>
      </c>
      <c r="L2081">
        <v>81000</v>
      </c>
      <c r="M2081">
        <v>4982</v>
      </c>
      <c r="N2081">
        <v>5231</v>
      </c>
      <c r="O2081">
        <v>5493</v>
      </c>
      <c r="P2081">
        <v>6004</v>
      </c>
      <c r="Q2081">
        <v>6515</v>
      </c>
      <c r="R2081">
        <v>3000</v>
      </c>
      <c r="S2081">
        <v>3150</v>
      </c>
      <c r="T2081">
        <v>3308</v>
      </c>
      <c r="U2081">
        <v>3615</v>
      </c>
      <c r="V2081">
        <v>3923</v>
      </c>
      <c r="W2081" t="s">
        <v>1867</v>
      </c>
      <c r="X2081">
        <v>1</v>
      </c>
      <c r="Y2081">
        <v>1</v>
      </c>
      <c r="Z2081" t="s">
        <v>1532</v>
      </c>
    </row>
    <row r="2082" spans="1:26">
      <c r="A2082">
        <v>285</v>
      </c>
      <c r="B2082">
        <v>16226</v>
      </c>
      <c r="C2082" t="s">
        <v>1574</v>
      </c>
      <c r="D2082" t="s">
        <v>1529</v>
      </c>
      <c r="E2082" t="s">
        <v>1445</v>
      </c>
      <c r="F2082">
        <v>39024</v>
      </c>
      <c r="G2082">
        <v>52664</v>
      </c>
      <c r="H2082" t="s">
        <v>1530</v>
      </c>
      <c r="I2082">
        <v>295</v>
      </c>
      <c r="J2082">
        <v>30</v>
      </c>
      <c r="K2082">
        <v>600</v>
      </c>
      <c r="L2082">
        <v>81000</v>
      </c>
      <c r="M2082">
        <v>4982</v>
      </c>
      <c r="N2082">
        <v>5231</v>
      </c>
      <c r="O2082">
        <v>5493</v>
      </c>
      <c r="P2082">
        <v>6004</v>
      </c>
      <c r="Q2082">
        <v>6515</v>
      </c>
      <c r="R2082">
        <v>18000</v>
      </c>
      <c r="S2082">
        <v>18900</v>
      </c>
      <c r="T2082">
        <v>19846</v>
      </c>
      <c r="U2082">
        <v>21692</v>
      </c>
      <c r="V2082">
        <v>23539</v>
      </c>
      <c r="W2082" t="s">
        <v>1868</v>
      </c>
      <c r="X2082">
        <v>1</v>
      </c>
      <c r="Y2082">
        <v>1</v>
      </c>
      <c r="Z2082" t="s">
        <v>1532</v>
      </c>
    </row>
    <row r="2083" spans="1:26">
      <c r="A2083">
        <v>285</v>
      </c>
      <c r="B2083">
        <v>16226</v>
      </c>
      <c r="C2083" t="s">
        <v>1574</v>
      </c>
      <c r="D2083" t="s">
        <v>1529</v>
      </c>
      <c r="E2083" t="s">
        <v>1445</v>
      </c>
      <c r="F2083">
        <v>44997</v>
      </c>
      <c r="G2083">
        <v>51909</v>
      </c>
      <c r="H2083" t="s">
        <v>1530</v>
      </c>
      <c r="I2083">
        <v>295</v>
      </c>
      <c r="J2083">
        <v>9</v>
      </c>
      <c r="K2083">
        <v>400</v>
      </c>
      <c r="L2083">
        <v>81000</v>
      </c>
      <c r="M2083">
        <v>4982</v>
      </c>
      <c r="N2083">
        <v>5231</v>
      </c>
      <c r="O2083">
        <v>5493</v>
      </c>
      <c r="P2083">
        <v>6004</v>
      </c>
      <c r="Q2083">
        <v>6515</v>
      </c>
      <c r="R2083">
        <v>3600</v>
      </c>
      <c r="S2083">
        <v>3780</v>
      </c>
      <c r="T2083">
        <v>3969</v>
      </c>
      <c r="U2083">
        <v>4338</v>
      </c>
      <c r="V2083">
        <v>4708</v>
      </c>
      <c r="W2083" t="s">
        <v>1869</v>
      </c>
      <c r="X2083">
        <v>1</v>
      </c>
      <c r="Y2083">
        <v>1</v>
      </c>
      <c r="Z2083" t="s">
        <v>1532</v>
      </c>
    </row>
    <row r="2084" spans="1:26">
      <c r="A2084">
        <v>285</v>
      </c>
      <c r="B2084">
        <v>16226</v>
      </c>
      <c r="C2084" t="s">
        <v>1574</v>
      </c>
      <c r="D2084" t="s">
        <v>1529</v>
      </c>
      <c r="E2084" t="s">
        <v>1445</v>
      </c>
      <c r="F2084">
        <v>44160</v>
      </c>
      <c r="G2084">
        <v>50866</v>
      </c>
      <c r="H2084" t="s">
        <v>1530</v>
      </c>
      <c r="I2084">
        <v>289</v>
      </c>
      <c r="J2084">
        <v>60</v>
      </c>
      <c r="K2084">
        <v>300</v>
      </c>
      <c r="L2084">
        <v>81000</v>
      </c>
      <c r="M2084">
        <v>4982</v>
      </c>
      <c r="N2084">
        <v>5231</v>
      </c>
      <c r="O2084">
        <v>5493</v>
      </c>
      <c r="P2084">
        <v>6004</v>
      </c>
      <c r="Q2084">
        <v>6515</v>
      </c>
      <c r="R2084">
        <v>18000</v>
      </c>
      <c r="S2084">
        <v>18900</v>
      </c>
      <c r="T2084">
        <v>19846</v>
      </c>
      <c r="U2084">
        <v>21692</v>
      </c>
      <c r="V2084">
        <v>23539</v>
      </c>
      <c r="W2084" t="s">
        <v>1870</v>
      </c>
      <c r="X2084">
        <v>1</v>
      </c>
      <c r="Y2084">
        <v>1</v>
      </c>
      <c r="Z2084" t="s">
        <v>1532</v>
      </c>
    </row>
    <row r="2085" spans="1:26">
      <c r="A2085">
        <v>285</v>
      </c>
      <c r="B2085">
        <v>16226</v>
      </c>
      <c r="C2085" t="s">
        <v>1574</v>
      </c>
      <c r="D2085" t="s">
        <v>1529</v>
      </c>
      <c r="E2085" t="s">
        <v>1446</v>
      </c>
      <c r="F2085">
        <v>32633</v>
      </c>
      <c r="G2085">
        <v>35589</v>
      </c>
      <c r="H2085" t="s">
        <v>1530</v>
      </c>
      <c r="I2085">
        <v>295</v>
      </c>
      <c r="J2085">
        <v>17000</v>
      </c>
      <c r="K2085">
        <v>0.95</v>
      </c>
      <c r="L2085">
        <v>81314</v>
      </c>
      <c r="M2085">
        <v>11180</v>
      </c>
      <c r="N2085">
        <v>11739</v>
      </c>
      <c r="O2085">
        <v>12326</v>
      </c>
      <c r="P2085">
        <v>13472</v>
      </c>
      <c r="Q2085">
        <v>14618</v>
      </c>
      <c r="R2085">
        <v>16150</v>
      </c>
      <c r="S2085">
        <v>16958</v>
      </c>
      <c r="T2085">
        <v>17805</v>
      </c>
      <c r="U2085">
        <v>19461</v>
      </c>
      <c r="V2085">
        <v>21116</v>
      </c>
      <c r="W2085" t="s">
        <v>1533</v>
      </c>
      <c r="X2085">
        <v>1</v>
      </c>
      <c r="Y2085">
        <v>1</v>
      </c>
      <c r="Z2085" t="s">
        <v>1532</v>
      </c>
    </row>
    <row r="2086" spans="1:26">
      <c r="A2086">
        <v>285</v>
      </c>
      <c r="B2086">
        <v>16226</v>
      </c>
      <c r="C2086" t="s">
        <v>1574</v>
      </c>
      <c r="D2086" t="s">
        <v>1529</v>
      </c>
      <c r="E2086" t="s">
        <v>1445</v>
      </c>
      <c r="F2086">
        <v>41293</v>
      </c>
      <c r="G2086">
        <v>46365</v>
      </c>
      <c r="H2086" t="s">
        <v>1577</v>
      </c>
      <c r="I2086">
        <v>329</v>
      </c>
      <c r="J2086">
        <v>3</v>
      </c>
      <c r="K2086">
        <v>1000</v>
      </c>
      <c r="L2086">
        <v>81000</v>
      </c>
      <c r="M2086">
        <v>4982</v>
      </c>
      <c r="N2086">
        <v>5231</v>
      </c>
      <c r="O2086">
        <v>5493</v>
      </c>
      <c r="P2086">
        <v>6004</v>
      </c>
      <c r="Q2086">
        <v>6515</v>
      </c>
      <c r="R2086">
        <v>3000</v>
      </c>
      <c r="S2086">
        <v>3150</v>
      </c>
      <c r="T2086">
        <v>3308</v>
      </c>
      <c r="U2086">
        <v>3615</v>
      </c>
      <c r="V2086">
        <v>3923</v>
      </c>
      <c r="W2086" t="s">
        <v>1871</v>
      </c>
      <c r="X2086">
        <v>1</v>
      </c>
      <c r="Y2086">
        <v>1</v>
      </c>
      <c r="Z2086" t="s">
        <v>1532</v>
      </c>
    </row>
    <row r="2087" spans="1:26">
      <c r="A2087">
        <v>285</v>
      </c>
      <c r="B2087">
        <v>16226</v>
      </c>
      <c r="C2087" t="s">
        <v>1574</v>
      </c>
      <c r="D2087" t="s">
        <v>1529</v>
      </c>
      <c r="E2087" t="s">
        <v>1446</v>
      </c>
      <c r="F2087">
        <v>34749</v>
      </c>
      <c r="G2087">
        <v>38078</v>
      </c>
      <c r="H2087" t="s">
        <v>1530</v>
      </c>
      <c r="I2087">
        <v>295</v>
      </c>
      <c r="J2087">
        <v>2</v>
      </c>
      <c r="K2087">
        <v>200</v>
      </c>
      <c r="L2087">
        <v>81314</v>
      </c>
      <c r="M2087">
        <v>11180</v>
      </c>
      <c r="N2087">
        <v>11739</v>
      </c>
      <c r="O2087">
        <v>12326</v>
      </c>
      <c r="P2087">
        <v>13472</v>
      </c>
      <c r="Q2087">
        <v>14618</v>
      </c>
      <c r="R2087">
        <v>400</v>
      </c>
      <c r="S2087">
        <v>420</v>
      </c>
      <c r="T2087">
        <v>441</v>
      </c>
      <c r="U2087">
        <v>482</v>
      </c>
      <c r="V2087">
        <v>523</v>
      </c>
      <c r="W2087" t="s">
        <v>2605</v>
      </c>
      <c r="X2087">
        <v>1</v>
      </c>
      <c r="Y2087">
        <v>1</v>
      </c>
      <c r="Z2087" t="s">
        <v>1532</v>
      </c>
    </row>
    <row r="2088" spans="1:26">
      <c r="A2088">
        <v>285</v>
      </c>
      <c r="B2088">
        <v>16226</v>
      </c>
      <c r="C2088" t="s">
        <v>1574</v>
      </c>
      <c r="D2088" t="s">
        <v>1529</v>
      </c>
      <c r="E2088" t="s">
        <v>1446</v>
      </c>
      <c r="F2088">
        <v>35290</v>
      </c>
      <c r="G2088">
        <v>38685</v>
      </c>
      <c r="H2088" t="s">
        <v>1530</v>
      </c>
      <c r="I2088">
        <v>295</v>
      </c>
      <c r="J2088">
        <v>600</v>
      </c>
      <c r="K2088">
        <v>110</v>
      </c>
      <c r="L2088">
        <v>81314</v>
      </c>
      <c r="M2088">
        <v>11180</v>
      </c>
      <c r="N2088">
        <v>11739</v>
      </c>
      <c r="O2088">
        <v>12326</v>
      </c>
      <c r="P2088">
        <v>13472</v>
      </c>
      <c r="Q2088">
        <v>14618</v>
      </c>
      <c r="R2088">
        <v>66000</v>
      </c>
      <c r="S2088">
        <v>69300</v>
      </c>
      <c r="T2088">
        <v>72765</v>
      </c>
      <c r="U2088">
        <v>79531</v>
      </c>
      <c r="V2088">
        <v>86296</v>
      </c>
      <c r="W2088" t="s">
        <v>2613</v>
      </c>
      <c r="X2088">
        <v>1</v>
      </c>
      <c r="Y2088">
        <v>1</v>
      </c>
      <c r="Z2088" t="s">
        <v>1532</v>
      </c>
    </row>
    <row r="2089" spans="1:26">
      <c r="A2089">
        <v>285</v>
      </c>
      <c r="B2089">
        <v>16226</v>
      </c>
      <c r="C2089" t="s">
        <v>1574</v>
      </c>
      <c r="D2089" t="s">
        <v>1529</v>
      </c>
      <c r="E2089" t="s">
        <v>1446</v>
      </c>
      <c r="F2089">
        <v>35971</v>
      </c>
      <c r="G2089">
        <v>39476</v>
      </c>
      <c r="H2089" t="s">
        <v>1530</v>
      </c>
      <c r="I2089">
        <v>295</v>
      </c>
      <c r="J2089">
        <v>1490</v>
      </c>
      <c r="K2089">
        <v>50</v>
      </c>
      <c r="L2089">
        <v>81314</v>
      </c>
      <c r="M2089">
        <v>11180</v>
      </c>
      <c r="N2089">
        <v>11739</v>
      </c>
      <c r="O2089">
        <v>12326</v>
      </c>
      <c r="P2089">
        <v>13472</v>
      </c>
      <c r="Q2089">
        <v>14618</v>
      </c>
      <c r="R2089">
        <v>74500</v>
      </c>
      <c r="S2089">
        <v>78225</v>
      </c>
      <c r="T2089">
        <v>82137</v>
      </c>
      <c r="U2089">
        <v>89773</v>
      </c>
      <c r="V2089">
        <v>97410</v>
      </c>
      <c r="W2089" t="s">
        <v>2614</v>
      </c>
      <c r="X2089">
        <v>1</v>
      </c>
      <c r="Y2089">
        <v>1</v>
      </c>
      <c r="Z2089" t="s">
        <v>1532</v>
      </c>
    </row>
    <row r="2090" spans="1:26">
      <c r="A2090">
        <v>285</v>
      </c>
      <c r="B2090">
        <v>16226</v>
      </c>
      <c r="C2090" t="s">
        <v>1574</v>
      </c>
      <c r="D2090" t="s">
        <v>1529</v>
      </c>
      <c r="E2090" t="s">
        <v>1446</v>
      </c>
      <c r="F2090">
        <v>35058</v>
      </c>
      <c r="G2090">
        <v>38444</v>
      </c>
      <c r="H2090" t="s">
        <v>1530</v>
      </c>
      <c r="I2090">
        <v>295</v>
      </c>
      <c r="J2090">
        <v>5616</v>
      </c>
      <c r="K2090">
        <v>6.2</v>
      </c>
      <c r="L2090">
        <v>81314</v>
      </c>
      <c r="M2090">
        <v>11180</v>
      </c>
      <c r="N2090">
        <v>11739</v>
      </c>
      <c r="O2090">
        <v>12326</v>
      </c>
      <c r="P2090">
        <v>13472</v>
      </c>
      <c r="Q2090">
        <v>14618</v>
      </c>
      <c r="R2090">
        <v>34819</v>
      </c>
      <c r="S2090">
        <v>36560</v>
      </c>
      <c r="T2090">
        <v>38388</v>
      </c>
      <c r="U2090">
        <v>41957</v>
      </c>
      <c r="V2090">
        <v>45527</v>
      </c>
      <c r="W2090" t="s">
        <v>2259</v>
      </c>
      <c r="X2090">
        <v>1</v>
      </c>
      <c r="Y2090">
        <v>1</v>
      </c>
      <c r="Z2090" t="s">
        <v>1532</v>
      </c>
    </row>
    <row r="2091" spans="1:26">
      <c r="A2091">
        <v>285</v>
      </c>
      <c r="B2091">
        <v>16226</v>
      </c>
      <c r="C2091" t="s">
        <v>1574</v>
      </c>
      <c r="D2091" t="s">
        <v>1529</v>
      </c>
      <c r="E2091" t="s">
        <v>1446</v>
      </c>
      <c r="F2091">
        <v>34971</v>
      </c>
      <c r="G2091">
        <v>38353</v>
      </c>
      <c r="H2091" t="s">
        <v>1530</v>
      </c>
      <c r="I2091">
        <v>295</v>
      </c>
      <c r="J2091">
        <v>45000</v>
      </c>
      <c r="K2091">
        <v>1.4</v>
      </c>
      <c r="L2091">
        <v>81314</v>
      </c>
      <c r="M2091">
        <v>11180</v>
      </c>
      <c r="N2091">
        <v>11739</v>
      </c>
      <c r="O2091">
        <v>12326</v>
      </c>
      <c r="P2091">
        <v>13472</v>
      </c>
      <c r="Q2091">
        <v>14618</v>
      </c>
      <c r="R2091">
        <v>63000</v>
      </c>
      <c r="S2091">
        <v>66150</v>
      </c>
      <c r="T2091">
        <v>69458</v>
      </c>
      <c r="U2091">
        <v>75916</v>
      </c>
      <c r="V2091">
        <v>82373</v>
      </c>
      <c r="W2091" t="s">
        <v>1558</v>
      </c>
      <c r="X2091">
        <v>1</v>
      </c>
      <c r="Y2091">
        <v>1</v>
      </c>
      <c r="Z2091" t="s">
        <v>1532</v>
      </c>
    </row>
    <row r="2092" spans="1:26">
      <c r="A2092">
        <v>285</v>
      </c>
      <c r="B2092">
        <v>16226</v>
      </c>
      <c r="C2092" t="s">
        <v>1574</v>
      </c>
      <c r="D2092" t="s">
        <v>1529</v>
      </c>
      <c r="E2092" t="s">
        <v>1445</v>
      </c>
      <c r="F2092">
        <v>37116</v>
      </c>
      <c r="G2092">
        <v>40814</v>
      </c>
      <c r="H2092" t="s">
        <v>1577</v>
      </c>
      <c r="I2092">
        <v>329</v>
      </c>
      <c r="J2092">
        <v>1</v>
      </c>
      <c r="K2092">
        <v>1500</v>
      </c>
      <c r="L2092">
        <v>81000</v>
      </c>
      <c r="M2092">
        <v>4982</v>
      </c>
      <c r="N2092">
        <v>5231</v>
      </c>
      <c r="O2092">
        <v>5493</v>
      </c>
      <c r="P2092">
        <v>6004</v>
      </c>
      <c r="Q2092">
        <v>6515</v>
      </c>
      <c r="R2092">
        <v>1500</v>
      </c>
      <c r="S2092">
        <v>1575</v>
      </c>
      <c r="T2092">
        <v>1654</v>
      </c>
      <c r="U2092">
        <v>1808</v>
      </c>
      <c r="V2092">
        <v>1962</v>
      </c>
      <c r="W2092" t="s">
        <v>1873</v>
      </c>
      <c r="X2092">
        <v>1</v>
      </c>
      <c r="Y2092">
        <v>1</v>
      </c>
      <c r="Z2092" t="s">
        <v>1532</v>
      </c>
    </row>
    <row r="2093" spans="1:26">
      <c r="A2093">
        <v>285</v>
      </c>
      <c r="B2093">
        <v>16226</v>
      </c>
      <c r="C2093" t="s">
        <v>1574</v>
      </c>
      <c r="D2093" t="s">
        <v>1529</v>
      </c>
      <c r="E2093" t="s">
        <v>1446</v>
      </c>
      <c r="F2093">
        <v>32887</v>
      </c>
      <c r="G2093">
        <v>35865</v>
      </c>
      <c r="H2093" t="s">
        <v>1530</v>
      </c>
      <c r="I2093">
        <v>295</v>
      </c>
      <c r="J2093">
        <v>56160</v>
      </c>
      <c r="K2093">
        <v>0.5</v>
      </c>
      <c r="L2093">
        <v>81314</v>
      </c>
      <c r="M2093">
        <v>11180</v>
      </c>
      <c r="N2093">
        <v>11739</v>
      </c>
      <c r="O2093">
        <v>12326</v>
      </c>
      <c r="P2093">
        <v>13472</v>
      </c>
      <c r="Q2093">
        <v>14618</v>
      </c>
      <c r="R2093">
        <v>28080</v>
      </c>
      <c r="S2093">
        <v>29484</v>
      </c>
      <c r="T2093">
        <v>30958</v>
      </c>
      <c r="U2093">
        <v>33837</v>
      </c>
      <c r="V2093">
        <v>36715</v>
      </c>
      <c r="W2093" t="s">
        <v>2615</v>
      </c>
      <c r="X2093">
        <v>1</v>
      </c>
      <c r="Y2093">
        <v>1</v>
      </c>
      <c r="Z2093" t="s">
        <v>1532</v>
      </c>
    </row>
    <row r="2094" spans="1:26">
      <c r="A2094">
        <v>285</v>
      </c>
      <c r="B2094">
        <v>16226</v>
      </c>
      <c r="C2094" t="s">
        <v>1574</v>
      </c>
      <c r="D2094" t="s">
        <v>1529</v>
      </c>
      <c r="E2094" t="s">
        <v>1446</v>
      </c>
      <c r="F2094">
        <v>32659</v>
      </c>
      <c r="G2094">
        <v>35621</v>
      </c>
      <c r="H2094" t="s">
        <v>1530</v>
      </c>
      <c r="I2094">
        <v>295</v>
      </c>
      <c r="J2094">
        <v>4</v>
      </c>
      <c r="K2094">
        <v>100</v>
      </c>
      <c r="L2094">
        <v>81314</v>
      </c>
      <c r="M2094">
        <v>11180</v>
      </c>
      <c r="N2094">
        <v>11739</v>
      </c>
      <c r="O2094">
        <v>12326</v>
      </c>
      <c r="P2094">
        <v>13472</v>
      </c>
      <c r="Q2094">
        <v>14618</v>
      </c>
      <c r="R2094">
        <v>400</v>
      </c>
      <c r="S2094">
        <v>420</v>
      </c>
      <c r="T2094">
        <v>441</v>
      </c>
      <c r="U2094">
        <v>482</v>
      </c>
      <c r="V2094">
        <v>523</v>
      </c>
      <c r="W2094" t="s">
        <v>1869</v>
      </c>
      <c r="X2094">
        <v>1</v>
      </c>
      <c r="Y2094">
        <v>1</v>
      </c>
      <c r="Z2094" t="s">
        <v>1532</v>
      </c>
    </row>
    <row r="2095" spans="1:26">
      <c r="A2095">
        <v>285</v>
      </c>
      <c r="B2095">
        <v>16226</v>
      </c>
      <c r="C2095" t="s">
        <v>1574</v>
      </c>
      <c r="D2095" t="s">
        <v>1529</v>
      </c>
      <c r="E2095" t="s">
        <v>1445</v>
      </c>
      <c r="F2095">
        <v>7775</v>
      </c>
      <c r="G2095">
        <v>8135</v>
      </c>
      <c r="H2095" t="s">
        <v>1584</v>
      </c>
      <c r="I2095">
        <v>182</v>
      </c>
      <c r="J2095">
        <v>1</v>
      </c>
      <c r="K2095">
        <v>400000</v>
      </c>
      <c r="L2095">
        <v>81000</v>
      </c>
      <c r="M2095">
        <v>4982</v>
      </c>
      <c r="N2095">
        <v>5231</v>
      </c>
      <c r="O2095">
        <v>5493</v>
      </c>
      <c r="P2095">
        <v>6004</v>
      </c>
      <c r="Q2095">
        <v>6515</v>
      </c>
      <c r="R2095">
        <v>400000</v>
      </c>
      <c r="S2095">
        <v>419992</v>
      </c>
      <c r="T2095">
        <v>441028</v>
      </c>
      <c r="U2095">
        <v>482055</v>
      </c>
      <c r="V2095">
        <v>523083</v>
      </c>
      <c r="W2095" t="s">
        <v>2616</v>
      </c>
      <c r="X2095">
        <v>1</v>
      </c>
      <c r="Y2095">
        <v>1</v>
      </c>
      <c r="Z2095" t="s">
        <v>1532</v>
      </c>
    </row>
    <row r="2096" spans="1:26">
      <c r="A2096">
        <v>285</v>
      </c>
      <c r="B2096">
        <v>16226</v>
      </c>
      <c r="C2096" t="s">
        <v>1574</v>
      </c>
      <c r="D2096" t="s">
        <v>1529</v>
      </c>
      <c r="E2096" t="s">
        <v>1445</v>
      </c>
      <c r="F2096">
        <v>5213</v>
      </c>
      <c r="G2096">
        <v>5433</v>
      </c>
      <c r="H2096" t="s">
        <v>1530</v>
      </c>
      <c r="I2096">
        <v>295</v>
      </c>
      <c r="J2096">
        <v>8</v>
      </c>
      <c r="K2096">
        <v>400</v>
      </c>
      <c r="L2096">
        <v>81000</v>
      </c>
      <c r="M2096">
        <v>4982</v>
      </c>
      <c r="N2096">
        <v>5231</v>
      </c>
      <c r="O2096">
        <v>5493</v>
      </c>
      <c r="P2096">
        <v>6004</v>
      </c>
      <c r="Q2096">
        <v>6515</v>
      </c>
      <c r="R2096">
        <v>3200</v>
      </c>
      <c r="S2096">
        <v>3360</v>
      </c>
      <c r="T2096">
        <v>3528</v>
      </c>
      <c r="U2096">
        <v>3856</v>
      </c>
      <c r="V2096">
        <v>4185</v>
      </c>
      <c r="W2096" t="s">
        <v>2599</v>
      </c>
      <c r="X2096">
        <v>1</v>
      </c>
      <c r="Y2096">
        <v>1</v>
      </c>
      <c r="Z2096" t="s">
        <v>1532</v>
      </c>
    </row>
    <row r="2097" spans="1:26">
      <c r="A2097">
        <v>285</v>
      </c>
      <c r="B2097">
        <v>16226</v>
      </c>
      <c r="C2097" t="s">
        <v>1574</v>
      </c>
      <c r="D2097" t="s">
        <v>1529</v>
      </c>
      <c r="E2097" t="s">
        <v>1446</v>
      </c>
      <c r="F2097">
        <v>35146</v>
      </c>
      <c r="G2097">
        <v>38530</v>
      </c>
      <c r="H2097" t="s">
        <v>1530</v>
      </c>
      <c r="I2097">
        <v>295</v>
      </c>
      <c r="J2097">
        <v>2000</v>
      </c>
      <c r="K2097">
        <v>50</v>
      </c>
      <c r="L2097">
        <v>81314</v>
      </c>
      <c r="M2097">
        <v>11180</v>
      </c>
      <c r="N2097">
        <v>11739</v>
      </c>
      <c r="O2097">
        <v>12326</v>
      </c>
      <c r="P2097">
        <v>13472</v>
      </c>
      <c r="Q2097">
        <v>14618</v>
      </c>
      <c r="R2097">
        <v>100000</v>
      </c>
      <c r="S2097">
        <v>105000</v>
      </c>
      <c r="T2097">
        <v>110250</v>
      </c>
      <c r="U2097">
        <v>120501</v>
      </c>
      <c r="V2097">
        <v>130751</v>
      </c>
      <c r="W2097" t="s">
        <v>2617</v>
      </c>
      <c r="X2097">
        <v>1</v>
      </c>
      <c r="Y2097">
        <v>1</v>
      </c>
      <c r="Z2097" t="s">
        <v>1532</v>
      </c>
    </row>
    <row r="2098" spans="1:26">
      <c r="A2098">
        <v>285</v>
      </c>
      <c r="B2098">
        <v>16226</v>
      </c>
      <c r="C2098" t="s">
        <v>1574</v>
      </c>
      <c r="D2098" t="s">
        <v>1529</v>
      </c>
      <c r="E2098" t="s">
        <v>1446</v>
      </c>
      <c r="F2098">
        <v>34573</v>
      </c>
      <c r="G2098">
        <v>37876</v>
      </c>
      <c r="H2098" t="s">
        <v>1530</v>
      </c>
      <c r="I2098">
        <v>295</v>
      </c>
      <c r="J2098">
        <v>2346</v>
      </c>
      <c r="K2098">
        <v>19.5</v>
      </c>
      <c r="L2098">
        <v>81314</v>
      </c>
      <c r="M2098">
        <v>11180</v>
      </c>
      <c r="N2098">
        <v>11739</v>
      </c>
      <c r="O2098">
        <v>12326</v>
      </c>
      <c r="P2098">
        <v>13472</v>
      </c>
      <c r="Q2098">
        <v>14618</v>
      </c>
      <c r="R2098">
        <v>45747</v>
      </c>
      <c r="S2098">
        <v>48034</v>
      </c>
      <c r="T2098">
        <v>50436</v>
      </c>
      <c r="U2098">
        <v>55126</v>
      </c>
      <c r="V2098">
        <v>59815</v>
      </c>
      <c r="W2098" t="s">
        <v>1959</v>
      </c>
      <c r="X2098">
        <v>1</v>
      </c>
      <c r="Y2098">
        <v>1</v>
      </c>
      <c r="Z2098" t="s">
        <v>1532</v>
      </c>
    </row>
    <row r="2099" spans="1:26">
      <c r="A2099">
        <v>285</v>
      </c>
      <c r="B2099">
        <v>16226</v>
      </c>
      <c r="C2099" t="s">
        <v>1574</v>
      </c>
      <c r="D2099" t="s">
        <v>1529</v>
      </c>
      <c r="E2099" t="s">
        <v>1446</v>
      </c>
      <c r="F2099">
        <v>34975</v>
      </c>
      <c r="G2099">
        <v>38359</v>
      </c>
      <c r="H2099" t="s">
        <v>1530</v>
      </c>
      <c r="I2099">
        <v>295</v>
      </c>
      <c r="J2099">
        <v>4000</v>
      </c>
      <c r="K2099">
        <v>1.35</v>
      </c>
      <c r="L2099">
        <v>81314</v>
      </c>
      <c r="M2099">
        <v>11180</v>
      </c>
      <c r="N2099">
        <v>11739</v>
      </c>
      <c r="O2099">
        <v>12326</v>
      </c>
      <c r="P2099">
        <v>13472</v>
      </c>
      <c r="Q2099">
        <v>14618</v>
      </c>
      <c r="R2099">
        <v>5400</v>
      </c>
      <c r="S2099">
        <v>5670</v>
      </c>
      <c r="T2099">
        <v>5954</v>
      </c>
      <c r="U2099">
        <v>6507</v>
      </c>
      <c r="V2099">
        <v>7061</v>
      </c>
      <c r="W2099" t="s">
        <v>1967</v>
      </c>
      <c r="X2099">
        <v>1</v>
      </c>
      <c r="Y2099">
        <v>1</v>
      </c>
      <c r="Z2099" t="s">
        <v>1532</v>
      </c>
    </row>
    <row r="2100" spans="1:26">
      <c r="A2100">
        <v>285</v>
      </c>
      <c r="B2100">
        <v>16226</v>
      </c>
      <c r="C2100" t="s">
        <v>1574</v>
      </c>
      <c r="D2100" t="s">
        <v>1529</v>
      </c>
      <c r="E2100" t="s">
        <v>1446</v>
      </c>
      <c r="F2100">
        <v>2537</v>
      </c>
      <c r="G2100">
        <v>2977</v>
      </c>
      <c r="H2100" t="s">
        <v>1530</v>
      </c>
      <c r="I2100">
        <v>295</v>
      </c>
      <c r="J2100">
        <v>2855</v>
      </c>
      <c r="K2100">
        <v>1.95</v>
      </c>
      <c r="L2100">
        <v>81314</v>
      </c>
      <c r="M2100">
        <v>11180</v>
      </c>
      <c r="N2100">
        <v>11739</v>
      </c>
      <c r="O2100">
        <v>12326</v>
      </c>
      <c r="P2100">
        <v>13472</v>
      </c>
      <c r="Q2100">
        <v>14618</v>
      </c>
      <c r="R2100">
        <v>5567</v>
      </c>
      <c r="S2100">
        <v>5846</v>
      </c>
      <c r="T2100">
        <v>6138</v>
      </c>
      <c r="U2100">
        <v>6709</v>
      </c>
      <c r="V2100">
        <v>7279</v>
      </c>
      <c r="W2100" t="s">
        <v>1959</v>
      </c>
      <c r="X2100">
        <v>1</v>
      </c>
      <c r="Y2100">
        <v>1</v>
      </c>
      <c r="Z2100" t="s">
        <v>1532</v>
      </c>
    </row>
    <row r="2101" spans="1:26">
      <c r="A2101">
        <v>285</v>
      </c>
      <c r="B2101">
        <v>16226</v>
      </c>
      <c r="C2101" t="s">
        <v>1574</v>
      </c>
      <c r="D2101" t="s">
        <v>1529</v>
      </c>
      <c r="E2101" t="s">
        <v>1446</v>
      </c>
      <c r="F2101">
        <v>2536</v>
      </c>
      <c r="G2101">
        <v>2976</v>
      </c>
      <c r="H2101" t="s">
        <v>1530</v>
      </c>
      <c r="I2101">
        <v>295</v>
      </c>
      <c r="J2101">
        <v>20400</v>
      </c>
      <c r="K2101">
        <v>1.95</v>
      </c>
      <c r="L2101">
        <v>81314</v>
      </c>
      <c r="M2101">
        <v>11180</v>
      </c>
      <c r="N2101">
        <v>11739</v>
      </c>
      <c r="O2101">
        <v>12326</v>
      </c>
      <c r="P2101">
        <v>13472</v>
      </c>
      <c r="Q2101">
        <v>14618</v>
      </c>
      <c r="R2101">
        <v>39780</v>
      </c>
      <c r="S2101">
        <v>41769</v>
      </c>
      <c r="T2101">
        <v>43858</v>
      </c>
      <c r="U2101">
        <v>47935</v>
      </c>
      <c r="V2101">
        <v>52013</v>
      </c>
      <c r="W2101" t="s">
        <v>1959</v>
      </c>
      <c r="X2101">
        <v>1</v>
      </c>
      <c r="Y2101">
        <v>1</v>
      </c>
      <c r="Z2101" t="s">
        <v>1532</v>
      </c>
    </row>
    <row r="2102" spans="1:26">
      <c r="A2102">
        <v>285</v>
      </c>
      <c r="B2102">
        <v>16226</v>
      </c>
      <c r="C2102" t="s">
        <v>1574</v>
      </c>
      <c r="D2102" t="s">
        <v>1529</v>
      </c>
      <c r="E2102" t="s">
        <v>1446</v>
      </c>
      <c r="F2102">
        <v>9580</v>
      </c>
      <c r="G2102">
        <v>9960</v>
      </c>
      <c r="H2102" t="s">
        <v>1530</v>
      </c>
      <c r="I2102">
        <v>295</v>
      </c>
      <c r="J2102">
        <v>202174</v>
      </c>
      <c r="K2102">
        <v>1</v>
      </c>
      <c r="L2102">
        <v>81314</v>
      </c>
      <c r="M2102">
        <v>11180</v>
      </c>
      <c r="N2102">
        <v>11739</v>
      </c>
      <c r="O2102">
        <v>12326</v>
      </c>
      <c r="P2102">
        <v>13472</v>
      </c>
      <c r="Q2102">
        <v>14618</v>
      </c>
      <c r="R2102">
        <v>202174</v>
      </c>
      <c r="S2102">
        <v>212283</v>
      </c>
      <c r="T2102">
        <v>222898</v>
      </c>
      <c r="U2102">
        <v>243621</v>
      </c>
      <c r="V2102">
        <v>264345</v>
      </c>
      <c r="W2102" t="s">
        <v>1533</v>
      </c>
      <c r="X2102">
        <v>1</v>
      </c>
      <c r="Y2102">
        <v>1</v>
      </c>
      <c r="Z2102" t="s">
        <v>1532</v>
      </c>
    </row>
    <row r="2103" spans="1:26">
      <c r="A2103">
        <v>285</v>
      </c>
      <c r="B2103">
        <v>16226</v>
      </c>
      <c r="C2103" t="s">
        <v>1574</v>
      </c>
      <c r="D2103" t="s">
        <v>1529</v>
      </c>
      <c r="E2103" t="s">
        <v>1446</v>
      </c>
      <c r="F2103">
        <v>28686</v>
      </c>
      <c r="G2103">
        <v>31257</v>
      </c>
      <c r="H2103" t="s">
        <v>1530</v>
      </c>
      <c r="I2103">
        <v>295</v>
      </c>
      <c r="J2103">
        <v>50</v>
      </c>
      <c r="K2103">
        <v>21.96</v>
      </c>
      <c r="L2103">
        <v>81314</v>
      </c>
      <c r="M2103">
        <v>11180</v>
      </c>
      <c r="N2103">
        <v>11739</v>
      </c>
      <c r="O2103">
        <v>12326</v>
      </c>
      <c r="P2103">
        <v>13472</v>
      </c>
      <c r="Q2103">
        <v>14618</v>
      </c>
      <c r="R2103">
        <v>1098</v>
      </c>
      <c r="S2103">
        <v>1153</v>
      </c>
      <c r="T2103">
        <v>1211</v>
      </c>
      <c r="U2103">
        <v>1323</v>
      </c>
      <c r="V2103">
        <v>1436</v>
      </c>
      <c r="W2103" t="s">
        <v>2618</v>
      </c>
      <c r="X2103">
        <v>1</v>
      </c>
      <c r="Y2103">
        <v>1</v>
      </c>
      <c r="Z2103" t="s">
        <v>1532</v>
      </c>
    </row>
    <row r="2104" spans="1:26">
      <c r="A2104">
        <v>285</v>
      </c>
      <c r="B2104">
        <v>16226</v>
      </c>
      <c r="C2104" t="s">
        <v>1574</v>
      </c>
      <c r="D2104" t="s">
        <v>1529</v>
      </c>
      <c r="E2104" t="s">
        <v>1446</v>
      </c>
      <c r="F2104">
        <v>29022</v>
      </c>
      <c r="G2104">
        <v>31612</v>
      </c>
      <c r="H2104" t="s">
        <v>1530</v>
      </c>
      <c r="I2104">
        <v>295</v>
      </c>
      <c r="J2104">
        <v>50</v>
      </c>
      <c r="K2104">
        <v>300</v>
      </c>
      <c r="L2104">
        <v>81314</v>
      </c>
      <c r="M2104">
        <v>11180</v>
      </c>
      <c r="N2104">
        <v>11739</v>
      </c>
      <c r="O2104">
        <v>12326</v>
      </c>
      <c r="P2104">
        <v>13472</v>
      </c>
      <c r="Q2104">
        <v>14618</v>
      </c>
      <c r="R2104">
        <v>15000</v>
      </c>
      <c r="S2104">
        <v>15750</v>
      </c>
      <c r="T2104">
        <v>16538</v>
      </c>
      <c r="U2104">
        <v>18075</v>
      </c>
      <c r="V2104">
        <v>19613</v>
      </c>
      <c r="W2104" t="s">
        <v>2619</v>
      </c>
      <c r="X2104">
        <v>1</v>
      </c>
      <c r="Y2104">
        <v>1</v>
      </c>
      <c r="Z2104" t="s">
        <v>1532</v>
      </c>
    </row>
    <row r="2105" spans="1:26">
      <c r="A2105">
        <v>285</v>
      </c>
      <c r="B2105">
        <v>16226</v>
      </c>
      <c r="C2105" t="s">
        <v>1574</v>
      </c>
      <c r="D2105" t="s">
        <v>1529</v>
      </c>
      <c r="E2105" t="s">
        <v>1446</v>
      </c>
      <c r="F2105">
        <v>29010</v>
      </c>
      <c r="G2105">
        <v>31601</v>
      </c>
      <c r="H2105" t="s">
        <v>1530</v>
      </c>
      <c r="I2105">
        <v>295</v>
      </c>
      <c r="J2105">
        <v>100</v>
      </c>
      <c r="K2105">
        <v>5</v>
      </c>
      <c r="L2105">
        <v>81314</v>
      </c>
      <c r="M2105">
        <v>11180</v>
      </c>
      <c r="N2105">
        <v>11739</v>
      </c>
      <c r="O2105">
        <v>12326</v>
      </c>
      <c r="P2105">
        <v>13472</v>
      </c>
      <c r="Q2105">
        <v>14618</v>
      </c>
      <c r="R2105">
        <v>500</v>
      </c>
      <c r="S2105">
        <v>525</v>
      </c>
      <c r="T2105">
        <v>551</v>
      </c>
      <c r="U2105">
        <v>603</v>
      </c>
      <c r="V2105">
        <v>654</v>
      </c>
      <c r="W2105" t="s">
        <v>2619</v>
      </c>
      <c r="X2105">
        <v>1</v>
      </c>
      <c r="Y2105">
        <v>1</v>
      </c>
      <c r="Z2105" t="s">
        <v>1532</v>
      </c>
    </row>
    <row r="2106" spans="1:26">
      <c r="A2106">
        <v>285</v>
      </c>
      <c r="B2106">
        <v>16226</v>
      </c>
      <c r="C2106" t="s">
        <v>1574</v>
      </c>
      <c r="D2106" t="s">
        <v>1529</v>
      </c>
      <c r="E2106" t="s">
        <v>1446</v>
      </c>
      <c r="F2106">
        <v>29003</v>
      </c>
      <c r="G2106">
        <v>31597</v>
      </c>
      <c r="H2106" t="s">
        <v>1530</v>
      </c>
      <c r="I2106">
        <v>295</v>
      </c>
      <c r="J2106">
        <v>1000</v>
      </c>
      <c r="K2106">
        <v>1</v>
      </c>
      <c r="L2106">
        <v>81314</v>
      </c>
      <c r="M2106">
        <v>11180</v>
      </c>
      <c r="N2106">
        <v>11739</v>
      </c>
      <c r="O2106">
        <v>12326</v>
      </c>
      <c r="P2106">
        <v>13472</v>
      </c>
      <c r="Q2106">
        <v>14618</v>
      </c>
      <c r="R2106">
        <v>1000</v>
      </c>
      <c r="S2106">
        <v>1050</v>
      </c>
      <c r="T2106">
        <v>1103</v>
      </c>
      <c r="U2106">
        <v>1205</v>
      </c>
      <c r="V2106">
        <v>1308</v>
      </c>
      <c r="W2106" t="s">
        <v>2619</v>
      </c>
      <c r="X2106">
        <v>1</v>
      </c>
      <c r="Y2106">
        <v>1</v>
      </c>
      <c r="Z2106" t="s">
        <v>1532</v>
      </c>
    </row>
    <row r="2107" spans="1:26">
      <c r="A2107">
        <v>285</v>
      </c>
      <c r="B2107">
        <v>16226</v>
      </c>
      <c r="C2107" t="s">
        <v>1574</v>
      </c>
      <c r="D2107" t="s">
        <v>1529</v>
      </c>
      <c r="E2107" t="s">
        <v>1446</v>
      </c>
      <c r="F2107">
        <v>29013</v>
      </c>
      <c r="G2107">
        <v>31604</v>
      </c>
      <c r="H2107" t="s">
        <v>1530</v>
      </c>
      <c r="I2107">
        <v>295</v>
      </c>
      <c r="J2107">
        <v>100</v>
      </c>
      <c r="K2107">
        <v>5</v>
      </c>
      <c r="L2107">
        <v>81314</v>
      </c>
      <c r="M2107">
        <v>11180</v>
      </c>
      <c r="N2107">
        <v>11739</v>
      </c>
      <c r="O2107">
        <v>12326</v>
      </c>
      <c r="P2107">
        <v>13472</v>
      </c>
      <c r="Q2107">
        <v>14618</v>
      </c>
      <c r="R2107">
        <v>500</v>
      </c>
      <c r="S2107">
        <v>525</v>
      </c>
      <c r="T2107">
        <v>551</v>
      </c>
      <c r="U2107">
        <v>603</v>
      </c>
      <c r="V2107">
        <v>654</v>
      </c>
      <c r="W2107" t="s">
        <v>2619</v>
      </c>
      <c r="X2107">
        <v>1</v>
      </c>
      <c r="Y2107">
        <v>1</v>
      </c>
      <c r="Z2107" t="s">
        <v>1532</v>
      </c>
    </row>
    <row r="2108" spans="1:26">
      <c r="A2108">
        <v>285</v>
      </c>
      <c r="B2108">
        <v>16226</v>
      </c>
      <c r="C2108" t="s">
        <v>1574</v>
      </c>
      <c r="D2108" t="s">
        <v>1529</v>
      </c>
      <c r="E2108" t="s">
        <v>1446</v>
      </c>
      <c r="F2108">
        <v>9548</v>
      </c>
      <c r="G2108">
        <v>9928</v>
      </c>
      <c r="H2108" t="s">
        <v>1530</v>
      </c>
      <c r="I2108">
        <v>295</v>
      </c>
      <c r="J2108">
        <v>10</v>
      </c>
      <c r="K2108">
        <v>150</v>
      </c>
      <c r="L2108">
        <v>81314</v>
      </c>
      <c r="M2108">
        <v>11180</v>
      </c>
      <c r="N2108">
        <v>11739</v>
      </c>
      <c r="O2108">
        <v>12326</v>
      </c>
      <c r="P2108">
        <v>13472</v>
      </c>
      <c r="Q2108">
        <v>14618</v>
      </c>
      <c r="R2108">
        <v>1500</v>
      </c>
      <c r="S2108">
        <v>1575</v>
      </c>
      <c r="T2108">
        <v>1654</v>
      </c>
      <c r="U2108">
        <v>1808</v>
      </c>
      <c r="V2108">
        <v>1961</v>
      </c>
      <c r="W2108" t="s">
        <v>1935</v>
      </c>
      <c r="X2108">
        <v>1</v>
      </c>
      <c r="Y2108">
        <v>1</v>
      </c>
      <c r="Z2108" t="s">
        <v>1532</v>
      </c>
    </row>
    <row r="2109" spans="1:26">
      <c r="A2109">
        <v>285</v>
      </c>
      <c r="B2109">
        <v>16226</v>
      </c>
      <c r="C2109" t="s">
        <v>1574</v>
      </c>
      <c r="D2109" t="s">
        <v>1529</v>
      </c>
      <c r="E2109" t="s">
        <v>1446</v>
      </c>
      <c r="F2109">
        <v>9546</v>
      </c>
      <c r="G2109">
        <v>9926</v>
      </c>
      <c r="H2109" t="s">
        <v>1530</v>
      </c>
      <c r="I2109">
        <v>295</v>
      </c>
      <c r="J2109">
        <v>5</v>
      </c>
      <c r="K2109">
        <v>125</v>
      </c>
      <c r="L2109">
        <v>81314</v>
      </c>
      <c r="M2109">
        <v>11180</v>
      </c>
      <c r="N2109">
        <v>11739</v>
      </c>
      <c r="O2109">
        <v>12326</v>
      </c>
      <c r="P2109">
        <v>13472</v>
      </c>
      <c r="Q2109">
        <v>14618</v>
      </c>
      <c r="R2109">
        <v>625</v>
      </c>
      <c r="S2109">
        <v>656</v>
      </c>
      <c r="T2109">
        <v>689</v>
      </c>
      <c r="U2109">
        <v>753</v>
      </c>
      <c r="V2109">
        <v>817</v>
      </c>
      <c r="W2109" t="s">
        <v>1935</v>
      </c>
      <c r="X2109">
        <v>1</v>
      </c>
      <c r="Y2109">
        <v>1</v>
      </c>
      <c r="Z2109" t="s">
        <v>1532</v>
      </c>
    </row>
    <row r="2110" spans="1:26">
      <c r="A2110">
        <v>285</v>
      </c>
      <c r="B2110">
        <v>16226</v>
      </c>
      <c r="C2110" t="s">
        <v>1574</v>
      </c>
      <c r="D2110" t="s">
        <v>1529</v>
      </c>
      <c r="E2110" t="s">
        <v>1446</v>
      </c>
      <c r="F2110">
        <v>9549</v>
      </c>
      <c r="G2110">
        <v>9929</v>
      </c>
      <c r="H2110" t="s">
        <v>1530</v>
      </c>
      <c r="I2110">
        <v>295</v>
      </c>
      <c r="J2110">
        <v>10</v>
      </c>
      <c r="K2110">
        <v>150</v>
      </c>
      <c r="L2110">
        <v>81314</v>
      </c>
      <c r="M2110">
        <v>11180</v>
      </c>
      <c r="N2110">
        <v>11739</v>
      </c>
      <c r="O2110">
        <v>12326</v>
      </c>
      <c r="P2110">
        <v>13472</v>
      </c>
      <c r="Q2110">
        <v>14618</v>
      </c>
      <c r="R2110">
        <v>1500</v>
      </c>
      <c r="S2110">
        <v>1575</v>
      </c>
      <c r="T2110">
        <v>1654</v>
      </c>
      <c r="U2110">
        <v>1808</v>
      </c>
      <c r="V2110">
        <v>1961</v>
      </c>
      <c r="W2110" t="s">
        <v>1935</v>
      </c>
      <c r="X2110">
        <v>1</v>
      </c>
      <c r="Y2110">
        <v>1</v>
      </c>
      <c r="Z2110" t="s">
        <v>1532</v>
      </c>
    </row>
    <row r="2111" spans="1:26">
      <c r="A2111">
        <v>285</v>
      </c>
      <c r="B2111">
        <v>16226</v>
      </c>
      <c r="C2111" t="s">
        <v>1574</v>
      </c>
      <c r="D2111" t="s">
        <v>1529</v>
      </c>
      <c r="E2111" t="s">
        <v>1446</v>
      </c>
      <c r="F2111">
        <v>9547</v>
      </c>
      <c r="G2111">
        <v>9927</v>
      </c>
      <c r="H2111" t="s">
        <v>1530</v>
      </c>
      <c r="I2111">
        <v>295</v>
      </c>
      <c r="J2111">
        <v>10</v>
      </c>
      <c r="K2111">
        <v>150</v>
      </c>
      <c r="L2111">
        <v>81314</v>
      </c>
      <c r="M2111">
        <v>11180</v>
      </c>
      <c r="N2111">
        <v>11739</v>
      </c>
      <c r="O2111">
        <v>12326</v>
      </c>
      <c r="P2111">
        <v>13472</v>
      </c>
      <c r="Q2111">
        <v>14618</v>
      </c>
      <c r="R2111">
        <v>1500</v>
      </c>
      <c r="S2111">
        <v>1575</v>
      </c>
      <c r="T2111">
        <v>1654</v>
      </c>
      <c r="U2111">
        <v>1808</v>
      </c>
      <c r="V2111">
        <v>1961</v>
      </c>
      <c r="W2111" t="s">
        <v>1935</v>
      </c>
      <c r="X2111">
        <v>1</v>
      </c>
      <c r="Y2111">
        <v>1</v>
      </c>
      <c r="Z2111" t="s">
        <v>1532</v>
      </c>
    </row>
    <row r="2112" spans="1:26">
      <c r="A2112">
        <v>285</v>
      </c>
      <c r="B2112">
        <v>16226</v>
      </c>
      <c r="C2112" t="s">
        <v>1574</v>
      </c>
      <c r="D2112" t="s">
        <v>1529</v>
      </c>
      <c r="E2112" t="s">
        <v>1446</v>
      </c>
      <c r="F2112">
        <v>4807</v>
      </c>
      <c r="G2112">
        <v>5007</v>
      </c>
      <c r="H2112" t="s">
        <v>1530</v>
      </c>
      <c r="I2112">
        <v>295</v>
      </c>
      <c r="J2112">
        <v>5000</v>
      </c>
      <c r="K2112">
        <v>65</v>
      </c>
      <c r="L2112">
        <v>81314</v>
      </c>
      <c r="M2112">
        <v>11180</v>
      </c>
      <c r="N2112">
        <v>11739</v>
      </c>
      <c r="O2112">
        <v>12326</v>
      </c>
      <c r="P2112">
        <v>13472</v>
      </c>
      <c r="Q2112">
        <v>14618</v>
      </c>
      <c r="R2112">
        <v>325000</v>
      </c>
      <c r="S2112">
        <v>341250</v>
      </c>
      <c r="T2112">
        <v>358314</v>
      </c>
      <c r="U2112">
        <v>391628</v>
      </c>
      <c r="V2112">
        <v>424942</v>
      </c>
      <c r="W2112" t="s">
        <v>2620</v>
      </c>
      <c r="X2112">
        <v>1</v>
      </c>
      <c r="Y2112">
        <v>1</v>
      </c>
      <c r="Z2112" t="s">
        <v>1532</v>
      </c>
    </row>
    <row r="2113" spans="1:26">
      <c r="A2113">
        <v>285</v>
      </c>
      <c r="B2113">
        <v>16226</v>
      </c>
      <c r="C2113" t="s">
        <v>1574</v>
      </c>
      <c r="D2113" t="s">
        <v>1529</v>
      </c>
      <c r="E2113" t="s">
        <v>1446</v>
      </c>
      <c r="F2113">
        <v>29226</v>
      </c>
      <c r="G2113">
        <v>31824</v>
      </c>
      <c r="H2113" t="s">
        <v>1530</v>
      </c>
      <c r="I2113">
        <v>295</v>
      </c>
      <c r="J2113">
        <v>3</v>
      </c>
      <c r="K2113">
        <v>175</v>
      </c>
      <c r="L2113">
        <v>81314</v>
      </c>
      <c r="M2113">
        <v>11180</v>
      </c>
      <c r="N2113">
        <v>11739</v>
      </c>
      <c r="O2113">
        <v>12326</v>
      </c>
      <c r="P2113">
        <v>13472</v>
      </c>
      <c r="Q2113">
        <v>14618</v>
      </c>
      <c r="R2113">
        <v>525</v>
      </c>
      <c r="S2113">
        <v>551</v>
      </c>
      <c r="T2113">
        <v>579</v>
      </c>
      <c r="U2113">
        <v>633</v>
      </c>
      <c r="V2113">
        <v>686</v>
      </c>
      <c r="W2113" t="s">
        <v>2596</v>
      </c>
      <c r="X2113">
        <v>1</v>
      </c>
      <c r="Y2113">
        <v>1</v>
      </c>
      <c r="Z2113" t="s">
        <v>1532</v>
      </c>
    </row>
    <row r="2114" spans="1:26">
      <c r="A2114">
        <v>285</v>
      </c>
      <c r="B2114">
        <v>16226</v>
      </c>
      <c r="C2114" t="s">
        <v>1574</v>
      </c>
      <c r="D2114" t="s">
        <v>1529</v>
      </c>
      <c r="E2114" t="s">
        <v>1446</v>
      </c>
      <c r="F2114">
        <v>8728</v>
      </c>
      <c r="G2114">
        <v>9108</v>
      </c>
      <c r="H2114" t="s">
        <v>1530</v>
      </c>
      <c r="I2114">
        <v>295</v>
      </c>
      <c r="J2114">
        <v>10</v>
      </c>
      <c r="K2114">
        <v>300</v>
      </c>
      <c r="L2114">
        <v>81314</v>
      </c>
      <c r="M2114">
        <v>11180</v>
      </c>
      <c r="N2114">
        <v>11739</v>
      </c>
      <c r="O2114">
        <v>12326</v>
      </c>
      <c r="P2114">
        <v>13472</v>
      </c>
      <c r="Q2114">
        <v>14618</v>
      </c>
      <c r="R2114">
        <v>3000</v>
      </c>
      <c r="S2114">
        <v>3150</v>
      </c>
      <c r="T2114">
        <v>3308</v>
      </c>
      <c r="U2114">
        <v>3615</v>
      </c>
      <c r="V2114">
        <v>3923</v>
      </c>
      <c r="W2114" t="s">
        <v>2598</v>
      </c>
      <c r="X2114">
        <v>1</v>
      </c>
      <c r="Y2114">
        <v>1</v>
      </c>
      <c r="Z2114" t="s">
        <v>1532</v>
      </c>
    </row>
    <row r="2115" spans="1:26">
      <c r="A2115">
        <v>285</v>
      </c>
      <c r="B2115">
        <v>16226</v>
      </c>
      <c r="C2115" t="s">
        <v>1574</v>
      </c>
      <c r="D2115" t="s">
        <v>1529</v>
      </c>
      <c r="E2115" t="s">
        <v>1446</v>
      </c>
      <c r="F2115">
        <v>8713</v>
      </c>
      <c r="G2115">
        <v>9093</v>
      </c>
      <c r="H2115" t="s">
        <v>1530</v>
      </c>
      <c r="I2115">
        <v>295</v>
      </c>
      <c r="J2115">
        <v>600</v>
      </c>
      <c r="K2115">
        <v>30</v>
      </c>
      <c r="L2115">
        <v>81314</v>
      </c>
      <c r="M2115">
        <v>11180</v>
      </c>
      <c r="N2115">
        <v>11739</v>
      </c>
      <c r="O2115">
        <v>12326</v>
      </c>
      <c r="P2115">
        <v>13472</v>
      </c>
      <c r="Q2115">
        <v>14618</v>
      </c>
      <c r="R2115">
        <v>18000</v>
      </c>
      <c r="S2115">
        <v>18900</v>
      </c>
      <c r="T2115">
        <v>19845</v>
      </c>
      <c r="U2115">
        <v>21690</v>
      </c>
      <c r="V2115">
        <v>23535</v>
      </c>
      <c r="W2115" t="s">
        <v>2253</v>
      </c>
      <c r="X2115">
        <v>1</v>
      </c>
      <c r="Y2115">
        <v>1</v>
      </c>
      <c r="Z2115" t="s">
        <v>1532</v>
      </c>
    </row>
    <row r="2116" spans="1:26">
      <c r="A2116">
        <v>285</v>
      </c>
      <c r="B2116">
        <v>16226</v>
      </c>
      <c r="C2116" t="s">
        <v>1574</v>
      </c>
      <c r="D2116" t="s">
        <v>1529</v>
      </c>
      <c r="E2116" t="s">
        <v>1446</v>
      </c>
      <c r="F2116">
        <v>7870</v>
      </c>
      <c r="G2116">
        <v>8230</v>
      </c>
      <c r="H2116" t="s">
        <v>1530</v>
      </c>
      <c r="I2116">
        <v>295</v>
      </c>
      <c r="J2116">
        <v>11232</v>
      </c>
      <c r="K2116">
        <v>1.4</v>
      </c>
      <c r="L2116">
        <v>81314</v>
      </c>
      <c r="M2116">
        <v>11180</v>
      </c>
      <c r="N2116">
        <v>11739</v>
      </c>
      <c r="O2116">
        <v>12326</v>
      </c>
      <c r="P2116">
        <v>13472</v>
      </c>
      <c r="Q2116">
        <v>14618</v>
      </c>
      <c r="R2116">
        <v>15725</v>
      </c>
      <c r="S2116">
        <v>16511</v>
      </c>
      <c r="T2116">
        <v>17337</v>
      </c>
      <c r="U2116">
        <v>18949</v>
      </c>
      <c r="V2116">
        <v>20560</v>
      </c>
      <c r="W2116" t="s">
        <v>2621</v>
      </c>
      <c r="X2116">
        <v>1</v>
      </c>
      <c r="Y2116">
        <v>1</v>
      </c>
      <c r="Z2116" t="s">
        <v>1532</v>
      </c>
    </row>
    <row r="2117" spans="1:26">
      <c r="A2117">
        <v>285</v>
      </c>
      <c r="B2117">
        <v>16226</v>
      </c>
      <c r="C2117" t="s">
        <v>1574</v>
      </c>
      <c r="D2117" t="s">
        <v>1529</v>
      </c>
      <c r="E2117" t="s">
        <v>1446</v>
      </c>
      <c r="F2117">
        <v>7068</v>
      </c>
      <c r="G2117">
        <v>7368</v>
      </c>
      <c r="H2117" t="s">
        <v>1530</v>
      </c>
      <c r="I2117">
        <v>261</v>
      </c>
      <c r="J2117">
        <v>20482</v>
      </c>
      <c r="K2117">
        <v>20</v>
      </c>
      <c r="L2117">
        <v>81314</v>
      </c>
      <c r="M2117">
        <v>11180</v>
      </c>
      <c r="N2117">
        <v>11739</v>
      </c>
      <c r="O2117">
        <v>12326</v>
      </c>
      <c r="P2117">
        <v>13472</v>
      </c>
      <c r="Q2117">
        <v>14618</v>
      </c>
      <c r="R2117">
        <v>409640</v>
      </c>
      <c r="S2117">
        <v>430122</v>
      </c>
      <c r="T2117">
        <v>451630</v>
      </c>
      <c r="U2117">
        <v>493620</v>
      </c>
      <c r="V2117">
        <v>535610</v>
      </c>
      <c r="W2117" t="s">
        <v>2622</v>
      </c>
      <c r="X2117">
        <v>1</v>
      </c>
      <c r="Y2117">
        <v>1</v>
      </c>
      <c r="Z2117" t="s">
        <v>1532</v>
      </c>
    </row>
    <row r="2118" spans="1:26">
      <c r="A2118">
        <v>285</v>
      </c>
      <c r="B2118">
        <v>16226</v>
      </c>
      <c r="C2118" t="s">
        <v>1574</v>
      </c>
      <c r="D2118" t="s">
        <v>1529</v>
      </c>
      <c r="E2118" t="s">
        <v>1446</v>
      </c>
      <c r="F2118">
        <v>7089</v>
      </c>
      <c r="G2118">
        <v>7389</v>
      </c>
      <c r="H2118" t="s">
        <v>1530</v>
      </c>
      <c r="I2118">
        <v>295</v>
      </c>
      <c r="J2118">
        <v>20</v>
      </c>
      <c r="K2118">
        <v>2500</v>
      </c>
      <c r="L2118">
        <v>81314</v>
      </c>
      <c r="M2118">
        <v>11180</v>
      </c>
      <c r="N2118">
        <v>11739</v>
      </c>
      <c r="O2118">
        <v>12326</v>
      </c>
      <c r="P2118">
        <v>13472</v>
      </c>
      <c r="Q2118">
        <v>14618</v>
      </c>
      <c r="R2118">
        <v>50000</v>
      </c>
      <c r="S2118">
        <v>52500</v>
      </c>
      <c r="T2118">
        <v>55125</v>
      </c>
      <c r="U2118">
        <v>60250</v>
      </c>
      <c r="V2118">
        <v>65376</v>
      </c>
      <c r="W2118" t="s">
        <v>2621</v>
      </c>
      <c r="X2118">
        <v>1</v>
      </c>
      <c r="Y2118">
        <v>1</v>
      </c>
      <c r="Z2118" t="s">
        <v>1532</v>
      </c>
    </row>
    <row r="2119" spans="1:26">
      <c r="A2119">
        <v>285</v>
      </c>
      <c r="B2119">
        <v>16226</v>
      </c>
      <c r="C2119" t="s">
        <v>1574</v>
      </c>
      <c r="D2119" t="s">
        <v>1529</v>
      </c>
      <c r="E2119" t="s">
        <v>1446</v>
      </c>
      <c r="F2119">
        <v>7088</v>
      </c>
      <c r="G2119">
        <v>7388</v>
      </c>
      <c r="H2119" t="s">
        <v>1530</v>
      </c>
      <c r="I2119">
        <v>295</v>
      </c>
      <c r="J2119">
        <v>20</v>
      </c>
      <c r="K2119">
        <v>2500</v>
      </c>
      <c r="L2119">
        <v>81314</v>
      </c>
      <c r="M2119">
        <v>11180</v>
      </c>
      <c r="N2119">
        <v>11739</v>
      </c>
      <c r="O2119">
        <v>12326</v>
      </c>
      <c r="P2119">
        <v>13472</v>
      </c>
      <c r="Q2119">
        <v>14618</v>
      </c>
      <c r="R2119">
        <v>50000</v>
      </c>
      <c r="S2119">
        <v>52500</v>
      </c>
      <c r="T2119">
        <v>55125</v>
      </c>
      <c r="U2119">
        <v>60250</v>
      </c>
      <c r="V2119">
        <v>65376</v>
      </c>
      <c r="W2119" t="s">
        <v>2621</v>
      </c>
      <c r="X2119">
        <v>1</v>
      </c>
      <c r="Y2119">
        <v>1</v>
      </c>
      <c r="Z2119" t="s">
        <v>1532</v>
      </c>
    </row>
    <row r="2120" spans="1:26">
      <c r="A2120">
        <v>285</v>
      </c>
      <c r="B2120">
        <v>16226</v>
      </c>
      <c r="C2120" t="s">
        <v>1574</v>
      </c>
      <c r="D2120" t="s">
        <v>1529</v>
      </c>
      <c r="E2120" t="s">
        <v>1446</v>
      </c>
      <c r="F2120">
        <v>7449</v>
      </c>
      <c r="G2120">
        <v>7810</v>
      </c>
      <c r="H2120" t="s">
        <v>1530</v>
      </c>
      <c r="I2120">
        <v>295</v>
      </c>
      <c r="J2120">
        <v>5</v>
      </c>
      <c r="K2120">
        <v>150</v>
      </c>
      <c r="L2120">
        <v>81314</v>
      </c>
      <c r="M2120">
        <v>11180</v>
      </c>
      <c r="N2120">
        <v>11739</v>
      </c>
      <c r="O2120">
        <v>12326</v>
      </c>
      <c r="P2120">
        <v>13472</v>
      </c>
      <c r="Q2120">
        <v>14618</v>
      </c>
      <c r="R2120">
        <v>750</v>
      </c>
      <c r="S2120">
        <v>788</v>
      </c>
      <c r="T2120">
        <v>827</v>
      </c>
      <c r="U2120">
        <v>904</v>
      </c>
      <c r="V2120">
        <v>981</v>
      </c>
      <c r="W2120" t="s">
        <v>2623</v>
      </c>
      <c r="X2120">
        <v>1</v>
      </c>
      <c r="Y2120">
        <v>1</v>
      </c>
      <c r="Z2120" t="s">
        <v>1532</v>
      </c>
    </row>
    <row r="2121" spans="1:26">
      <c r="A2121">
        <v>285</v>
      </c>
      <c r="B2121">
        <v>16226</v>
      </c>
      <c r="C2121" t="s">
        <v>1574</v>
      </c>
      <c r="D2121" t="s">
        <v>1529</v>
      </c>
      <c r="E2121" t="s">
        <v>1446</v>
      </c>
      <c r="F2121">
        <v>9545</v>
      </c>
      <c r="G2121">
        <v>9925</v>
      </c>
      <c r="H2121" t="s">
        <v>1530</v>
      </c>
      <c r="I2121">
        <v>295</v>
      </c>
      <c r="J2121">
        <v>10000</v>
      </c>
      <c r="K2121">
        <v>1</v>
      </c>
      <c r="L2121">
        <v>81314</v>
      </c>
      <c r="M2121">
        <v>11180</v>
      </c>
      <c r="N2121">
        <v>11739</v>
      </c>
      <c r="O2121">
        <v>12326</v>
      </c>
      <c r="P2121">
        <v>13472</v>
      </c>
      <c r="Q2121">
        <v>14618</v>
      </c>
      <c r="R2121">
        <v>10000</v>
      </c>
      <c r="S2121">
        <v>10500</v>
      </c>
      <c r="T2121">
        <v>11025</v>
      </c>
      <c r="U2121">
        <v>12050</v>
      </c>
      <c r="V2121">
        <v>13075</v>
      </c>
      <c r="W2121" t="s">
        <v>2624</v>
      </c>
      <c r="X2121">
        <v>1</v>
      </c>
      <c r="Y2121">
        <v>1</v>
      </c>
      <c r="Z2121" t="s">
        <v>1532</v>
      </c>
    </row>
    <row r="2122" spans="1:26">
      <c r="A2122">
        <v>285</v>
      </c>
      <c r="B2122">
        <v>16226</v>
      </c>
      <c r="C2122" t="s">
        <v>1574</v>
      </c>
      <c r="D2122" t="s">
        <v>1529</v>
      </c>
      <c r="E2122" t="s">
        <v>1446</v>
      </c>
      <c r="F2122">
        <v>9550</v>
      </c>
      <c r="G2122">
        <v>9930</v>
      </c>
      <c r="H2122" t="s">
        <v>1530</v>
      </c>
      <c r="I2122">
        <v>295</v>
      </c>
      <c r="J2122">
        <v>350</v>
      </c>
      <c r="K2122">
        <v>100</v>
      </c>
      <c r="L2122">
        <v>81314</v>
      </c>
      <c r="M2122">
        <v>11180</v>
      </c>
      <c r="N2122">
        <v>11739</v>
      </c>
      <c r="O2122">
        <v>12326</v>
      </c>
      <c r="P2122">
        <v>13472</v>
      </c>
      <c r="Q2122">
        <v>14618</v>
      </c>
      <c r="R2122">
        <v>35000</v>
      </c>
      <c r="S2122">
        <v>36750</v>
      </c>
      <c r="T2122">
        <v>38588</v>
      </c>
      <c r="U2122">
        <v>42175</v>
      </c>
      <c r="V2122">
        <v>45763</v>
      </c>
      <c r="W2122" t="s">
        <v>2625</v>
      </c>
      <c r="X2122">
        <v>1</v>
      </c>
      <c r="Y2122">
        <v>1</v>
      </c>
      <c r="Z2122" t="s">
        <v>1532</v>
      </c>
    </row>
    <row r="2123" spans="1:26">
      <c r="A2123">
        <v>285</v>
      </c>
      <c r="B2123">
        <v>16226</v>
      </c>
      <c r="C2123" t="s">
        <v>1574</v>
      </c>
      <c r="D2123" t="s">
        <v>1529</v>
      </c>
      <c r="E2123" t="s">
        <v>1446</v>
      </c>
      <c r="F2123">
        <v>525</v>
      </c>
      <c r="G2123">
        <v>638</v>
      </c>
      <c r="H2123" t="s">
        <v>1530</v>
      </c>
      <c r="I2123">
        <v>295</v>
      </c>
      <c r="J2123">
        <v>1000</v>
      </c>
      <c r="K2123">
        <v>100</v>
      </c>
      <c r="L2123">
        <v>81314</v>
      </c>
      <c r="M2123">
        <v>11180</v>
      </c>
      <c r="N2123">
        <v>11739</v>
      </c>
      <c r="O2123">
        <v>12326</v>
      </c>
      <c r="P2123">
        <v>13472</v>
      </c>
      <c r="Q2123">
        <v>14618</v>
      </c>
      <c r="R2123">
        <v>100000</v>
      </c>
      <c r="S2123">
        <v>105000</v>
      </c>
      <c r="T2123">
        <v>110250</v>
      </c>
      <c r="U2123">
        <v>120501</v>
      </c>
      <c r="V2123">
        <v>130751</v>
      </c>
      <c r="W2123" t="s">
        <v>2626</v>
      </c>
      <c r="X2123">
        <v>1</v>
      </c>
      <c r="Y2123">
        <v>1</v>
      </c>
      <c r="Z2123" t="s">
        <v>1532</v>
      </c>
    </row>
    <row r="2124" spans="1:26">
      <c r="A2124">
        <v>285</v>
      </c>
      <c r="B2124">
        <v>16226</v>
      </c>
      <c r="C2124" t="s">
        <v>1574</v>
      </c>
      <c r="D2124" t="s">
        <v>1529</v>
      </c>
      <c r="E2124" t="s">
        <v>1446</v>
      </c>
      <c r="F2124">
        <v>8080</v>
      </c>
      <c r="G2124">
        <v>8448</v>
      </c>
      <c r="H2124" t="s">
        <v>1530</v>
      </c>
      <c r="I2124">
        <v>295</v>
      </c>
      <c r="J2124">
        <v>1124</v>
      </c>
      <c r="K2124">
        <v>0.93</v>
      </c>
      <c r="L2124">
        <v>81314</v>
      </c>
      <c r="M2124">
        <v>11180</v>
      </c>
      <c r="N2124">
        <v>11739</v>
      </c>
      <c r="O2124">
        <v>12326</v>
      </c>
      <c r="P2124">
        <v>13472</v>
      </c>
      <c r="Q2124">
        <v>14618</v>
      </c>
      <c r="R2124">
        <v>1045</v>
      </c>
      <c r="S2124">
        <v>1098</v>
      </c>
      <c r="T2124">
        <v>1152</v>
      </c>
      <c r="U2124">
        <v>1260</v>
      </c>
      <c r="V2124">
        <v>1367</v>
      </c>
      <c r="W2124" t="s">
        <v>2627</v>
      </c>
      <c r="X2124">
        <v>1</v>
      </c>
      <c r="Y2124">
        <v>1</v>
      </c>
      <c r="Z2124" t="s">
        <v>1532</v>
      </c>
    </row>
    <row r="2125" spans="1:26">
      <c r="A2125">
        <v>285</v>
      </c>
      <c r="B2125">
        <v>16226</v>
      </c>
      <c r="C2125" t="s">
        <v>1574</v>
      </c>
      <c r="D2125" t="s">
        <v>1529</v>
      </c>
      <c r="E2125" t="s">
        <v>1446</v>
      </c>
      <c r="F2125">
        <v>8081</v>
      </c>
      <c r="G2125">
        <v>8449</v>
      </c>
      <c r="H2125" t="s">
        <v>1530</v>
      </c>
      <c r="I2125">
        <v>295</v>
      </c>
      <c r="J2125">
        <v>562</v>
      </c>
      <c r="K2125">
        <v>0.93</v>
      </c>
      <c r="L2125">
        <v>81314</v>
      </c>
      <c r="M2125">
        <v>11180</v>
      </c>
      <c r="N2125">
        <v>11739</v>
      </c>
      <c r="O2125">
        <v>12326</v>
      </c>
      <c r="P2125">
        <v>13472</v>
      </c>
      <c r="Q2125">
        <v>14618</v>
      </c>
      <c r="R2125">
        <v>523</v>
      </c>
      <c r="S2125">
        <v>549</v>
      </c>
      <c r="T2125">
        <v>576</v>
      </c>
      <c r="U2125">
        <v>630</v>
      </c>
      <c r="V2125">
        <v>683</v>
      </c>
      <c r="W2125" t="s">
        <v>2627</v>
      </c>
      <c r="X2125">
        <v>1</v>
      </c>
      <c r="Y2125">
        <v>1</v>
      </c>
      <c r="Z2125" t="s">
        <v>1532</v>
      </c>
    </row>
    <row r="2126" spans="1:26">
      <c r="A2126">
        <v>285</v>
      </c>
      <c r="B2126">
        <v>16226</v>
      </c>
      <c r="C2126" t="s">
        <v>1574</v>
      </c>
      <c r="D2126" t="s">
        <v>1529</v>
      </c>
      <c r="E2126" t="s">
        <v>1446</v>
      </c>
      <c r="F2126">
        <v>8083</v>
      </c>
      <c r="G2126">
        <v>8451</v>
      </c>
      <c r="H2126" t="s">
        <v>1530</v>
      </c>
      <c r="I2126">
        <v>295</v>
      </c>
      <c r="J2126">
        <v>1348</v>
      </c>
      <c r="K2126">
        <v>3.2</v>
      </c>
      <c r="L2126">
        <v>81314</v>
      </c>
      <c r="M2126">
        <v>11180</v>
      </c>
      <c r="N2126">
        <v>11739</v>
      </c>
      <c r="O2126">
        <v>12326</v>
      </c>
      <c r="P2126">
        <v>13472</v>
      </c>
      <c r="Q2126">
        <v>14618</v>
      </c>
      <c r="R2126">
        <v>4314</v>
      </c>
      <c r="S2126">
        <v>4529</v>
      </c>
      <c r="T2126">
        <v>4756</v>
      </c>
      <c r="U2126">
        <v>5198</v>
      </c>
      <c r="V2126">
        <v>5640</v>
      </c>
      <c r="W2126" t="s">
        <v>2627</v>
      </c>
      <c r="X2126">
        <v>1</v>
      </c>
      <c r="Y2126">
        <v>1</v>
      </c>
      <c r="Z2126" t="s">
        <v>1532</v>
      </c>
    </row>
    <row r="2127" spans="1:26">
      <c r="A2127">
        <v>285</v>
      </c>
      <c r="B2127">
        <v>16226</v>
      </c>
      <c r="C2127" t="s">
        <v>1574</v>
      </c>
      <c r="D2127" t="s">
        <v>1529</v>
      </c>
      <c r="E2127" t="s">
        <v>1446</v>
      </c>
      <c r="F2127">
        <v>8044</v>
      </c>
      <c r="G2127">
        <v>8412</v>
      </c>
      <c r="H2127" t="s">
        <v>1530</v>
      </c>
      <c r="I2127">
        <v>295</v>
      </c>
      <c r="J2127">
        <v>1324</v>
      </c>
      <c r="K2127">
        <v>4.3099999999999996</v>
      </c>
      <c r="L2127">
        <v>81314</v>
      </c>
      <c r="M2127">
        <v>11180</v>
      </c>
      <c r="N2127">
        <v>11739</v>
      </c>
      <c r="O2127">
        <v>12326</v>
      </c>
      <c r="P2127">
        <v>13472</v>
      </c>
      <c r="Q2127">
        <v>14618</v>
      </c>
      <c r="R2127">
        <v>5706</v>
      </c>
      <c r="S2127">
        <v>5992</v>
      </c>
      <c r="T2127">
        <v>6291</v>
      </c>
      <c r="U2127">
        <v>6876</v>
      </c>
      <c r="V2127">
        <v>7461</v>
      </c>
      <c r="W2127" t="s">
        <v>2628</v>
      </c>
      <c r="X2127">
        <v>1</v>
      </c>
      <c r="Y2127">
        <v>1</v>
      </c>
      <c r="Z2127" t="s">
        <v>1532</v>
      </c>
    </row>
    <row r="2128" spans="1:26">
      <c r="A2128">
        <v>285</v>
      </c>
      <c r="B2128">
        <v>16226</v>
      </c>
      <c r="C2128" t="s">
        <v>1574</v>
      </c>
      <c r="D2128" t="s">
        <v>1529</v>
      </c>
      <c r="E2128" t="s">
        <v>1446</v>
      </c>
      <c r="F2128">
        <v>8046</v>
      </c>
      <c r="G2128">
        <v>8414</v>
      </c>
      <c r="H2128" t="s">
        <v>1530</v>
      </c>
      <c r="I2128">
        <v>295</v>
      </c>
      <c r="J2128">
        <v>1324</v>
      </c>
      <c r="K2128">
        <v>4.59</v>
      </c>
      <c r="L2128">
        <v>81314</v>
      </c>
      <c r="M2128">
        <v>11180</v>
      </c>
      <c r="N2128">
        <v>11739</v>
      </c>
      <c r="O2128">
        <v>12326</v>
      </c>
      <c r="P2128">
        <v>13472</v>
      </c>
      <c r="Q2128">
        <v>14618</v>
      </c>
      <c r="R2128">
        <v>6077</v>
      </c>
      <c r="S2128">
        <v>6381</v>
      </c>
      <c r="T2128">
        <v>6700</v>
      </c>
      <c r="U2128">
        <v>7323</v>
      </c>
      <c r="V2128">
        <v>7946</v>
      </c>
      <c r="W2128" t="s">
        <v>2628</v>
      </c>
      <c r="X2128">
        <v>1</v>
      </c>
      <c r="Y2128">
        <v>1</v>
      </c>
      <c r="Z2128" t="s">
        <v>1532</v>
      </c>
    </row>
    <row r="2129" spans="1:26">
      <c r="A2129">
        <v>285</v>
      </c>
      <c r="B2129">
        <v>16226</v>
      </c>
      <c r="C2129" t="s">
        <v>1574</v>
      </c>
      <c r="D2129" t="s">
        <v>1529</v>
      </c>
      <c r="E2129" t="s">
        <v>1446</v>
      </c>
      <c r="F2129">
        <v>8048</v>
      </c>
      <c r="G2129">
        <v>8416</v>
      </c>
      <c r="H2129" t="s">
        <v>1530</v>
      </c>
      <c r="I2129">
        <v>295</v>
      </c>
      <c r="J2129">
        <v>5616</v>
      </c>
      <c r="K2129">
        <v>4.25</v>
      </c>
      <c r="L2129">
        <v>81314</v>
      </c>
      <c r="M2129">
        <v>11180</v>
      </c>
      <c r="N2129">
        <v>11739</v>
      </c>
      <c r="O2129">
        <v>12326</v>
      </c>
      <c r="P2129">
        <v>13472</v>
      </c>
      <c r="Q2129">
        <v>14618</v>
      </c>
      <c r="R2129">
        <v>23868</v>
      </c>
      <c r="S2129">
        <v>25061</v>
      </c>
      <c r="T2129">
        <v>26315</v>
      </c>
      <c r="U2129">
        <v>28761</v>
      </c>
      <c r="V2129">
        <v>31208</v>
      </c>
      <c r="W2129" t="s">
        <v>2628</v>
      </c>
      <c r="X2129">
        <v>1</v>
      </c>
      <c r="Y2129">
        <v>1</v>
      </c>
      <c r="Z2129" t="s">
        <v>1532</v>
      </c>
    </row>
    <row r="2130" spans="1:26">
      <c r="A2130">
        <v>285</v>
      </c>
      <c r="B2130">
        <v>16226</v>
      </c>
      <c r="C2130" t="s">
        <v>1574</v>
      </c>
      <c r="D2130" t="s">
        <v>1529</v>
      </c>
      <c r="E2130" t="s">
        <v>1446</v>
      </c>
      <c r="F2130">
        <v>8054</v>
      </c>
      <c r="G2130">
        <v>8422</v>
      </c>
      <c r="H2130" t="s">
        <v>1530</v>
      </c>
      <c r="I2130">
        <v>295</v>
      </c>
      <c r="J2130">
        <v>10608</v>
      </c>
      <c r="K2130">
        <v>3.97</v>
      </c>
      <c r="L2130">
        <v>81314</v>
      </c>
      <c r="M2130">
        <v>11180</v>
      </c>
      <c r="N2130">
        <v>11739</v>
      </c>
      <c r="O2130">
        <v>12326</v>
      </c>
      <c r="P2130">
        <v>13472</v>
      </c>
      <c r="Q2130">
        <v>14618</v>
      </c>
      <c r="R2130">
        <v>42114</v>
      </c>
      <c r="S2130">
        <v>44219</v>
      </c>
      <c r="T2130">
        <v>46431</v>
      </c>
      <c r="U2130">
        <v>50747</v>
      </c>
      <c r="V2130">
        <v>55064</v>
      </c>
      <c r="W2130" t="s">
        <v>2628</v>
      </c>
      <c r="X2130">
        <v>1</v>
      </c>
      <c r="Y2130">
        <v>1</v>
      </c>
      <c r="Z2130" t="s">
        <v>1532</v>
      </c>
    </row>
    <row r="2131" spans="1:26">
      <c r="A2131">
        <v>285</v>
      </c>
      <c r="B2131">
        <v>16226</v>
      </c>
      <c r="C2131" t="s">
        <v>1574</v>
      </c>
      <c r="D2131" t="s">
        <v>1529</v>
      </c>
      <c r="E2131" t="s">
        <v>1446</v>
      </c>
      <c r="F2131">
        <v>8056</v>
      </c>
      <c r="G2131">
        <v>8424</v>
      </c>
      <c r="H2131" t="s">
        <v>1530</v>
      </c>
      <c r="I2131">
        <v>295</v>
      </c>
      <c r="J2131">
        <v>1808</v>
      </c>
      <c r="K2131">
        <v>3.75</v>
      </c>
      <c r="L2131">
        <v>81314</v>
      </c>
      <c r="M2131">
        <v>11180</v>
      </c>
      <c r="N2131">
        <v>11739</v>
      </c>
      <c r="O2131">
        <v>12326</v>
      </c>
      <c r="P2131">
        <v>13472</v>
      </c>
      <c r="Q2131">
        <v>14618</v>
      </c>
      <c r="R2131">
        <v>6780</v>
      </c>
      <c r="S2131">
        <v>7119</v>
      </c>
      <c r="T2131">
        <v>7475</v>
      </c>
      <c r="U2131">
        <v>8170</v>
      </c>
      <c r="V2131">
        <v>8865</v>
      </c>
      <c r="W2131" t="s">
        <v>2628</v>
      </c>
      <c r="X2131">
        <v>1</v>
      </c>
      <c r="Y2131">
        <v>1</v>
      </c>
      <c r="Z2131" t="s">
        <v>1532</v>
      </c>
    </row>
    <row r="2132" spans="1:26">
      <c r="A2132">
        <v>285</v>
      </c>
      <c r="B2132">
        <v>16226</v>
      </c>
      <c r="C2132" t="s">
        <v>1574</v>
      </c>
      <c r="D2132" t="s">
        <v>1529</v>
      </c>
      <c r="E2132" t="s">
        <v>1446</v>
      </c>
      <c r="F2132">
        <v>8057</v>
      </c>
      <c r="G2132">
        <v>8425</v>
      </c>
      <c r="H2132" t="s">
        <v>1530</v>
      </c>
      <c r="I2132">
        <v>295</v>
      </c>
      <c r="J2132">
        <v>1324</v>
      </c>
      <c r="K2132">
        <v>5</v>
      </c>
      <c r="L2132">
        <v>81314</v>
      </c>
      <c r="M2132">
        <v>11180</v>
      </c>
      <c r="N2132">
        <v>11739</v>
      </c>
      <c r="O2132">
        <v>12326</v>
      </c>
      <c r="P2132">
        <v>13472</v>
      </c>
      <c r="Q2132">
        <v>14618</v>
      </c>
      <c r="R2132">
        <v>6620</v>
      </c>
      <c r="S2132">
        <v>6951</v>
      </c>
      <c r="T2132">
        <v>7299</v>
      </c>
      <c r="U2132">
        <v>7977</v>
      </c>
      <c r="V2132">
        <v>8656</v>
      </c>
      <c r="W2132" t="s">
        <v>2628</v>
      </c>
      <c r="X2132">
        <v>1</v>
      </c>
      <c r="Y2132">
        <v>1</v>
      </c>
      <c r="Z2132" t="s">
        <v>1532</v>
      </c>
    </row>
    <row r="2133" spans="1:26">
      <c r="A2133">
        <v>285</v>
      </c>
      <c r="B2133">
        <v>16226</v>
      </c>
      <c r="C2133" t="s">
        <v>1574</v>
      </c>
      <c r="D2133" t="s">
        <v>1529</v>
      </c>
      <c r="E2133" t="s">
        <v>1446</v>
      </c>
      <c r="F2133">
        <v>8059</v>
      </c>
      <c r="G2133">
        <v>8427</v>
      </c>
      <c r="H2133" t="s">
        <v>1530</v>
      </c>
      <c r="I2133">
        <v>295</v>
      </c>
      <c r="J2133">
        <v>1324</v>
      </c>
      <c r="K2133">
        <v>8.75</v>
      </c>
      <c r="L2133">
        <v>81314</v>
      </c>
      <c r="M2133">
        <v>11180</v>
      </c>
      <c r="N2133">
        <v>11739</v>
      </c>
      <c r="O2133">
        <v>12326</v>
      </c>
      <c r="P2133">
        <v>13472</v>
      </c>
      <c r="Q2133">
        <v>14618</v>
      </c>
      <c r="R2133">
        <v>11585</v>
      </c>
      <c r="S2133">
        <v>12164</v>
      </c>
      <c r="T2133">
        <v>12773</v>
      </c>
      <c r="U2133">
        <v>13960</v>
      </c>
      <c r="V2133">
        <v>15148</v>
      </c>
      <c r="W2133" t="s">
        <v>2628</v>
      </c>
      <c r="X2133">
        <v>1</v>
      </c>
      <c r="Y2133">
        <v>1</v>
      </c>
      <c r="Z2133" t="s">
        <v>1532</v>
      </c>
    </row>
    <row r="2134" spans="1:26">
      <c r="A2134">
        <v>285</v>
      </c>
      <c r="B2134">
        <v>16226</v>
      </c>
      <c r="C2134" t="s">
        <v>1574</v>
      </c>
      <c r="D2134" t="s">
        <v>1529</v>
      </c>
      <c r="E2134" t="s">
        <v>1442</v>
      </c>
      <c r="F2134">
        <v>69486</v>
      </c>
      <c r="G2134">
        <v>83013</v>
      </c>
      <c r="H2134" t="s">
        <v>1530</v>
      </c>
      <c r="I2134">
        <v>261</v>
      </c>
      <c r="J2134">
        <v>12000</v>
      </c>
      <c r="K2134">
        <v>20</v>
      </c>
      <c r="L2134">
        <v>81000</v>
      </c>
      <c r="M2134">
        <v>59968</v>
      </c>
      <c r="N2134">
        <v>62966</v>
      </c>
      <c r="O2134">
        <v>66115</v>
      </c>
      <c r="P2134">
        <v>72262</v>
      </c>
      <c r="Q2134">
        <v>78409</v>
      </c>
      <c r="R2134">
        <v>240000</v>
      </c>
      <c r="S2134">
        <v>251998</v>
      </c>
      <c r="T2134">
        <v>264601</v>
      </c>
      <c r="U2134">
        <v>289202</v>
      </c>
      <c r="V2134">
        <v>313803</v>
      </c>
      <c r="W2134" t="s">
        <v>2090</v>
      </c>
      <c r="X2134">
        <v>1</v>
      </c>
      <c r="Y2134">
        <v>1</v>
      </c>
      <c r="Z2134" t="s">
        <v>1532</v>
      </c>
    </row>
    <row r="2135" spans="1:26">
      <c r="A2135">
        <v>285</v>
      </c>
      <c r="B2135">
        <v>16226</v>
      </c>
      <c r="C2135" t="s">
        <v>1574</v>
      </c>
      <c r="D2135" t="s">
        <v>1529</v>
      </c>
      <c r="E2135" t="s">
        <v>1446</v>
      </c>
      <c r="F2135">
        <v>2610</v>
      </c>
      <c r="G2135">
        <v>3170</v>
      </c>
      <c r="H2135" t="s">
        <v>1530</v>
      </c>
      <c r="I2135">
        <v>295</v>
      </c>
      <c r="J2135">
        <v>33696</v>
      </c>
      <c r="K2135">
        <v>2.5</v>
      </c>
      <c r="L2135">
        <v>81314</v>
      </c>
      <c r="M2135">
        <v>11180</v>
      </c>
      <c r="N2135">
        <v>11739</v>
      </c>
      <c r="O2135">
        <v>12326</v>
      </c>
      <c r="P2135">
        <v>13472</v>
      </c>
      <c r="Q2135">
        <v>14618</v>
      </c>
      <c r="R2135">
        <v>84240</v>
      </c>
      <c r="S2135">
        <v>88452</v>
      </c>
      <c r="T2135">
        <v>92875</v>
      </c>
      <c r="U2135">
        <v>101510</v>
      </c>
      <c r="V2135">
        <v>110145</v>
      </c>
      <c r="W2135" t="s">
        <v>2629</v>
      </c>
      <c r="X2135">
        <v>1</v>
      </c>
      <c r="Y2135">
        <v>1</v>
      </c>
      <c r="Z2135" t="s">
        <v>1532</v>
      </c>
    </row>
    <row r="2136" spans="1:26">
      <c r="A2136">
        <v>285</v>
      </c>
      <c r="B2136">
        <v>16226</v>
      </c>
      <c r="C2136" t="s">
        <v>1574</v>
      </c>
      <c r="D2136" t="s">
        <v>1529</v>
      </c>
      <c r="E2136" t="s">
        <v>1446</v>
      </c>
      <c r="F2136">
        <v>2484</v>
      </c>
      <c r="G2136">
        <v>2924</v>
      </c>
      <c r="H2136" t="s">
        <v>1530</v>
      </c>
      <c r="I2136">
        <v>295</v>
      </c>
      <c r="J2136">
        <v>2800</v>
      </c>
      <c r="K2136">
        <v>5</v>
      </c>
      <c r="L2136">
        <v>81314</v>
      </c>
      <c r="M2136">
        <v>11180</v>
      </c>
      <c r="N2136">
        <v>11739</v>
      </c>
      <c r="O2136">
        <v>12326</v>
      </c>
      <c r="P2136">
        <v>13472</v>
      </c>
      <c r="Q2136">
        <v>14618</v>
      </c>
      <c r="R2136">
        <v>14000</v>
      </c>
      <c r="S2136">
        <v>14700</v>
      </c>
      <c r="T2136">
        <v>15435</v>
      </c>
      <c r="U2136">
        <v>16870</v>
      </c>
      <c r="V2136">
        <v>18305</v>
      </c>
      <c r="W2136" t="s">
        <v>1536</v>
      </c>
      <c r="X2136">
        <v>1</v>
      </c>
      <c r="Y2136">
        <v>1</v>
      </c>
      <c r="Z2136" t="s">
        <v>1532</v>
      </c>
    </row>
    <row r="2137" spans="1:26">
      <c r="A2137">
        <v>285</v>
      </c>
      <c r="B2137">
        <v>16226</v>
      </c>
      <c r="C2137" t="s">
        <v>1574</v>
      </c>
      <c r="D2137" t="s">
        <v>1529</v>
      </c>
      <c r="E2137" t="s">
        <v>1446</v>
      </c>
      <c r="F2137">
        <v>7474</v>
      </c>
      <c r="G2137">
        <v>7835</v>
      </c>
      <c r="H2137" t="s">
        <v>1530</v>
      </c>
      <c r="I2137">
        <v>295</v>
      </c>
      <c r="J2137">
        <v>1200</v>
      </c>
      <c r="K2137">
        <v>57.06</v>
      </c>
      <c r="L2137">
        <v>81314</v>
      </c>
      <c r="M2137">
        <v>11180</v>
      </c>
      <c r="N2137">
        <v>11739</v>
      </c>
      <c r="O2137">
        <v>12326</v>
      </c>
      <c r="P2137">
        <v>13472</v>
      </c>
      <c r="Q2137">
        <v>14618</v>
      </c>
      <c r="R2137">
        <v>68472</v>
      </c>
      <c r="S2137">
        <v>71896</v>
      </c>
      <c r="T2137">
        <v>75491</v>
      </c>
      <c r="U2137">
        <v>82509</v>
      </c>
      <c r="V2137">
        <v>89528</v>
      </c>
      <c r="W2137" t="s">
        <v>2630</v>
      </c>
      <c r="X2137">
        <v>1</v>
      </c>
      <c r="Y2137">
        <v>1</v>
      </c>
      <c r="Z2137" t="s">
        <v>1532</v>
      </c>
    </row>
    <row r="2138" spans="1:26">
      <c r="A2138">
        <v>285</v>
      </c>
      <c r="B2138">
        <v>16226</v>
      </c>
      <c r="C2138" t="s">
        <v>1574</v>
      </c>
      <c r="D2138" t="s">
        <v>1529</v>
      </c>
      <c r="E2138" t="s">
        <v>1446</v>
      </c>
      <c r="F2138">
        <v>2595</v>
      </c>
      <c r="G2138">
        <v>3155</v>
      </c>
      <c r="H2138" t="s">
        <v>1530</v>
      </c>
      <c r="I2138">
        <v>295</v>
      </c>
      <c r="J2138">
        <v>4800</v>
      </c>
      <c r="K2138">
        <v>8.35</v>
      </c>
      <c r="L2138">
        <v>81314</v>
      </c>
      <c r="M2138">
        <v>11180</v>
      </c>
      <c r="N2138">
        <v>11739</v>
      </c>
      <c r="O2138">
        <v>12326</v>
      </c>
      <c r="P2138">
        <v>13472</v>
      </c>
      <c r="Q2138">
        <v>14618</v>
      </c>
      <c r="R2138">
        <v>40080</v>
      </c>
      <c r="S2138">
        <v>42084</v>
      </c>
      <c r="T2138">
        <v>44188</v>
      </c>
      <c r="U2138">
        <v>48297</v>
      </c>
      <c r="V2138">
        <v>52405</v>
      </c>
      <c r="W2138" t="s">
        <v>2631</v>
      </c>
      <c r="X2138">
        <v>1</v>
      </c>
      <c r="Y2138">
        <v>1</v>
      </c>
      <c r="Z2138" t="s">
        <v>1532</v>
      </c>
    </row>
    <row r="2139" spans="1:26">
      <c r="A2139">
        <v>285</v>
      </c>
      <c r="B2139">
        <v>16226</v>
      </c>
      <c r="C2139" t="s">
        <v>1574</v>
      </c>
      <c r="D2139" t="s">
        <v>1529</v>
      </c>
      <c r="E2139" t="s">
        <v>1446</v>
      </c>
      <c r="F2139">
        <v>9595</v>
      </c>
      <c r="G2139">
        <v>9975</v>
      </c>
      <c r="H2139" t="s">
        <v>1530</v>
      </c>
      <c r="I2139">
        <v>295</v>
      </c>
      <c r="J2139">
        <v>1000</v>
      </c>
      <c r="K2139">
        <v>0.63</v>
      </c>
      <c r="L2139">
        <v>81314</v>
      </c>
      <c r="M2139">
        <v>11180</v>
      </c>
      <c r="N2139">
        <v>11739</v>
      </c>
      <c r="O2139">
        <v>12326</v>
      </c>
      <c r="P2139">
        <v>13472</v>
      </c>
      <c r="Q2139">
        <v>14618</v>
      </c>
      <c r="R2139">
        <v>630</v>
      </c>
      <c r="S2139">
        <v>662</v>
      </c>
      <c r="T2139">
        <v>695</v>
      </c>
      <c r="U2139">
        <v>759</v>
      </c>
      <c r="V2139">
        <v>824</v>
      </c>
      <c r="W2139" t="s">
        <v>1560</v>
      </c>
      <c r="X2139">
        <v>1</v>
      </c>
      <c r="Y2139">
        <v>1</v>
      </c>
      <c r="Z2139" t="s">
        <v>1532</v>
      </c>
    </row>
    <row r="2140" spans="1:26">
      <c r="A2140">
        <v>285</v>
      </c>
      <c r="B2140">
        <v>16226</v>
      </c>
      <c r="C2140" t="s">
        <v>1574</v>
      </c>
      <c r="D2140" t="s">
        <v>1529</v>
      </c>
      <c r="E2140" t="s">
        <v>1446</v>
      </c>
      <c r="F2140">
        <v>7602</v>
      </c>
      <c r="G2140">
        <v>7965</v>
      </c>
      <c r="H2140" t="s">
        <v>1530</v>
      </c>
      <c r="I2140">
        <v>295</v>
      </c>
      <c r="J2140">
        <v>168480</v>
      </c>
      <c r="K2140">
        <v>0.42</v>
      </c>
      <c r="L2140">
        <v>81314</v>
      </c>
      <c r="M2140">
        <v>11180</v>
      </c>
      <c r="N2140">
        <v>11739</v>
      </c>
      <c r="O2140">
        <v>12326</v>
      </c>
      <c r="P2140">
        <v>13472</v>
      </c>
      <c r="Q2140">
        <v>14618</v>
      </c>
      <c r="R2140">
        <v>70762</v>
      </c>
      <c r="S2140">
        <v>74300</v>
      </c>
      <c r="T2140">
        <v>78015</v>
      </c>
      <c r="U2140">
        <v>85268</v>
      </c>
      <c r="V2140">
        <v>92522</v>
      </c>
      <c r="W2140" t="s">
        <v>2632</v>
      </c>
      <c r="X2140">
        <v>1</v>
      </c>
      <c r="Y2140">
        <v>1</v>
      </c>
      <c r="Z2140" t="s">
        <v>1532</v>
      </c>
    </row>
    <row r="2141" spans="1:26">
      <c r="A2141">
        <v>285</v>
      </c>
      <c r="B2141">
        <v>16226</v>
      </c>
      <c r="C2141" t="s">
        <v>1574</v>
      </c>
      <c r="D2141" t="s">
        <v>1529</v>
      </c>
      <c r="E2141" t="s">
        <v>1446</v>
      </c>
      <c r="F2141">
        <v>26319</v>
      </c>
      <c r="G2141">
        <v>28590</v>
      </c>
      <c r="H2141" t="s">
        <v>1530</v>
      </c>
      <c r="I2141">
        <v>295</v>
      </c>
      <c r="J2141">
        <v>3</v>
      </c>
      <c r="K2141">
        <v>100</v>
      </c>
      <c r="L2141">
        <v>81314</v>
      </c>
      <c r="M2141">
        <v>11180</v>
      </c>
      <c r="N2141">
        <v>11739</v>
      </c>
      <c r="O2141">
        <v>12326</v>
      </c>
      <c r="P2141">
        <v>13472</v>
      </c>
      <c r="Q2141">
        <v>14618</v>
      </c>
      <c r="R2141">
        <v>300</v>
      </c>
      <c r="S2141">
        <v>315</v>
      </c>
      <c r="T2141">
        <v>331</v>
      </c>
      <c r="U2141">
        <v>362</v>
      </c>
      <c r="V2141">
        <v>392</v>
      </c>
      <c r="W2141" t="s">
        <v>2633</v>
      </c>
      <c r="X2141">
        <v>1</v>
      </c>
      <c r="Y2141">
        <v>1</v>
      </c>
      <c r="Z2141" t="s">
        <v>1532</v>
      </c>
    </row>
    <row r="2142" spans="1:26">
      <c r="A2142">
        <v>285</v>
      </c>
      <c r="B2142">
        <v>16226</v>
      </c>
      <c r="C2142" t="s">
        <v>1574</v>
      </c>
      <c r="D2142" t="s">
        <v>1529</v>
      </c>
      <c r="E2142" t="s">
        <v>1446</v>
      </c>
      <c r="F2142">
        <v>25870</v>
      </c>
      <c r="G2142">
        <v>27965</v>
      </c>
      <c r="H2142" t="s">
        <v>1530</v>
      </c>
      <c r="I2142">
        <v>295</v>
      </c>
      <c r="J2142">
        <v>3</v>
      </c>
      <c r="K2142">
        <v>150</v>
      </c>
      <c r="L2142">
        <v>81314</v>
      </c>
      <c r="M2142">
        <v>11180</v>
      </c>
      <c r="N2142">
        <v>11739</v>
      </c>
      <c r="O2142">
        <v>12326</v>
      </c>
      <c r="P2142">
        <v>13472</v>
      </c>
      <c r="Q2142">
        <v>14618</v>
      </c>
      <c r="R2142">
        <v>450</v>
      </c>
      <c r="S2142">
        <v>473</v>
      </c>
      <c r="T2142">
        <v>496</v>
      </c>
      <c r="U2142">
        <v>542</v>
      </c>
      <c r="V2142">
        <v>588</v>
      </c>
      <c r="W2142" t="s">
        <v>2634</v>
      </c>
      <c r="X2142">
        <v>1</v>
      </c>
      <c r="Y2142">
        <v>1</v>
      </c>
      <c r="Z2142" t="s">
        <v>1532</v>
      </c>
    </row>
    <row r="2143" spans="1:26">
      <c r="A2143">
        <v>285</v>
      </c>
      <c r="B2143">
        <v>16226</v>
      </c>
      <c r="C2143" t="s">
        <v>1574</v>
      </c>
      <c r="D2143" t="s">
        <v>1529</v>
      </c>
      <c r="E2143" t="s">
        <v>1446</v>
      </c>
      <c r="F2143">
        <v>26303</v>
      </c>
      <c r="G2143">
        <v>28574</v>
      </c>
      <c r="H2143" t="s">
        <v>1530</v>
      </c>
      <c r="I2143">
        <v>295</v>
      </c>
      <c r="J2143">
        <v>8</v>
      </c>
      <c r="K2143">
        <v>100</v>
      </c>
      <c r="L2143">
        <v>81314</v>
      </c>
      <c r="M2143">
        <v>11180</v>
      </c>
      <c r="N2143">
        <v>11739</v>
      </c>
      <c r="O2143">
        <v>12326</v>
      </c>
      <c r="P2143">
        <v>13472</v>
      </c>
      <c r="Q2143">
        <v>14618</v>
      </c>
      <c r="R2143">
        <v>800</v>
      </c>
      <c r="S2143">
        <v>840</v>
      </c>
      <c r="T2143">
        <v>882</v>
      </c>
      <c r="U2143">
        <v>964</v>
      </c>
      <c r="V2143">
        <v>1046</v>
      </c>
      <c r="W2143" t="s">
        <v>2635</v>
      </c>
      <c r="X2143">
        <v>1</v>
      </c>
      <c r="Y2143">
        <v>1</v>
      </c>
      <c r="Z2143" t="s">
        <v>1532</v>
      </c>
    </row>
    <row r="2144" spans="1:26">
      <c r="A2144">
        <v>285</v>
      </c>
      <c r="B2144">
        <v>16226</v>
      </c>
      <c r="C2144" t="s">
        <v>1574</v>
      </c>
      <c r="D2144" t="s">
        <v>1529</v>
      </c>
      <c r="E2144" t="s">
        <v>1446</v>
      </c>
      <c r="F2144">
        <v>25632</v>
      </c>
      <c r="G2144">
        <v>27460</v>
      </c>
      <c r="H2144" t="s">
        <v>1530</v>
      </c>
      <c r="I2144">
        <v>295</v>
      </c>
      <c r="J2144">
        <v>1</v>
      </c>
      <c r="K2144">
        <v>1300</v>
      </c>
      <c r="L2144">
        <v>81314</v>
      </c>
      <c r="M2144">
        <v>11180</v>
      </c>
      <c r="N2144">
        <v>11739</v>
      </c>
      <c r="O2144">
        <v>12326</v>
      </c>
      <c r="P2144">
        <v>13472</v>
      </c>
      <c r="Q2144">
        <v>14618</v>
      </c>
      <c r="R2144">
        <v>1300</v>
      </c>
      <c r="S2144">
        <v>1365</v>
      </c>
      <c r="T2144">
        <v>1433</v>
      </c>
      <c r="U2144">
        <v>1567</v>
      </c>
      <c r="V2144">
        <v>1700</v>
      </c>
      <c r="W2144" t="s">
        <v>2037</v>
      </c>
      <c r="X2144">
        <v>1</v>
      </c>
      <c r="Y2144">
        <v>1</v>
      </c>
      <c r="Z2144" t="s">
        <v>1532</v>
      </c>
    </row>
    <row r="2145" spans="1:26">
      <c r="A2145">
        <v>285</v>
      </c>
      <c r="B2145">
        <v>16226</v>
      </c>
      <c r="C2145" t="s">
        <v>1574</v>
      </c>
      <c r="D2145" t="s">
        <v>1529</v>
      </c>
      <c r="E2145" t="s">
        <v>1446</v>
      </c>
      <c r="F2145">
        <v>25638</v>
      </c>
      <c r="G2145">
        <v>27471</v>
      </c>
      <c r="H2145" t="s">
        <v>1530</v>
      </c>
      <c r="I2145">
        <v>295</v>
      </c>
      <c r="J2145">
        <v>1</v>
      </c>
      <c r="K2145">
        <v>600</v>
      </c>
      <c r="L2145">
        <v>81314</v>
      </c>
      <c r="M2145">
        <v>11180</v>
      </c>
      <c r="N2145">
        <v>11739</v>
      </c>
      <c r="O2145">
        <v>12326</v>
      </c>
      <c r="P2145">
        <v>13472</v>
      </c>
      <c r="Q2145">
        <v>14618</v>
      </c>
      <c r="R2145">
        <v>600</v>
      </c>
      <c r="S2145">
        <v>630</v>
      </c>
      <c r="T2145">
        <v>662</v>
      </c>
      <c r="U2145">
        <v>723</v>
      </c>
      <c r="V2145">
        <v>785</v>
      </c>
      <c r="W2145" t="s">
        <v>1746</v>
      </c>
      <c r="X2145">
        <v>1</v>
      </c>
      <c r="Y2145">
        <v>1</v>
      </c>
      <c r="Z2145" t="s">
        <v>1532</v>
      </c>
    </row>
    <row r="2146" spans="1:26">
      <c r="A2146">
        <v>285</v>
      </c>
      <c r="B2146">
        <v>16226</v>
      </c>
      <c r="C2146" t="s">
        <v>1574</v>
      </c>
      <c r="D2146" t="s">
        <v>1529</v>
      </c>
      <c r="E2146" t="s">
        <v>1446</v>
      </c>
      <c r="F2146">
        <v>26734</v>
      </c>
      <c r="G2146">
        <v>29199</v>
      </c>
      <c r="H2146" t="s">
        <v>1530</v>
      </c>
      <c r="I2146">
        <v>295</v>
      </c>
      <c r="J2146">
        <v>10</v>
      </c>
      <c r="K2146">
        <v>300</v>
      </c>
      <c r="L2146">
        <v>81314</v>
      </c>
      <c r="M2146">
        <v>11180</v>
      </c>
      <c r="N2146">
        <v>11739</v>
      </c>
      <c r="O2146">
        <v>12326</v>
      </c>
      <c r="P2146">
        <v>13472</v>
      </c>
      <c r="Q2146">
        <v>14618</v>
      </c>
      <c r="R2146">
        <v>3000</v>
      </c>
      <c r="S2146">
        <v>3150</v>
      </c>
      <c r="T2146">
        <v>3308</v>
      </c>
      <c r="U2146">
        <v>3615</v>
      </c>
      <c r="V2146">
        <v>3923</v>
      </c>
      <c r="W2146" t="s">
        <v>1733</v>
      </c>
      <c r="X2146">
        <v>1</v>
      </c>
      <c r="Y2146">
        <v>1</v>
      </c>
      <c r="Z2146" t="s">
        <v>1532</v>
      </c>
    </row>
    <row r="2147" spans="1:26">
      <c r="A2147">
        <v>285</v>
      </c>
      <c r="B2147">
        <v>16226</v>
      </c>
      <c r="C2147" t="s">
        <v>1574</v>
      </c>
      <c r="D2147" t="s">
        <v>1529</v>
      </c>
      <c r="E2147" t="s">
        <v>1441</v>
      </c>
      <c r="F2147">
        <v>57951</v>
      </c>
      <c r="G2147">
        <v>68791</v>
      </c>
      <c r="H2147" t="s">
        <v>1577</v>
      </c>
      <c r="I2147">
        <v>326</v>
      </c>
      <c r="J2147">
        <v>9</v>
      </c>
      <c r="K2147">
        <v>300</v>
      </c>
      <c r="L2147">
        <v>81000</v>
      </c>
      <c r="M2147">
        <v>741</v>
      </c>
      <c r="N2147">
        <v>778</v>
      </c>
      <c r="O2147">
        <v>817</v>
      </c>
      <c r="P2147">
        <v>893</v>
      </c>
      <c r="Q2147">
        <v>969</v>
      </c>
      <c r="R2147">
        <v>2700</v>
      </c>
      <c r="S2147">
        <v>2835</v>
      </c>
      <c r="T2147">
        <v>2977</v>
      </c>
      <c r="U2147">
        <v>3254</v>
      </c>
      <c r="V2147">
        <v>3531</v>
      </c>
      <c r="W2147" t="s">
        <v>2636</v>
      </c>
      <c r="X2147">
        <v>1</v>
      </c>
      <c r="Y2147">
        <v>1</v>
      </c>
      <c r="Z2147" t="s">
        <v>1532</v>
      </c>
    </row>
    <row r="2148" spans="1:26">
      <c r="A2148">
        <v>285</v>
      </c>
      <c r="B2148">
        <v>16226</v>
      </c>
      <c r="C2148" t="s">
        <v>1574</v>
      </c>
      <c r="D2148" t="s">
        <v>1529</v>
      </c>
      <c r="E2148" t="s">
        <v>1441</v>
      </c>
      <c r="F2148">
        <v>32933</v>
      </c>
      <c r="G2148">
        <v>35925</v>
      </c>
      <c r="H2148" t="s">
        <v>1577</v>
      </c>
      <c r="I2148">
        <v>326</v>
      </c>
      <c r="J2148">
        <v>650</v>
      </c>
      <c r="K2148">
        <v>500</v>
      </c>
      <c r="L2148">
        <v>81000</v>
      </c>
      <c r="M2148">
        <v>741</v>
      </c>
      <c r="N2148">
        <v>778</v>
      </c>
      <c r="O2148">
        <v>817</v>
      </c>
      <c r="P2148">
        <v>893</v>
      </c>
      <c r="Q2148">
        <v>969</v>
      </c>
      <c r="R2148">
        <v>325000</v>
      </c>
      <c r="S2148">
        <v>341228</v>
      </c>
      <c r="T2148">
        <v>358333</v>
      </c>
      <c r="U2148">
        <v>391667</v>
      </c>
      <c r="V2148">
        <v>425000</v>
      </c>
      <c r="W2148" t="s">
        <v>2637</v>
      </c>
      <c r="X2148">
        <v>1</v>
      </c>
      <c r="Y2148">
        <v>1</v>
      </c>
      <c r="Z2148" t="s">
        <v>1532</v>
      </c>
    </row>
    <row r="2149" spans="1:26">
      <c r="A2149">
        <v>285</v>
      </c>
      <c r="B2149">
        <v>16226</v>
      </c>
      <c r="C2149" t="s">
        <v>1574</v>
      </c>
      <c r="D2149" t="s">
        <v>1529</v>
      </c>
      <c r="E2149" t="s">
        <v>1441</v>
      </c>
      <c r="F2149">
        <v>27327</v>
      </c>
      <c r="G2149">
        <v>29801</v>
      </c>
      <c r="H2149" t="s">
        <v>1577</v>
      </c>
      <c r="I2149">
        <v>326</v>
      </c>
      <c r="J2149">
        <v>9</v>
      </c>
      <c r="K2149">
        <v>30000</v>
      </c>
      <c r="L2149">
        <v>81000</v>
      </c>
      <c r="M2149">
        <v>741</v>
      </c>
      <c r="N2149">
        <v>778</v>
      </c>
      <c r="O2149">
        <v>817</v>
      </c>
      <c r="P2149">
        <v>893</v>
      </c>
      <c r="Q2149">
        <v>969</v>
      </c>
      <c r="R2149">
        <v>270000</v>
      </c>
      <c r="S2149">
        <v>283482</v>
      </c>
      <c r="T2149">
        <v>297692</v>
      </c>
      <c r="U2149">
        <v>325385</v>
      </c>
      <c r="V2149">
        <v>353077</v>
      </c>
      <c r="W2149" t="s">
        <v>2638</v>
      </c>
      <c r="X2149">
        <v>1</v>
      </c>
      <c r="Y2149">
        <v>1</v>
      </c>
      <c r="Z2149" t="s">
        <v>1532</v>
      </c>
    </row>
    <row r="2150" spans="1:26">
      <c r="A2150">
        <v>285</v>
      </c>
      <c r="B2150">
        <v>16226</v>
      </c>
      <c r="C2150" t="s">
        <v>1561</v>
      </c>
      <c r="D2150" t="s">
        <v>1529</v>
      </c>
      <c r="E2150" t="s">
        <v>1465</v>
      </c>
      <c r="F2150">
        <v>52564</v>
      </c>
      <c r="G2150">
        <v>61892</v>
      </c>
      <c r="H2150" t="s">
        <v>1577</v>
      </c>
      <c r="I2150">
        <v>322</v>
      </c>
      <c r="J2150">
        <v>100</v>
      </c>
      <c r="K2150">
        <v>350</v>
      </c>
      <c r="L2150">
        <v>1980</v>
      </c>
      <c r="M2150">
        <v>786</v>
      </c>
      <c r="N2150">
        <v>825</v>
      </c>
      <c r="O2150">
        <v>867</v>
      </c>
      <c r="P2150">
        <v>948</v>
      </c>
      <c r="Q2150">
        <v>1029</v>
      </c>
      <c r="R2150">
        <v>35000</v>
      </c>
      <c r="S2150">
        <v>36737</v>
      </c>
      <c r="T2150">
        <v>38607</v>
      </c>
      <c r="U2150">
        <v>42214</v>
      </c>
      <c r="V2150">
        <v>45821</v>
      </c>
      <c r="W2150" t="s">
        <v>2195</v>
      </c>
      <c r="X2150">
        <v>1</v>
      </c>
      <c r="Y2150">
        <v>1</v>
      </c>
      <c r="Z2150" t="s">
        <v>1532</v>
      </c>
    </row>
    <row r="2151" spans="1:26">
      <c r="A2151">
        <v>285</v>
      </c>
      <c r="B2151">
        <v>16226</v>
      </c>
      <c r="C2151" t="s">
        <v>1574</v>
      </c>
      <c r="D2151" t="s">
        <v>1529</v>
      </c>
      <c r="E2151" t="s">
        <v>1447</v>
      </c>
      <c r="F2151">
        <v>31789</v>
      </c>
      <c r="G2151">
        <v>34606</v>
      </c>
      <c r="H2151" t="s">
        <v>1577</v>
      </c>
      <c r="I2151">
        <v>325</v>
      </c>
      <c r="J2151">
        <v>1</v>
      </c>
      <c r="K2151">
        <v>250000</v>
      </c>
      <c r="L2151">
        <v>81314</v>
      </c>
      <c r="M2151">
        <v>3884</v>
      </c>
      <c r="N2151">
        <v>4078</v>
      </c>
      <c r="O2151">
        <v>4282</v>
      </c>
      <c r="P2151">
        <v>4680</v>
      </c>
      <c r="Q2151">
        <v>5078</v>
      </c>
      <c r="R2151">
        <v>250000</v>
      </c>
      <c r="S2151">
        <v>262487</v>
      </c>
      <c r="T2151">
        <v>275618</v>
      </c>
      <c r="U2151">
        <v>301236</v>
      </c>
      <c r="V2151">
        <v>326854</v>
      </c>
      <c r="W2151" t="s">
        <v>2639</v>
      </c>
      <c r="X2151">
        <v>1</v>
      </c>
      <c r="Y2151">
        <v>1</v>
      </c>
      <c r="Z2151" t="s">
        <v>1532</v>
      </c>
    </row>
    <row r="2152" spans="1:26">
      <c r="A2152">
        <v>285</v>
      </c>
      <c r="B2152">
        <v>16226</v>
      </c>
      <c r="C2152" t="s">
        <v>1574</v>
      </c>
      <c r="D2152" t="s">
        <v>1529</v>
      </c>
      <c r="E2152" t="s">
        <v>1443</v>
      </c>
      <c r="F2152">
        <v>4946</v>
      </c>
      <c r="G2152">
        <v>5171</v>
      </c>
      <c r="H2152" t="s">
        <v>1577</v>
      </c>
      <c r="I2152">
        <v>325</v>
      </c>
      <c r="J2152">
        <v>2</v>
      </c>
      <c r="K2152">
        <v>150000</v>
      </c>
      <c r="L2152">
        <v>81000</v>
      </c>
      <c r="M2152">
        <v>14512</v>
      </c>
      <c r="N2152">
        <v>15238</v>
      </c>
      <c r="O2152">
        <v>15999</v>
      </c>
      <c r="P2152">
        <v>17486</v>
      </c>
      <c r="Q2152">
        <v>18973</v>
      </c>
      <c r="R2152">
        <v>300000</v>
      </c>
      <c r="S2152">
        <v>315008</v>
      </c>
      <c r="T2152">
        <v>330740</v>
      </c>
      <c r="U2152">
        <v>361480</v>
      </c>
      <c r="V2152">
        <v>392220</v>
      </c>
      <c r="W2152" t="s">
        <v>2640</v>
      </c>
      <c r="X2152">
        <v>1</v>
      </c>
      <c r="Y2152">
        <v>1</v>
      </c>
      <c r="Z2152" t="s">
        <v>1532</v>
      </c>
    </row>
    <row r="2153" spans="1:26">
      <c r="A2153">
        <v>285</v>
      </c>
      <c r="B2153">
        <v>16226</v>
      </c>
      <c r="C2153" t="s">
        <v>1574</v>
      </c>
      <c r="D2153" t="s">
        <v>1529</v>
      </c>
      <c r="E2153" t="s">
        <v>1447</v>
      </c>
      <c r="F2153">
        <v>5044</v>
      </c>
      <c r="G2153">
        <v>5264</v>
      </c>
      <c r="H2153" t="s">
        <v>1577</v>
      </c>
      <c r="I2153">
        <v>325</v>
      </c>
      <c r="J2153">
        <v>1</v>
      </c>
      <c r="K2153">
        <v>250000</v>
      </c>
      <c r="L2153">
        <v>81314</v>
      </c>
      <c r="M2153">
        <v>3884</v>
      </c>
      <c r="N2153">
        <v>4078</v>
      </c>
      <c r="O2153">
        <v>4282</v>
      </c>
      <c r="P2153">
        <v>4680</v>
      </c>
      <c r="Q2153">
        <v>5078</v>
      </c>
      <c r="R2153">
        <v>250000</v>
      </c>
      <c r="S2153">
        <v>262487</v>
      </c>
      <c r="T2153">
        <v>275618</v>
      </c>
      <c r="U2153">
        <v>301236</v>
      </c>
      <c r="V2153">
        <v>326854</v>
      </c>
      <c r="W2153" t="s">
        <v>2639</v>
      </c>
      <c r="X2153">
        <v>1</v>
      </c>
      <c r="Y2153">
        <v>1</v>
      </c>
      <c r="Z2153" t="s">
        <v>1532</v>
      </c>
    </row>
    <row r="2154" spans="1:26">
      <c r="A2154">
        <v>285</v>
      </c>
      <c r="B2154">
        <v>16226</v>
      </c>
      <c r="C2154" t="s">
        <v>1574</v>
      </c>
      <c r="D2154" t="s">
        <v>1529</v>
      </c>
      <c r="E2154" t="s">
        <v>1443</v>
      </c>
      <c r="F2154">
        <v>4947</v>
      </c>
      <c r="G2154">
        <v>5172</v>
      </c>
      <c r="H2154" t="s">
        <v>1577</v>
      </c>
      <c r="I2154">
        <v>325</v>
      </c>
      <c r="J2154">
        <v>2</v>
      </c>
      <c r="K2154">
        <v>25000</v>
      </c>
      <c r="L2154">
        <v>81000</v>
      </c>
      <c r="M2154">
        <v>14512</v>
      </c>
      <c r="N2154">
        <v>15238</v>
      </c>
      <c r="O2154">
        <v>15999</v>
      </c>
      <c r="P2154">
        <v>17486</v>
      </c>
      <c r="Q2154">
        <v>18973</v>
      </c>
      <c r="R2154">
        <v>50000</v>
      </c>
      <c r="S2154">
        <v>52501</v>
      </c>
      <c r="T2154">
        <v>55123</v>
      </c>
      <c r="U2154">
        <v>60247</v>
      </c>
      <c r="V2154">
        <v>65370</v>
      </c>
      <c r="W2154" t="s">
        <v>2641</v>
      </c>
      <c r="X2154">
        <v>1</v>
      </c>
      <c r="Y2154">
        <v>1</v>
      </c>
      <c r="Z2154" t="s">
        <v>1532</v>
      </c>
    </row>
    <row r="2155" spans="1:26">
      <c r="A2155">
        <v>285</v>
      </c>
      <c r="B2155">
        <v>16226</v>
      </c>
      <c r="C2155" t="s">
        <v>1574</v>
      </c>
      <c r="D2155" t="s">
        <v>1529</v>
      </c>
      <c r="E2155" t="s">
        <v>1446</v>
      </c>
      <c r="F2155">
        <v>2582</v>
      </c>
      <c r="G2155">
        <v>3142</v>
      </c>
      <c r="H2155" t="s">
        <v>1530</v>
      </c>
      <c r="I2155">
        <v>295</v>
      </c>
      <c r="J2155">
        <v>10616</v>
      </c>
      <c r="K2155">
        <v>0.15</v>
      </c>
      <c r="L2155">
        <v>81314</v>
      </c>
      <c r="M2155">
        <v>11180</v>
      </c>
      <c r="N2155">
        <v>11739</v>
      </c>
      <c r="O2155">
        <v>12326</v>
      </c>
      <c r="P2155">
        <v>13472</v>
      </c>
      <c r="Q2155">
        <v>14618</v>
      </c>
      <c r="R2155">
        <v>1592</v>
      </c>
      <c r="S2155">
        <v>1672</v>
      </c>
      <c r="T2155">
        <v>1756</v>
      </c>
      <c r="U2155">
        <v>1919</v>
      </c>
      <c r="V2155">
        <v>2082</v>
      </c>
      <c r="W2155" t="s">
        <v>1971</v>
      </c>
      <c r="X2155">
        <v>1</v>
      </c>
      <c r="Y2155">
        <v>1</v>
      </c>
      <c r="Z2155" t="s">
        <v>1532</v>
      </c>
    </row>
    <row r="2156" spans="1:26">
      <c r="A2156">
        <v>285</v>
      </c>
      <c r="B2156">
        <v>16226</v>
      </c>
      <c r="C2156" t="s">
        <v>1574</v>
      </c>
      <c r="D2156" t="s">
        <v>1529</v>
      </c>
      <c r="E2156" t="s">
        <v>1446</v>
      </c>
      <c r="F2156">
        <v>2584</v>
      </c>
      <c r="G2156">
        <v>3144</v>
      </c>
      <c r="H2156" t="s">
        <v>1530</v>
      </c>
      <c r="I2156">
        <v>295</v>
      </c>
      <c r="J2156">
        <v>88928</v>
      </c>
      <c r="K2156">
        <v>0.18</v>
      </c>
      <c r="L2156">
        <v>81314</v>
      </c>
      <c r="M2156">
        <v>11180</v>
      </c>
      <c r="N2156">
        <v>11739</v>
      </c>
      <c r="O2156">
        <v>12326</v>
      </c>
      <c r="P2156">
        <v>13472</v>
      </c>
      <c r="Q2156">
        <v>14618</v>
      </c>
      <c r="R2156">
        <v>16007</v>
      </c>
      <c r="S2156">
        <v>16807</v>
      </c>
      <c r="T2156">
        <v>17648</v>
      </c>
      <c r="U2156">
        <v>19289</v>
      </c>
      <c r="V2156">
        <v>20929</v>
      </c>
      <c r="W2156" t="s">
        <v>1971</v>
      </c>
      <c r="X2156">
        <v>1</v>
      </c>
      <c r="Y2156">
        <v>1</v>
      </c>
      <c r="Z2156" t="s">
        <v>1532</v>
      </c>
    </row>
    <row r="2157" spans="1:26">
      <c r="A2157">
        <v>285</v>
      </c>
      <c r="B2157">
        <v>16226</v>
      </c>
      <c r="C2157" t="s">
        <v>1574</v>
      </c>
      <c r="D2157" t="s">
        <v>1529</v>
      </c>
      <c r="E2157" t="s">
        <v>1446</v>
      </c>
      <c r="F2157">
        <v>8156</v>
      </c>
      <c r="G2157">
        <v>8518</v>
      </c>
      <c r="H2157" t="s">
        <v>1530</v>
      </c>
      <c r="I2157">
        <v>295</v>
      </c>
      <c r="J2157">
        <v>562</v>
      </c>
      <c r="K2157">
        <v>15</v>
      </c>
      <c r="L2157">
        <v>81314</v>
      </c>
      <c r="M2157">
        <v>11180</v>
      </c>
      <c r="N2157">
        <v>11739</v>
      </c>
      <c r="O2157">
        <v>12326</v>
      </c>
      <c r="P2157">
        <v>13472</v>
      </c>
      <c r="Q2157">
        <v>14618</v>
      </c>
      <c r="R2157">
        <v>8430</v>
      </c>
      <c r="S2157">
        <v>8852</v>
      </c>
      <c r="T2157">
        <v>9294</v>
      </c>
      <c r="U2157">
        <v>10158</v>
      </c>
      <c r="V2157">
        <v>11022</v>
      </c>
      <c r="W2157" t="s">
        <v>2642</v>
      </c>
      <c r="X2157">
        <v>1</v>
      </c>
      <c r="Y2157">
        <v>1</v>
      </c>
      <c r="Z2157" t="s">
        <v>1532</v>
      </c>
    </row>
    <row r="2158" spans="1:26">
      <c r="A2158">
        <v>285</v>
      </c>
      <c r="B2158">
        <v>16226</v>
      </c>
      <c r="C2158" t="s">
        <v>1574</v>
      </c>
      <c r="D2158" t="s">
        <v>1529</v>
      </c>
      <c r="E2158" t="s">
        <v>1446</v>
      </c>
      <c r="F2158">
        <v>8157</v>
      </c>
      <c r="G2158">
        <v>8519</v>
      </c>
      <c r="H2158" t="s">
        <v>1530</v>
      </c>
      <c r="I2158">
        <v>295</v>
      </c>
      <c r="J2158">
        <v>562</v>
      </c>
      <c r="K2158">
        <v>9.5</v>
      </c>
      <c r="L2158">
        <v>81314</v>
      </c>
      <c r="M2158">
        <v>11180</v>
      </c>
      <c r="N2158">
        <v>11739</v>
      </c>
      <c r="O2158">
        <v>12326</v>
      </c>
      <c r="P2158">
        <v>13472</v>
      </c>
      <c r="Q2158">
        <v>14618</v>
      </c>
      <c r="R2158">
        <v>5339</v>
      </c>
      <c r="S2158">
        <v>5606</v>
      </c>
      <c r="T2158">
        <v>5886</v>
      </c>
      <c r="U2158">
        <v>6434</v>
      </c>
      <c r="V2158">
        <v>6981</v>
      </c>
      <c r="W2158" t="s">
        <v>2642</v>
      </c>
      <c r="X2158">
        <v>1</v>
      </c>
      <c r="Y2158">
        <v>1</v>
      </c>
      <c r="Z2158" t="s">
        <v>1532</v>
      </c>
    </row>
    <row r="2159" spans="1:26">
      <c r="A2159">
        <v>285</v>
      </c>
      <c r="B2159">
        <v>16226</v>
      </c>
      <c r="C2159" t="s">
        <v>1574</v>
      </c>
      <c r="D2159" t="s">
        <v>1529</v>
      </c>
      <c r="E2159" t="s">
        <v>1446</v>
      </c>
      <c r="F2159">
        <v>8146</v>
      </c>
      <c r="G2159">
        <v>8508</v>
      </c>
      <c r="H2159" t="s">
        <v>1530</v>
      </c>
      <c r="I2159">
        <v>295</v>
      </c>
      <c r="J2159">
        <v>2246</v>
      </c>
      <c r="K2159">
        <v>7.82</v>
      </c>
      <c r="L2159">
        <v>81314</v>
      </c>
      <c r="M2159">
        <v>11180</v>
      </c>
      <c r="N2159">
        <v>11739</v>
      </c>
      <c r="O2159">
        <v>12326</v>
      </c>
      <c r="P2159">
        <v>13472</v>
      </c>
      <c r="Q2159">
        <v>14618</v>
      </c>
      <c r="R2159">
        <v>17564</v>
      </c>
      <c r="S2159">
        <v>18442</v>
      </c>
      <c r="T2159">
        <v>19364</v>
      </c>
      <c r="U2159">
        <v>21164</v>
      </c>
      <c r="V2159">
        <v>22965</v>
      </c>
      <c r="W2159" t="s">
        <v>2643</v>
      </c>
      <c r="X2159">
        <v>1</v>
      </c>
      <c r="Y2159">
        <v>1</v>
      </c>
      <c r="Z2159" t="s">
        <v>1532</v>
      </c>
    </row>
    <row r="2160" spans="1:26">
      <c r="A2160">
        <v>285</v>
      </c>
      <c r="B2160">
        <v>16226</v>
      </c>
      <c r="C2160" t="s">
        <v>1574</v>
      </c>
      <c r="D2160" t="s">
        <v>1529</v>
      </c>
      <c r="E2160" t="s">
        <v>1446</v>
      </c>
      <c r="F2160">
        <v>8147</v>
      </c>
      <c r="G2160">
        <v>8509</v>
      </c>
      <c r="H2160" t="s">
        <v>1530</v>
      </c>
      <c r="I2160">
        <v>295</v>
      </c>
      <c r="J2160">
        <v>281</v>
      </c>
      <c r="K2160">
        <v>5.8</v>
      </c>
      <c r="L2160">
        <v>81314</v>
      </c>
      <c r="M2160">
        <v>11180</v>
      </c>
      <c r="N2160">
        <v>11739</v>
      </c>
      <c r="O2160">
        <v>12326</v>
      </c>
      <c r="P2160">
        <v>13472</v>
      </c>
      <c r="Q2160">
        <v>14618</v>
      </c>
      <c r="R2160">
        <v>1630</v>
      </c>
      <c r="S2160">
        <v>1711</v>
      </c>
      <c r="T2160">
        <v>1797</v>
      </c>
      <c r="U2160">
        <v>1964</v>
      </c>
      <c r="V2160">
        <v>2131</v>
      </c>
      <c r="W2160" t="s">
        <v>2643</v>
      </c>
      <c r="X2160">
        <v>1</v>
      </c>
      <c r="Y2160">
        <v>1</v>
      </c>
      <c r="Z2160" t="s">
        <v>1532</v>
      </c>
    </row>
    <row r="2161" spans="1:26">
      <c r="A2161">
        <v>285</v>
      </c>
      <c r="B2161">
        <v>16226</v>
      </c>
      <c r="C2161" t="s">
        <v>1574</v>
      </c>
      <c r="D2161" t="s">
        <v>1529</v>
      </c>
      <c r="E2161" t="s">
        <v>1446</v>
      </c>
      <c r="F2161">
        <v>8142</v>
      </c>
      <c r="G2161">
        <v>8504</v>
      </c>
      <c r="H2161" t="s">
        <v>1530</v>
      </c>
      <c r="I2161">
        <v>295</v>
      </c>
      <c r="J2161">
        <v>782</v>
      </c>
      <c r="K2161">
        <v>89.91</v>
      </c>
      <c r="L2161">
        <v>81314</v>
      </c>
      <c r="M2161">
        <v>11180</v>
      </c>
      <c r="N2161">
        <v>11739</v>
      </c>
      <c r="O2161">
        <v>12326</v>
      </c>
      <c r="P2161">
        <v>13472</v>
      </c>
      <c r="Q2161">
        <v>14618</v>
      </c>
      <c r="R2161">
        <v>70310</v>
      </c>
      <c r="S2161">
        <v>73825</v>
      </c>
      <c r="T2161">
        <v>77517</v>
      </c>
      <c r="U2161">
        <v>84724</v>
      </c>
      <c r="V2161">
        <v>91931</v>
      </c>
      <c r="W2161" t="s">
        <v>2258</v>
      </c>
      <c r="X2161">
        <v>1</v>
      </c>
      <c r="Y2161">
        <v>1</v>
      </c>
      <c r="Z2161" t="s">
        <v>1532</v>
      </c>
    </row>
    <row r="2162" spans="1:26">
      <c r="A2162">
        <v>285</v>
      </c>
      <c r="B2162">
        <v>16226</v>
      </c>
      <c r="C2162" t="s">
        <v>1574</v>
      </c>
      <c r="D2162" t="s">
        <v>1529</v>
      </c>
      <c r="E2162" t="s">
        <v>1439</v>
      </c>
      <c r="F2162">
        <v>73287</v>
      </c>
      <c r="G2162">
        <v>87083</v>
      </c>
      <c r="H2162" t="s">
        <v>1577</v>
      </c>
      <c r="I2162">
        <v>325</v>
      </c>
      <c r="J2162">
        <v>3</v>
      </c>
      <c r="K2162">
        <v>650000</v>
      </c>
      <c r="L2162">
        <v>81000</v>
      </c>
      <c r="M2162">
        <v>2044</v>
      </c>
      <c r="N2162">
        <v>2146</v>
      </c>
      <c r="O2162">
        <v>2254</v>
      </c>
      <c r="P2162">
        <v>2464</v>
      </c>
      <c r="Q2162">
        <v>2674</v>
      </c>
      <c r="R2162">
        <v>1950000</v>
      </c>
      <c r="S2162">
        <v>2047309</v>
      </c>
      <c r="T2162">
        <v>2150342</v>
      </c>
      <c r="U2162">
        <v>2350685</v>
      </c>
      <c r="V2162">
        <v>2551027</v>
      </c>
      <c r="W2162" t="s">
        <v>2644</v>
      </c>
      <c r="X2162">
        <v>1</v>
      </c>
      <c r="Y2162">
        <v>1</v>
      </c>
      <c r="Z2162" t="s">
        <v>1532</v>
      </c>
    </row>
    <row r="2163" spans="1:26">
      <c r="A2163">
        <v>285</v>
      </c>
      <c r="B2163">
        <v>16226</v>
      </c>
      <c r="C2163" t="s">
        <v>1574</v>
      </c>
      <c r="D2163" t="s">
        <v>1529</v>
      </c>
      <c r="E2163" t="s">
        <v>1446</v>
      </c>
      <c r="F2163">
        <v>26664</v>
      </c>
      <c r="G2163">
        <v>29144</v>
      </c>
      <c r="H2163" t="s">
        <v>1530</v>
      </c>
      <c r="I2163">
        <v>295</v>
      </c>
      <c r="J2163">
        <v>278</v>
      </c>
      <c r="K2163">
        <v>100</v>
      </c>
      <c r="L2163">
        <v>81314</v>
      </c>
      <c r="M2163">
        <v>11180</v>
      </c>
      <c r="N2163">
        <v>11739</v>
      </c>
      <c r="O2163">
        <v>12326</v>
      </c>
      <c r="P2163">
        <v>13472</v>
      </c>
      <c r="Q2163">
        <v>14618</v>
      </c>
      <c r="R2163">
        <v>27800</v>
      </c>
      <c r="S2163">
        <v>29190</v>
      </c>
      <c r="T2163">
        <v>30650</v>
      </c>
      <c r="U2163">
        <v>33499</v>
      </c>
      <c r="V2163">
        <v>36349</v>
      </c>
      <c r="W2163" t="s">
        <v>1737</v>
      </c>
      <c r="X2163">
        <v>1</v>
      </c>
      <c r="Y2163">
        <v>1</v>
      </c>
      <c r="Z2163" t="s">
        <v>1532</v>
      </c>
    </row>
    <row r="2164" spans="1:26">
      <c r="A2164">
        <v>285</v>
      </c>
      <c r="B2164">
        <v>16226</v>
      </c>
      <c r="C2164" t="s">
        <v>1574</v>
      </c>
      <c r="D2164" t="s">
        <v>1529</v>
      </c>
      <c r="E2164" t="s">
        <v>1446</v>
      </c>
      <c r="F2164">
        <v>7862</v>
      </c>
      <c r="G2164">
        <v>8222</v>
      </c>
      <c r="H2164" t="s">
        <v>1530</v>
      </c>
      <c r="I2164">
        <v>295</v>
      </c>
      <c r="J2164">
        <v>2246</v>
      </c>
      <c r="K2164">
        <v>6.77</v>
      </c>
      <c r="L2164">
        <v>81314</v>
      </c>
      <c r="M2164">
        <v>11180</v>
      </c>
      <c r="N2164">
        <v>11739</v>
      </c>
      <c r="O2164">
        <v>12326</v>
      </c>
      <c r="P2164">
        <v>13472</v>
      </c>
      <c r="Q2164">
        <v>14618</v>
      </c>
      <c r="R2164">
        <v>15205</v>
      </c>
      <c r="S2164">
        <v>15966</v>
      </c>
      <c r="T2164">
        <v>16764</v>
      </c>
      <c r="U2164">
        <v>18323</v>
      </c>
      <c r="V2164">
        <v>19881</v>
      </c>
      <c r="W2164" t="s">
        <v>2645</v>
      </c>
      <c r="X2164">
        <v>1</v>
      </c>
      <c r="Y2164">
        <v>1</v>
      </c>
      <c r="Z2164" t="s">
        <v>1532</v>
      </c>
    </row>
    <row r="2165" spans="1:26">
      <c r="A2165">
        <v>285</v>
      </c>
      <c r="B2165">
        <v>16226</v>
      </c>
      <c r="C2165" t="s">
        <v>1574</v>
      </c>
      <c r="D2165" t="s">
        <v>1529</v>
      </c>
      <c r="E2165" t="s">
        <v>1446</v>
      </c>
      <c r="F2165">
        <v>10109</v>
      </c>
      <c r="G2165">
        <v>10529</v>
      </c>
      <c r="H2165" t="s">
        <v>1530</v>
      </c>
      <c r="I2165">
        <v>295</v>
      </c>
      <c r="J2165">
        <v>10</v>
      </c>
      <c r="K2165">
        <v>400</v>
      </c>
      <c r="L2165">
        <v>81314</v>
      </c>
      <c r="M2165">
        <v>11180</v>
      </c>
      <c r="N2165">
        <v>11739</v>
      </c>
      <c r="O2165">
        <v>12326</v>
      </c>
      <c r="P2165">
        <v>13472</v>
      </c>
      <c r="Q2165">
        <v>14618</v>
      </c>
      <c r="R2165">
        <v>4000</v>
      </c>
      <c r="S2165">
        <v>4200</v>
      </c>
      <c r="T2165">
        <v>4410</v>
      </c>
      <c r="U2165">
        <v>4820</v>
      </c>
      <c r="V2165">
        <v>5230</v>
      </c>
      <c r="W2165" t="s">
        <v>2646</v>
      </c>
      <c r="X2165">
        <v>1</v>
      </c>
      <c r="Y2165">
        <v>1</v>
      </c>
      <c r="Z2165" t="s">
        <v>1532</v>
      </c>
    </row>
    <row r="2166" spans="1:26">
      <c r="A2166">
        <v>285</v>
      </c>
      <c r="B2166">
        <v>16226</v>
      </c>
      <c r="C2166" t="s">
        <v>1574</v>
      </c>
      <c r="D2166" t="s">
        <v>1529</v>
      </c>
      <c r="E2166" t="s">
        <v>1446</v>
      </c>
      <c r="F2166">
        <v>20471</v>
      </c>
      <c r="G2166">
        <v>21446</v>
      </c>
      <c r="H2166" t="s">
        <v>1530</v>
      </c>
      <c r="I2166">
        <v>295</v>
      </c>
      <c r="J2166">
        <v>104</v>
      </c>
      <c r="K2166">
        <v>300</v>
      </c>
      <c r="L2166">
        <v>81314</v>
      </c>
      <c r="M2166">
        <v>11180</v>
      </c>
      <c r="N2166">
        <v>11739</v>
      </c>
      <c r="O2166">
        <v>12326</v>
      </c>
      <c r="P2166">
        <v>13472</v>
      </c>
      <c r="Q2166">
        <v>14618</v>
      </c>
      <c r="R2166">
        <v>31200</v>
      </c>
      <c r="S2166">
        <v>32760</v>
      </c>
      <c r="T2166">
        <v>34398</v>
      </c>
      <c r="U2166">
        <v>37596</v>
      </c>
      <c r="V2166">
        <v>40794</v>
      </c>
      <c r="W2166" t="s">
        <v>2291</v>
      </c>
      <c r="X2166">
        <v>1</v>
      </c>
      <c r="Y2166">
        <v>1</v>
      </c>
      <c r="Z2166" t="s">
        <v>1532</v>
      </c>
    </row>
    <row r="2167" spans="1:26">
      <c r="A2167">
        <v>285</v>
      </c>
      <c r="B2167">
        <v>16226</v>
      </c>
      <c r="C2167" t="s">
        <v>1574</v>
      </c>
      <c r="D2167" t="s">
        <v>1529</v>
      </c>
      <c r="E2167" t="s">
        <v>1446</v>
      </c>
      <c r="F2167">
        <v>20457</v>
      </c>
      <c r="G2167">
        <v>21432</v>
      </c>
      <c r="H2167" t="s">
        <v>1530</v>
      </c>
      <c r="I2167">
        <v>295</v>
      </c>
      <c r="J2167">
        <v>24</v>
      </c>
      <c r="K2167">
        <v>300</v>
      </c>
      <c r="L2167">
        <v>81314</v>
      </c>
      <c r="M2167">
        <v>11180</v>
      </c>
      <c r="N2167">
        <v>11739</v>
      </c>
      <c r="O2167">
        <v>12326</v>
      </c>
      <c r="P2167">
        <v>13472</v>
      </c>
      <c r="Q2167">
        <v>14618</v>
      </c>
      <c r="R2167">
        <v>7200</v>
      </c>
      <c r="S2167">
        <v>7560</v>
      </c>
      <c r="T2167">
        <v>7938</v>
      </c>
      <c r="U2167">
        <v>8676</v>
      </c>
      <c r="V2167">
        <v>9414</v>
      </c>
      <c r="W2167" t="s">
        <v>2291</v>
      </c>
      <c r="X2167">
        <v>1</v>
      </c>
      <c r="Y2167">
        <v>1</v>
      </c>
      <c r="Z2167" t="s">
        <v>1532</v>
      </c>
    </row>
    <row r="2168" spans="1:26">
      <c r="A2168">
        <v>285</v>
      </c>
      <c r="B2168">
        <v>16226</v>
      </c>
      <c r="C2168" t="s">
        <v>1574</v>
      </c>
      <c r="D2168" t="s">
        <v>1529</v>
      </c>
      <c r="E2168" t="s">
        <v>1446</v>
      </c>
      <c r="F2168">
        <v>20470</v>
      </c>
      <c r="G2168">
        <v>21445</v>
      </c>
      <c r="H2168" t="s">
        <v>1530</v>
      </c>
      <c r="I2168">
        <v>295</v>
      </c>
      <c r="J2168">
        <v>25</v>
      </c>
      <c r="K2168">
        <v>300</v>
      </c>
      <c r="L2168">
        <v>81314</v>
      </c>
      <c r="M2168">
        <v>11180</v>
      </c>
      <c r="N2168">
        <v>11739</v>
      </c>
      <c r="O2168">
        <v>12326</v>
      </c>
      <c r="P2168">
        <v>13472</v>
      </c>
      <c r="Q2168">
        <v>14618</v>
      </c>
      <c r="R2168">
        <v>7500</v>
      </c>
      <c r="S2168">
        <v>7875</v>
      </c>
      <c r="T2168">
        <v>8269</v>
      </c>
      <c r="U2168">
        <v>9038</v>
      </c>
      <c r="V2168">
        <v>9806</v>
      </c>
      <c r="W2168" t="s">
        <v>2291</v>
      </c>
      <c r="X2168">
        <v>1</v>
      </c>
      <c r="Y2168">
        <v>1</v>
      </c>
      <c r="Z2168" t="s">
        <v>1532</v>
      </c>
    </row>
    <row r="2169" spans="1:26">
      <c r="A2169">
        <v>285</v>
      </c>
      <c r="B2169">
        <v>16226</v>
      </c>
      <c r="C2169" t="s">
        <v>1574</v>
      </c>
      <c r="D2169" t="s">
        <v>1529</v>
      </c>
      <c r="E2169" t="s">
        <v>1446</v>
      </c>
      <c r="F2169">
        <v>20349</v>
      </c>
      <c r="G2169">
        <v>21324</v>
      </c>
      <c r="H2169" t="s">
        <v>1530</v>
      </c>
      <c r="I2169">
        <v>295</v>
      </c>
      <c r="J2169">
        <v>54</v>
      </c>
      <c r="K2169">
        <v>350</v>
      </c>
      <c r="L2169">
        <v>81314</v>
      </c>
      <c r="M2169">
        <v>11180</v>
      </c>
      <c r="N2169">
        <v>11739</v>
      </c>
      <c r="O2169">
        <v>12326</v>
      </c>
      <c r="P2169">
        <v>13472</v>
      </c>
      <c r="Q2169">
        <v>14618</v>
      </c>
      <c r="R2169">
        <v>18900</v>
      </c>
      <c r="S2169">
        <v>19845</v>
      </c>
      <c r="T2169">
        <v>20837</v>
      </c>
      <c r="U2169">
        <v>22775</v>
      </c>
      <c r="V2169">
        <v>24712</v>
      </c>
      <c r="W2169" t="s">
        <v>2291</v>
      </c>
      <c r="X2169">
        <v>1</v>
      </c>
      <c r="Y2169">
        <v>1</v>
      </c>
      <c r="Z2169" t="s">
        <v>1532</v>
      </c>
    </row>
    <row r="2170" spans="1:26">
      <c r="A2170">
        <v>285</v>
      </c>
      <c r="B2170">
        <v>16226</v>
      </c>
      <c r="C2170" t="s">
        <v>1574</v>
      </c>
      <c r="D2170" t="s">
        <v>1529</v>
      </c>
      <c r="E2170" t="s">
        <v>1446</v>
      </c>
      <c r="F2170">
        <v>20453</v>
      </c>
      <c r="G2170">
        <v>21429</v>
      </c>
      <c r="H2170" t="s">
        <v>1530</v>
      </c>
      <c r="I2170">
        <v>295</v>
      </c>
      <c r="J2170">
        <v>2</v>
      </c>
      <c r="K2170">
        <v>300</v>
      </c>
      <c r="L2170">
        <v>81314</v>
      </c>
      <c r="M2170">
        <v>11180</v>
      </c>
      <c r="N2170">
        <v>11739</v>
      </c>
      <c r="O2170">
        <v>12326</v>
      </c>
      <c r="P2170">
        <v>13472</v>
      </c>
      <c r="Q2170">
        <v>14618</v>
      </c>
      <c r="R2170">
        <v>600</v>
      </c>
      <c r="S2170">
        <v>630</v>
      </c>
      <c r="T2170">
        <v>662</v>
      </c>
      <c r="U2170">
        <v>723</v>
      </c>
      <c r="V2170">
        <v>785</v>
      </c>
      <c r="W2170" t="s">
        <v>2291</v>
      </c>
      <c r="X2170">
        <v>1</v>
      </c>
      <c r="Y2170">
        <v>1</v>
      </c>
      <c r="Z2170" t="s">
        <v>1532</v>
      </c>
    </row>
    <row r="2171" spans="1:26">
      <c r="A2171">
        <v>285</v>
      </c>
      <c r="B2171">
        <v>16226</v>
      </c>
      <c r="C2171" t="s">
        <v>1574</v>
      </c>
      <c r="D2171" t="s">
        <v>1529</v>
      </c>
      <c r="E2171" t="s">
        <v>1446</v>
      </c>
      <c r="F2171">
        <v>26037</v>
      </c>
      <c r="G2171">
        <v>28290</v>
      </c>
      <c r="H2171" t="s">
        <v>1530</v>
      </c>
      <c r="I2171">
        <v>295</v>
      </c>
      <c r="J2171">
        <v>74</v>
      </c>
      <c r="K2171">
        <v>100</v>
      </c>
      <c r="L2171">
        <v>81314</v>
      </c>
      <c r="M2171">
        <v>11180</v>
      </c>
      <c r="N2171">
        <v>11739</v>
      </c>
      <c r="O2171">
        <v>12326</v>
      </c>
      <c r="P2171">
        <v>13472</v>
      </c>
      <c r="Q2171">
        <v>14618</v>
      </c>
      <c r="R2171">
        <v>7400</v>
      </c>
      <c r="S2171">
        <v>7770</v>
      </c>
      <c r="T2171">
        <v>8159</v>
      </c>
      <c r="U2171">
        <v>8917</v>
      </c>
      <c r="V2171">
        <v>9676</v>
      </c>
      <c r="W2171" t="s">
        <v>2647</v>
      </c>
      <c r="X2171">
        <v>1</v>
      </c>
      <c r="Y2171">
        <v>1</v>
      </c>
      <c r="Z2171" t="s">
        <v>1532</v>
      </c>
    </row>
    <row r="2172" spans="1:26">
      <c r="A2172">
        <v>285</v>
      </c>
      <c r="B2172">
        <v>16226</v>
      </c>
      <c r="C2172" t="s">
        <v>1574</v>
      </c>
      <c r="D2172" t="s">
        <v>1529</v>
      </c>
      <c r="E2172" t="s">
        <v>1446</v>
      </c>
      <c r="F2172">
        <v>26038</v>
      </c>
      <c r="G2172">
        <v>28291</v>
      </c>
      <c r="H2172" t="s">
        <v>1530</v>
      </c>
      <c r="I2172">
        <v>295</v>
      </c>
      <c r="J2172">
        <v>46</v>
      </c>
      <c r="K2172">
        <v>300</v>
      </c>
      <c r="L2172">
        <v>81314</v>
      </c>
      <c r="M2172">
        <v>11180</v>
      </c>
      <c r="N2172">
        <v>11739</v>
      </c>
      <c r="O2172">
        <v>12326</v>
      </c>
      <c r="P2172">
        <v>13472</v>
      </c>
      <c r="Q2172">
        <v>14618</v>
      </c>
      <c r="R2172">
        <v>13800</v>
      </c>
      <c r="S2172">
        <v>14490</v>
      </c>
      <c r="T2172">
        <v>15215</v>
      </c>
      <c r="U2172">
        <v>16629</v>
      </c>
      <c r="V2172">
        <v>18044</v>
      </c>
      <c r="W2172" t="s">
        <v>2647</v>
      </c>
      <c r="X2172">
        <v>1</v>
      </c>
      <c r="Y2172">
        <v>1</v>
      </c>
      <c r="Z2172" t="s">
        <v>1532</v>
      </c>
    </row>
    <row r="2173" spans="1:26">
      <c r="A2173">
        <v>285</v>
      </c>
      <c r="B2173">
        <v>16226</v>
      </c>
      <c r="C2173" t="s">
        <v>1574</v>
      </c>
      <c r="D2173" t="s">
        <v>1529</v>
      </c>
      <c r="E2173" t="s">
        <v>1446</v>
      </c>
      <c r="F2173">
        <v>8543</v>
      </c>
      <c r="G2173">
        <v>8923</v>
      </c>
      <c r="H2173" t="s">
        <v>1530</v>
      </c>
      <c r="I2173">
        <v>295</v>
      </c>
      <c r="J2173">
        <v>20</v>
      </c>
      <c r="K2173">
        <v>300</v>
      </c>
      <c r="L2173">
        <v>81314</v>
      </c>
      <c r="M2173">
        <v>11180</v>
      </c>
      <c r="N2173">
        <v>11739</v>
      </c>
      <c r="O2173">
        <v>12326</v>
      </c>
      <c r="P2173">
        <v>13472</v>
      </c>
      <c r="Q2173">
        <v>14618</v>
      </c>
      <c r="R2173">
        <v>6000</v>
      </c>
      <c r="S2173">
        <v>6300</v>
      </c>
      <c r="T2173">
        <v>6615</v>
      </c>
      <c r="U2173">
        <v>7230</v>
      </c>
      <c r="V2173">
        <v>7845</v>
      </c>
      <c r="W2173" t="s">
        <v>2647</v>
      </c>
      <c r="X2173">
        <v>1</v>
      </c>
      <c r="Y2173">
        <v>1</v>
      </c>
      <c r="Z2173" t="s">
        <v>1532</v>
      </c>
    </row>
    <row r="2174" spans="1:26">
      <c r="A2174">
        <v>285</v>
      </c>
      <c r="B2174">
        <v>16226</v>
      </c>
      <c r="C2174" t="s">
        <v>1574</v>
      </c>
      <c r="D2174" t="s">
        <v>1529</v>
      </c>
      <c r="E2174" t="s">
        <v>1446</v>
      </c>
      <c r="F2174">
        <v>10002</v>
      </c>
      <c r="G2174">
        <v>10422</v>
      </c>
      <c r="H2174" t="s">
        <v>1530</v>
      </c>
      <c r="I2174">
        <v>295</v>
      </c>
      <c r="J2174">
        <v>5</v>
      </c>
      <c r="K2174">
        <v>25</v>
      </c>
      <c r="L2174">
        <v>81314</v>
      </c>
      <c r="M2174">
        <v>11180</v>
      </c>
      <c r="N2174">
        <v>11739</v>
      </c>
      <c r="O2174">
        <v>12326</v>
      </c>
      <c r="P2174">
        <v>13472</v>
      </c>
      <c r="Q2174">
        <v>14618</v>
      </c>
      <c r="R2174">
        <v>125</v>
      </c>
      <c r="S2174">
        <v>131</v>
      </c>
      <c r="T2174">
        <v>138</v>
      </c>
      <c r="U2174">
        <v>151</v>
      </c>
      <c r="V2174">
        <v>163</v>
      </c>
      <c r="W2174" t="s">
        <v>2267</v>
      </c>
      <c r="X2174">
        <v>1</v>
      </c>
      <c r="Y2174">
        <v>1</v>
      </c>
      <c r="Z2174" t="s">
        <v>1532</v>
      </c>
    </row>
    <row r="2175" spans="1:26">
      <c r="A2175">
        <v>285</v>
      </c>
      <c r="B2175">
        <v>16226</v>
      </c>
      <c r="C2175" t="s">
        <v>1574</v>
      </c>
      <c r="D2175" t="s">
        <v>1529</v>
      </c>
      <c r="E2175" t="s">
        <v>1446</v>
      </c>
      <c r="F2175">
        <v>10003</v>
      </c>
      <c r="G2175">
        <v>10423</v>
      </c>
      <c r="H2175" t="s">
        <v>1530</v>
      </c>
      <c r="I2175">
        <v>295</v>
      </c>
      <c r="J2175">
        <v>8</v>
      </c>
      <c r="K2175">
        <v>20</v>
      </c>
      <c r="L2175">
        <v>81314</v>
      </c>
      <c r="M2175">
        <v>11180</v>
      </c>
      <c r="N2175">
        <v>11739</v>
      </c>
      <c r="O2175">
        <v>12326</v>
      </c>
      <c r="P2175">
        <v>13472</v>
      </c>
      <c r="Q2175">
        <v>14618</v>
      </c>
      <c r="R2175">
        <v>160</v>
      </c>
      <c r="S2175">
        <v>168</v>
      </c>
      <c r="T2175">
        <v>176</v>
      </c>
      <c r="U2175">
        <v>193</v>
      </c>
      <c r="V2175">
        <v>209</v>
      </c>
      <c r="W2175" t="s">
        <v>2267</v>
      </c>
      <c r="X2175">
        <v>1</v>
      </c>
      <c r="Y2175">
        <v>1</v>
      </c>
      <c r="Z2175" t="s">
        <v>1532</v>
      </c>
    </row>
    <row r="2176" spans="1:26">
      <c r="A2176">
        <v>285</v>
      </c>
      <c r="B2176">
        <v>16226</v>
      </c>
      <c r="C2176" t="s">
        <v>1574</v>
      </c>
      <c r="D2176" t="s">
        <v>1529</v>
      </c>
      <c r="E2176" t="s">
        <v>1446</v>
      </c>
      <c r="F2176">
        <v>26730</v>
      </c>
      <c r="G2176">
        <v>29195</v>
      </c>
      <c r="H2176" t="s">
        <v>1530</v>
      </c>
      <c r="I2176">
        <v>295</v>
      </c>
      <c r="J2176">
        <v>93</v>
      </c>
      <c r="K2176">
        <v>25</v>
      </c>
      <c r="L2176">
        <v>81314</v>
      </c>
      <c r="M2176">
        <v>11180</v>
      </c>
      <c r="N2176">
        <v>11739</v>
      </c>
      <c r="O2176">
        <v>12326</v>
      </c>
      <c r="P2176">
        <v>13472</v>
      </c>
      <c r="Q2176">
        <v>14618</v>
      </c>
      <c r="R2176">
        <v>2325</v>
      </c>
      <c r="S2176">
        <v>2441</v>
      </c>
      <c r="T2176">
        <v>2563</v>
      </c>
      <c r="U2176">
        <v>2802</v>
      </c>
      <c r="V2176">
        <v>3040</v>
      </c>
      <c r="W2176" t="s">
        <v>2267</v>
      </c>
      <c r="X2176">
        <v>1</v>
      </c>
      <c r="Y2176">
        <v>1</v>
      </c>
      <c r="Z2176" t="s">
        <v>1532</v>
      </c>
    </row>
    <row r="2177" spans="1:26">
      <c r="A2177">
        <v>285</v>
      </c>
      <c r="B2177">
        <v>16226</v>
      </c>
      <c r="C2177" t="s">
        <v>1574</v>
      </c>
      <c r="D2177" t="s">
        <v>1529</v>
      </c>
      <c r="E2177" t="s">
        <v>1447</v>
      </c>
      <c r="F2177">
        <v>61709</v>
      </c>
      <c r="G2177">
        <v>74087</v>
      </c>
      <c r="H2177" t="s">
        <v>1530</v>
      </c>
      <c r="I2177">
        <v>295</v>
      </c>
      <c r="J2177">
        <v>20</v>
      </c>
      <c r="K2177">
        <v>40</v>
      </c>
      <c r="L2177">
        <v>81314</v>
      </c>
      <c r="M2177">
        <v>3884</v>
      </c>
      <c r="N2177">
        <v>4078</v>
      </c>
      <c r="O2177">
        <v>4282</v>
      </c>
      <c r="P2177">
        <v>4680</v>
      </c>
      <c r="Q2177">
        <v>5078</v>
      </c>
      <c r="R2177">
        <v>800</v>
      </c>
      <c r="S2177">
        <v>840</v>
      </c>
      <c r="T2177">
        <v>882</v>
      </c>
      <c r="U2177">
        <v>964</v>
      </c>
      <c r="V2177">
        <v>1046</v>
      </c>
      <c r="W2177" t="s">
        <v>2648</v>
      </c>
      <c r="X2177">
        <v>1</v>
      </c>
      <c r="Y2177">
        <v>1</v>
      </c>
      <c r="Z2177" t="s">
        <v>1532</v>
      </c>
    </row>
    <row r="2178" spans="1:26">
      <c r="A2178">
        <v>285</v>
      </c>
      <c r="B2178">
        <v>16226</v>
      </c>
      <c r="C2178" t="s">
        <v>1528</v>
      </c>
      <c r="D2178" t="s">
        <v>1529</v>
      </c>
      <c r="E2178" t="s">
        <v>1475</v>
      </c>
      <c r="F2178">
        <v>2510</v>
      </c>
      <c r="G2178">
        <v>3067</v>
      </c>
      <c r="H2178" t="s">
        <v>1530</v>
      </c>
      <c r="I2178">
        <v>295</v>
      </c>
      <c r="J2178">
        <v>28049</v>
      </c>
      <c r="K2178">
        <v>1.5</v>
      </c>
      <c r="L2178">
        <v>2329</v>
      </c>
      <c r="M2178">
        <v>786</v>
      </c>
      <c r="N2178">
        <v>825</v>
      </c>
      <c r="O2178">
        <v>867</v>
      </c>
      <c r="P2178">
        <v>948</v>
      </c>
      <c r="Q2178">
        <v>1029</v>
      </c>
      <c r="R2178">
        <v>42074</v>
      </c>
      <c r="S2178">
        <v>44161</v>
      </c>
      <c r="T2178">
        <v>46409</v>
      </c>
      <c r="U2178">
        <v>50745</v>
      </c>
      <c r="V2178">
        <v>55081</v>
      </c>
      <c r="W2178" t="s">
        <v>2649</v>
      </c>
      <c r="X2178">
        <v>1</v>
      </c>
      <c r="Y2178">
        <v>1</v>
      </c>
      <c r="Z2178" t="s">
        <v>1532</v>
      </c>
    </row>
    <row r="2179" spans="1:26">
      <c r="A2179">
        <v>285</v>
      </c>
      <c r="B2179">
        <v>16226</v>
      </c>
      <c r="C2179" t="s">
        <v>1574</v>
      </c>
      <c r="D2179" t="s">
        <v>1529</v>
      </c>
      <c r="E2179" t="s">
        <v>1447</v>
      </c>
      <c r="F2179">
        <v>49283</v>
      </c>
      <c r="G2179">
        <v>57730</v>
      </c>
      <c r="H2179" t="s">
        <v>1530</v>
      </c>
      <c r="I2179">
        <v>295</v>
      </c>
      <c r="J2179">
        <v>5</v>
      </c>
      <c r="K2179">
        <v>30000</v>
      </c>
      <c r="L2179">
        <v>81314</v>
      </c>
      <c r="M2179">
        <v>3884</v>
      </c>
      <c r="N2179">
        <v>4078</v>
      </c>
      <c r="O2179">
        <v>4282</v>
      </c>
      <c r="P2179">
        <v>4680</v>
      </c>
      <c r="Q2179">
        <v>5078</v>
      </c>
      <c r="R2179">
        <v>150000</v>
      </c>
      <c r="S2179">
        <v>157492</v>
      </c>
      <c r="T2179">
        <v>165371</v>
      </c>
      <c r="U2179">
        <v>180742</v>
      </c>
      <c r="V2179">
        <v>196112</v>
      </c>
      <c r="W2179" t="s">
        <v>2650</v>
      </c>
      <c r="X2179">
        <v>1</v>
      </c>
      <c r="Y2179">
        <v>1</v>
      </c>
      <c r="Z2179" t="s">
        <v>1532</v>
      </c>
    </row>
    <row r="2180" spans="1:26">
      <c r="A2180">
        <v>285</v>
      </c>
      <c r="B2180">
        <v>16226</v>
      </c>
      <c r="C2180" t="s">
        <v>1574</v>
      </c>
      <c r="D2180" t="s">
        <v>1529</v>
      </c>
      <c r="E2180" t="s">
        <v>1447</v>
      </c>
      <c r="F2180">
        <v>8105</v>
      </c>
      <c r="G2180">
        <v>8465</v>
      </c>
      <c r="H2180" t="s">
        <v>1530</v>
      </c>
      <c r="I2180">
        <v>295</v>
      </c>
      <c r="J2180">
        <v>15</v>
      </c>
      <c r="K2180">
        <v>177</v>
      </c>
      <c r="L2180">
        <v>81314</v>
      </c>
      <c r="M2180">
        <v>3884</v>
      </c>
      <c r="N2180">
        <v>4078</v>
      </c>
      <c r="O2180">
        <v>4282</v>
      </c>
      <c r="P2180">
        <v>4680</v>
      </c>
      <c r="Q2180">
        <v>5078</v>
      </c>
      <c r="R2180">
        <v>2655</v>
      </c>
      <c r="S2180">
        <v>2788</v>
      </c>
      <c r="T2180">
        <v>2927</v>
      </c>
      <c r="U2180">
        <v>3199</v>
      </c>
      <c r="V2180">
        <v>3471</v>
      </c>
      <c r="W2180" t="s">
        <v>2651</v>
      </c>
      <c r="X2180">
        <v>1</v>
      </c>
      <c r="Y2180">
        <v>1</v>
      </c>
      <c r="Z2180" t="s">
        <v>1532</v>
      </c>
    </row>
    <row r="2181" spans="1:26">
      <c r="A2181">
        <v>285</v>
      </c>
      <c r="B2181">
        <v>16226</v>
      </c>
      <c r="C2181" t="s">
        <v>1574</v>
      </c>
      <c r="D2181" t="s">
        <v>1529</v>
      </c>
      <c r="E2181" t="s">
        <v>1447</v>
      </c>
      <c r="F2181">
        <v>7970</v>
      </c>
      <c r="G2181">
        <v>8330</v>
      </c>
      <c r="H2181" t="s">
        <v>1530</v>
      </c>
      <c r="I2181">
        <v>295</v>
      </c>
      <c r="J2181">
        <v>30</v>
      </c>
      <c r="K2181">
        <v>5427.63</v>
      </c>
      <c r="L2181">
        <v>81314</v>
      </c>
      <c r="M2181">
        <v>3884</v>
      </c>
      <c r="N2181">
        <v>4078</v>
      </c>
      <c r="O2181">
        <v>4282</v>
      </c>
      <c r="P2181">
        <v>4680</v>
      </c>
      <c r="Q2181">
        <v>5078</v>
      </c>
      <c r="R2181">
        <v>162829</v>
      </c>
      <c r="S2181">
        <v>170962</v>
      </c>
      <c r="T2181">
        <v>179514</v>
      </c>
      <c r="U2181">
        <v>196200</v>
      </c>
      <c r="V2181">
        <v>212885</v>
      </c>
      <c r="W2181" t="s">
        <v>2446</v>
      </c>
      <c r="X2181">
        <v>1</v>
      </c>
      <c r="Y2181">
        <v>1</v>
      </c>
      <c r="Z2181" t="s">
        <v>1532</v>
      </c>
    </row>
    <row r="2182" spans="1:26">
      <c r="A2182">
        <v>285</v>
      </c>
      <c r="B2182">
        <v>16226</v>
      </c>
      <c r="C2182" t="s">
        <v>1574</v>
      </c>
      <c r="D2182" t="s">
        <v>1529</v>
      </c>
      <c r="E2182" t="s">
        <v>1444</v>
      </c>
      <c r="F2182">
        <v>64367</v>
      </c>
      <c r="G2182">
        <v>78993</v>
      </c>
      <c r="H2182" t="s">
        <v>1530</v>
      </c>
      <c r="I2182">
        <v>261</v>
      </c>
      <c r="J2182">
        <v>300</v>
      </c>
      <c r="K2182">
        <v>70</v>
      </c>
      <c r="L2182">
        <v>81000</v>
      </c>
      <c r="M2182">
        <v>32687</v>
      </c>
      <c r="N2182">
        <v>34321</v>
      </c>
      <c r="O2182">
        <v>36037</v>
      </c>
      <c r="P2182">
        <v>39387</v>
      </c>
      <c r="Q2182">
        <v>42737</v>
      </c>
      <c r="R2182">
        <v>21000</v>
      </c>
      <c r="S2182">
        <v>22050</v>
      </c>
      <c r="T2182">
        <v>23152</v>
      </c>
      <c r="U2182">
        <v>25304</v>
      </c>
      <c r="V2182">
        <v>27457</v>
      </c>
      <c r="W2182" t="s">
        <v>2652</v>
      </c>
      <c r="X2182">
        <v>1</v>
      </c>
      <c r="Y2182">
        <v>1</v>
      </c>
      <c r="Z2182" t="s">
        <v>1532</v>
      </c>
    </row>
    <row r="2183" spans="1:26">
      <c r="A2183">
        <v>285</v>
      </c>
      <c r="B2183">
        <v>16226</v>
      </c>
      <c r="C2183" t="s">
        <v>1574</v>
      </c>
      <c r="D2183" t="s">
        <v>1529</v>
      </c>
      <c r="E2183" t="s">
        <v>1442</v>
      </c>
      <c r="F2183">
        <v>64354</v>
      </c>
      <c r="G2183">
        <v>77428</v>
      </c>
      <c r="H2183" t="s">
        <v>1530</v>
      </c>
      <c r="I2183">
        <v>261</v>
      </c>
      <c r="J2183">
        <v>660</v>
      </c>
      <c r="K2183">
        <v>20</v>
      </c>
      <c r="L2183">
        <v>81000</v>
      </c>
      <c r="M2183">
        <v>59968</v>
      </c>
      <c r="N2183">
        <v>62966</v>
      </c>
      <c r="O2183">
        <v>66115</v>
      </c>
      <c r="P2183">
        <v>72262</v>
      </c>
      <c r="Q2183">
        <v>78409</v>
      </c>
      <c r="R2183">
        <v>13200</v>
      </c>
      <c r="S2183">
        <v>13860</v>
      </c>
      <c r="T2183">
        <v>14553</v>
      </c>
      <c r="U2183">
        <v>15906</v>
      </c>
      <c r="V2183">
        <v>17259</v>
      </c>
      <c r="W2183" t="s">
        <v>2099</v>
      </c>
      <c r="X2183">
        <v>1</v>
      </c>
      <c r="Y2183">
        <v>1</v>
      </c>
      <c r="Z2183" t="s">
        <v>1532</v>
      </c>
    </row>
    <row r="2184" spans="1:26">
      <c r="A2184">
        <v>285</v>
      </c>
      <c r="B2184">
        <v>16226</v>
      </c>
      <c r="C2184" t="s">
        <v>1574</v>
      </c>
      <c r="D2184" t="s">
        <v>1529</v>
      </c>
      <c r="E2184" t="s">
        <v>1442</v>
      </c>
      <c r="F2184">
        <v>64372</v>
      </c>
      <c r="G2184">
        <v>77447</v>
      </c>
      <c r="H2184" t="s">
        <v>1530</v>
      </c>
      <c r="I2184">
        <v>261</v>
      </c>
      <c r="J2184">
        <v>6500</v>
      </c>
      <c r="K2184">
        <v>40</v>
      </c>
      <c r="L2184">
        <v>81000</v>
      </c>
      <c r="M2184">
        <v>59968</v>
      </c>
      <c r="N2184">
        <v>62966</v>
      </c>
      <c r="O2184">
        <v>66115</v>
      </c>
      <c r="P2184">
        <v>72262</v>
      </c>
      <c r="Q2184">
        <v>78409</v>
      </c>
      <c r="R2184">
        <v>260000</v>
      </c>
      <c r="S2184">
        <v>272998</v>
      </c>
      <c r="T2184">
        <v>286651</v>
      </c>
      <c r="U2184">
        <v>313302</v>
      </c>
      <c r="V2184">
        <v>339954</v>
      </c>
      <c r="W2184" t="s">
        <v>2097</v>
      </c>
      <c r="X2184">
        <v>1</v>
      </c>
      <c r="Y2184">
        <v>1</v>
      </c>
      <c r="Z2184" t="s">
        <v>1532</v>
      </c>
    </row>
    <row r="2185" spans="1:26">
      <c r="A2185">
        <v>285</v>
      </c>
      <c r="B2185">
        <v>16226</v>
      </c>
      <c r="C2185" t="s">
        <v>1574</v>
      </c>
      <c r="D2185" t="s">
        <v>1529</v>
      </c>
      <c r="E2185" t="s">
        <v>1442</v>
      </c>
      <c r="F2185">
        <v>64486</v>
      </c>
      <c r="G2185">
        <v>77565</v>
      </c>
      <c r="H2185" t="s">
        <v>1530</v>
      </c>
      <c r="I2185">
        <v>261</v>
      </c>
      <c r="J2185">
        <v>660</v>
      </c>
      <c r="K2185">
        <v>65</v>
      </c>
      <c r="L2185">
        <v>81000</v>
      </c>
      <c r="M2185">
        <v>59968</v>
      </c>
      <c r="N2185">
        <v>62966</v>
      </c>
      <c r="O2185">
        <v>66115</v>
      </c>
      <c r="P2185">
        <v>72262</v>
      </c>
      <c r="Q2185">
        <v>78409</v>
      </c>
      <c r="R2185">
        <v>42900</v>
      </c>
      <c r="S2185">
        <v>45045</v>
      </c>
      <c r="T2185">
        <v>47297</v>
      </c>
      <c r="U2185">
        <v>51695</v>
      </c>
      <c r="V2185">
        <v>56092</v>
      </c>
      <c r="W2185" t="s">
        <v>2653</v>
      </c>
      <c r="X2185">
        <v>1</v>
      </c>
      <c r="Y2185">
        <v>1</v>
      </c>
      <c r="Z2185" t="s">
        <v>1532</v>
      </c>
    </row>
    <row r="2186" spans="1:26">
      <c r="A2186">
        <v>285</v>
      </c>
      <c r="B2186">
        <v>16226</v>
      </c>
      <c r="C2186" t="s">
        <v>1574</v>
      </c>
      <c r="D2186" t="s">
        <v>1529</v>
      </c>
      <c r="E2186" t="s">
        <v>1442</v>
      </c>
      <c r="F2186">
        <v>65531</v>
      </c>
      <c r="G2186">
        <v>78836</v>
      </c>
      <c r="H2186" t="s">
        <v>1530</v>
      </c>
      <c r="I2186">
        <v>261</v>
      </c>
      <c r="J2186">
        <v>6000</v>
      </c>
      <c r="K2186">
        <v>70</v>
      </c>
      <c r="L2186">
        <v>81000</v>
      </c>
      <c r="M2186">
        <v>59968</v>
      </c>
      <c r="N2186">
        <v>62966</v>
      </c>
      <c r="O2186">
        <v>66115</v>
      </c>
      <c r="P2186">
        <v>72262</v>
      </c>
      <c r="Q2186">
        <v>78409</v>
      </c>
      <c r="R2186">
        <v>420000</v>
      </c>
      <c r="S2186">
        <v>440997</v>
      </c>
      <c r="T2186">
        <v>463052</v>
      </c>
      <c r="U2186">
        <v>506104</v>
      </c>
      <c r="V2186">
        <v>549156</v>
      </c>
      <c r="W2186" t="s">
        <v>2088</v>
      </c>
      <c r="X2186">
        <v>1</v>
      </c>
      <c r="Y2186">
        <v>1</v>
      </c>
      <c r="Z2186" t="s">
        <v>1532</v>
      </c>
    </row>
    <row r="2187" spans="1:26">
      <c r="A2187">
        <v>285</v>
      </c>
      <c r="B2187">
        <v>16226</v>
      </c>
      <c r="C2187" t="s">
        <v>1574</v>
      </c>
      <c r="D2187" t="s">
        <v>1529</v>
      </c>
      <c r="E2187" t="s">
        <v>1442</v>
      </c>
      <c r="F2187">
        <v>44827</v>
      </c>
      <c r="G2187">
        <v>51660</v>
      </c>
      <c r="H2187" t="s">
        <v>1530</v>
      </c>
      <c r="I2187">
        <v>261</v>
      </c>
      <c r="J2187">
        <v>7000</v>
      </c>
      <c r="K2187">
        <v>35</v>
      </c>
      <c r="L2187">
        <v>81000</v>
      </c>
      <c r="M2187">
        <v>59968</v>
      </c>
      <c r="N2187">
        <v>62966</v>
      </c>
      <c r="O2187">
        <v>66115</v>
      </c>
      <c r="P2187">
        <v>72262</v>
      </c>
      <c r="Q2187">
        <v>78409</v>
      </c>
      <c r="R2187">
        <v>245000</v>
      </c>
      <c r="S2187">
        <v>257248</v>
      </c>
      <c r="T2187">
        <v>270114</v>
      </c>
      <c r="U2187">
        <v>295227</v>
      </c>
      <c r="V2187">
        <v>320341</v>
      </c>
      <c r="W2187" t="s">
        <v>1539</v>
      </c>
      <c r="X2187">
        <v>1</v>
      </c>
      <c r="Y2187">
        <v>1</v>
      </c>
      <c r="Z2187" t="s">
        <v>1532</v>
      </c>
    </row>
    <row r="2188" spans="1:26">
      <c r="A2188">
        <v>285</v>
      </c>
      <c r="B2188">
        <v>16226</v>
      </c>
      <c r="C2188" t="s">
        <v>1574</v>
      </c>
      <c r="D2188" t="s">
        <v>1529</v>
      </c>
      <c r="E2188" t="s">
        <v>1442</v>
      </c>
      <c r="F2188">
        <v>78209</v>
      </c>
      <c r="G2188">
        <v>92480</v>
      </c>
      <c r="H2188" t="s">
        <v>1530</v>
      </c>
      <c r="I2188">
        <v>261</v>
      </c>
      <c r="J2188">
        <v>7000</v>
      </c>
      <c r="K2188">
        <v>35</v>
      </c>
      <c r="L2188">
        <v>81000</v>
      </c>
      <c r="M2188">
        <v>59968</v>
      </c>
      <c r="N2188">
        <v>62966</v>
      </c>
      <c r="O2188">
        <v>66115</v>
      </c>
      <c r="P2188">
        <v>72262</v>
      </c>
      <c r="Q2188">
        <v>78409</v>
      </c>
      <c r="R2188">
        <v>245000</v>
      </c>
      <c r="S2188">
        <v>257248</v>
      </c>
      <c r="T2188">
        <v>270114</v>
      </c>
      <c r="U2188">
        <v>295227</v>
      </c>
      <c r="V2188">
        <v>320341</v>
      </c>
      <c r="W2188" t="s">
        <v>2654</v>
      </c>
      <c r="X2188">
        <v>1</v>
      </c>
      <c r="Y2188">
        <v>1</v>
      </c>
      <c r="Z2188" t="s">
        <v>1532</v>
      </c>
    </row>
    <row r="2189" spans="1:26">
      <c r="A2189">
        <v>285</v>
      </c>
      <c r="B2189">
        <v>16226</v>
      </c>
      <c r="C2189" t="s">
        <v>1574</v>
      </c>
      <c r="D2189" t="s">
        <v>1529</v>
      </c>
      <c r="E2189" t="s">
        <v>1442</v>
      </c>
      <c r="F2189">
        <v>70964</v>
      </c>
      <c r="G2189">
        <v>84531</v>
      </c>
      <c r="H2189" t="s">
        <v>1530</v>
      </c>
      <c r="I2189">
        <v>261</v>
      </c>
      <c r="J2189">
        <v>1000</v>
      </c>
      <c r="K2189">
        <v>3.5</v>
      </c>
      <c r="L2189">
        <v>81000</v>
      </c>
      <c r="M2189">
        <v>59968</v>
      </c>
      <c r="N2189">
        <v>62966</v>
      </c>
      <c r="O2189">
        <v>66115</v>
      </c>
      <c r="P2189">
        <v>72262</v>
      </c>
      <c r="Q2189">
        <v>78409</v>
      </c>
      <c r="R2189">
        <v>3500</v>
      </c>
      <c r="S2189">
        <v>3675</v>
      </c>
      <c r="T2189">
        <v>3859</v>
      </c>
      <c r="U2189">
        <v>4218</v>
      </c>
      <c r="V2189">
        <v>4576</v>
      </c>
      <c r="W2189" t="s">
        <v>2655</v>
      </c>
      <c r="X2189">
        <v>1</v>
      </c>
      <c r="Y2189">
        <v>1</v>
      </c>
      <c r="Z2189" t="s">
        <v>1532</v>
      </c>
    </row>
    <row r="2190" spans="1:26">
      <c r="A2190">
        <v>285</v>
      </c>
      <c r="B2190">
        <v>16226</v>
      </c>
      <c r="C2190" t="s">
        <v>1574</v>
      </c>
      <c r="D2190" t="s">
        <v>1529</v>
      </c>
      <c r="E2190" t="s">
        <v>1442</v>
      </c>
      <c r="F2190">
        <v>77346</v>
      </c>
      <c r="G2190">
        <v>91545</v>
      </c>
      <c r="H2190" t="s">
        <v>1530</v>
      </c>
      <c r="I2190">
        <v>261</v>
      </c>
      <c r="J2190">
        <v>6500</v>
      </c>
      <c r="K2190">
        <v>15</v>
      </c>
      <c r="L2190">
        <v>81000</v>
      </c>
      <c r="M2190">
        <v>59968</v>
      </c>
      <c r="N2190">
        <v>62966</v>
      </c>
      <c r="O2190">
        <v>66115</v>
      </c>
      <c r="P2190">
        <v>72262</v>
      </c>
      <c r="Q2190">
        <v>78409</v>
      </c>
      <c r="R2190">
        <v>97500</v>
      </c>
      <c r="S2190">
        <v>102374</v>
      </c>
      <c r="T2190">
        <v>107494</v>
      </c>
      <c r="U2190">
        <v>117488</v>
      </c>
      <c r="V2190">
        <v>127483</v>
      </c>
      <c r="W2190" t="s">
        <v>2656</v>
      </c>
      <c r="X2190">
        <v>1</v>
      </c>
      <c r="Y2190">
        <v>1</v>
      </c>
      <c r="Z2190" t="s">
        <v>1532</v>
      </c>
    </row>
    <row r="2191" spans="1:26">
      <c r="A2191">
        <v>285</v>
      </c>
      <c r="B2191">
        <v>16226</v>
      </c>
      <c r="C2191" t="s">
        <v>1574</v>
      </c>
      <c r="D2191" t="s">
        <v>1529</v>
      </c>
      <c r="E2191" t="s">
        <v>1442</v>
      </c>
      <c r="F2191">
        <v>6599</v>
      </c>
      <c r="G2191">
        <v>6890</v>
      </c>
      <c r="H2191" t="s">
        <v>1530</v>
      </c>
      <c r="I2191">
        <v>261</v>
      </c>
      <c r="J2191">
        <v>6500</v>
      </c>
      <c r="K2191">
        <v>20</v>
      </c>
      <c r="L2191">
        <v>81000</v>
      </c>
      <c r="M2191">
        <v>59968</v>
      </c>
      <c r="N2191">
        <v>62966</v>
      </c>
      <c r="O2191">
        <v>66115</v>
      </c>
      <c r="P2191">
        <v>72262</v>
      </c>
      <c r="Q2191">
        <v>78409</v>
      </c>
      <c r="R2191">
        <v>130000</v>
      </c>
      <c r="S2191">
        <v>136499</v>
      </c>
      <c r="T2191">
        <v>143326</v>
      </c>
      <c r="U2191">
        <v>156651</v>
      </c>
      <c r="V2191">
        <v>169977</v>
      </c>
      <c r="W2191" t="s">
        <v>2657</v>
      </c>
      <c r="X2191">
        <v>1</v>
      </c>
      <c r="Y2191">
        <v>1</v>
      </c>
      <c r="Z2191" t="s">
        <v>1532</v>
      </c>
    </row>
    <row r="2192" spans="1:26">
      <c r="A2192">
        <v>285</v>
      </c>
      <c r="B2192">
        <v>16226</v>
      </c>
      <c r="C2192" t="s">
        <v>1574</v>
      </c>
      <c r="D2192" t="s">
        <v>1529</v>
      </c>
      <c r="E2192" t="s">
        <v>1442</v>
      </c>
      <c r="F2192">
        <v>6660</v>
      </c>
      <c r="G2192">
        <v>51989</v>
      </c>
      <c r="H2192" t="s">
        <v>1530</v>
      </c>
      <c r="I2192">
        <v>261</v>
      </c>
      <c r="J2192">
        <v>6500</v>
      </c>
      <c r="K2192">
        <v>15</v>
      </c>
      <c r="L2192">
        <v>81000</v>
      </c>
      <c r="M2192">
        <v>59968</v>
      </c>
      <c r="N2192">
        <v>62966</v>
      </c>
      <c r="O2192">
        <v>66115</v>
      </c>
      <c r="P2192">
        <v>72262</v>
      </c>
      <c r="Q2192">
        <v>78409</v>
      </c>
      <c r="R2192">
        <v>97500</v>
      </c>
      <c r="S2192">
        <v>102374</v>
      </c>
      <c r="T2192">
        <v>107494</v>
      </c>
      <c r="U2192">
        <v>117488</v>
      </c>
      <c r="V2192">
        <v>127483</v>
      </c>
      <c r="W2192" t="s">
        <v>2658</v>
      </c>
      <c r="X2192">
        <v>1</v>
      </c>
      <c r="Y2192">
        <v>1</v>
      </c>
      <c r="Z2192" t="s">
        <v>1532</v>
      </c>
    </row>
    <row r="2193" spans="1:26">
      <c r="A2193">
        <v>285</v>
      </c>
      <c r="B2193">
        <v>16226</v>
      </c>
      <c r="C2193" t="s">
        <v>1574</v>
      </c>
      <c r="D2193" t="s">
        <v>1529</v>
      </c>
      <c r="E2193" t="s">
        <v>1442</v>
      </c>
      <c r="F2193">
        <v>6643</v>
      </c>
      <c r="G2193">
        <v>52444</v>
      </c>
      <c r="H2193" t="s">
        <v>1530</v>
      </c>
      <c r="I2193">
        <v>261</v>
      </c>
      <c r="J2193">
        <v>6500</v>
      </c>
      <c r="K2193">
        <v>15</v>
      </c>
      <c r="L2193">
        <v>81000</v>
      </c>
      <c r="M2193">
        <v>59968</v>
      </c>
      <c r="N2193">
        <v>62966</v>
      </c>
      <c r="O2193">
        <v>66115</v>
      </c>
      <c r="P2193">
        <v>72262</v>
      </c>
      <c r="Q2193">
        <v>78409</v>
      </c>
      <c r="R2193">
        <v>97500</v>
      </c>
      <c r="S2193">
        <v>102374</v>
      </c>
      <c r="T2193">
        <v>107494</v>
      </c>
      <c r="U2193">
        <v>117488</v>
      </c>
      <c r="V2193">
        <v>127483</v>
      </c>
      <c r="W2193" t="s">
        <v>2659</v>
      </c>
      <c r="X2193">
        <v>1</v>
      </c>
      <c r="Y2193">
        <v>1</v>
      </c>
      <c r="Z2193" t="s">
        <v>1532</v>
      </c>
    </row>
    <row r="2194" spans="1:26">
      <c r="A2194">
        <v>285</v>
      </c>
      <c r="B2194">
        <v>16226</v>
      </c>
      <c r="C2194" t="s">
        <v>1574</v>
      </c>
      <c r="D2194" t="s">
        <v>1529</v>
      </c>
      <c r="E2194" t="s">
        <v>1442</v>
      </c>
      <c r="F2194">
        <v>6642</v>
      </c>
      <c r="G2194">
        <v>6933</v>
      </c>
      <c r="H2194" t="s">
        <v>1530</v>
      </c>
      <c r="I2194">
        <v>261</v>
      </c>
      <c r="J2194">
        <v>6500</v>
      </c>
      <c r="K2194">
        <v>40</v>
      </c>
      <c r="L2194">
        <v>81000</v>
      </c>
      <c r="M2194">
        <v>59968</v>
      </c>
      <c r="N2194">
        <v>62966</v>
      </c>
      <c r="O2194">
        <v>66115</v>
      </c>
      <c r="P2194">
        <v>72262</v>
      </c>
      <c r="Q2194">
        <v>78409</v>
      </c>
      <c r="R2194">
        <v>260000</v>
      </c>
      <c r="S2194">
        <v>272998</v>
      </c>
      <c r="T2194">
        <v>286651</v>
      </c>
      <c r="U2194">
        <v>313302</v>
      </c>
      <c r="V2194">
        <v>339954</v>
      </c>
      <c r="W2194" t="s">
        <v>2660</v>
      </c>
      <c r="X2194">
        <v>1</v>
      </c>
      <c r="Y2194">
        <v>1</v>
      </c>
      <c r="Z2194" t="s">
        <v>1532</v>
      </c>
    </row>
    <row r="2195" spans="1:26">
      <c r="A2195">
        <v>285</v>
      </c>
      <c r="B2195">
        <v>16226</v>
      </c>
      <c r="C2195" t="s">
        <v>1574</v>
      </c>
      <c r="D2195" t="s">
        <v>1529</v>
      </c>
      <c r="E2195" t="s">
        <v>1442</v>
      </c>
      <c r="F2195">
        <v>30186</v>
      </c>
      <c r="G2195">
        <v>32862</v>
      </c>
      <c r="H2195" t="s">
        <v>1530</v>
      </c>
      <c r="I2195">
        <v>261</v>
      </c>
      <c r="J2195">
        <v>6500</v>
      </c>
      <c r="K2195">
        <v>35</v>
      </c>
      <c r="L2195">
        <v>81000</v>
      </c>
      <c r="M2195">
        <v>59968</v>
      </c>
      <c r="N2195">
        <v>62966</v>
      </c>
      <c r="O2195">
        <v>66115</v>
      </c>
      <c r="P2195">
        <v>72262</v>
      </c>
      <c r="Q2195">
        <v>78409</v>
      </c>
      <c r="R2195">
        <v>227500</v>
      </c>
      <c r="S2195">
        <v>238873</v>
      </c>
      <c r="T2195">
        <v>250820</v>
      </c>
      <c r="U2195">
        <v>274140</v>
      </c>
      <c r="V2195">
        <v>297459</v>
      </c>
      <c r="W2195" t="s">
        <v>2661</v>
      </c>
      <c r="X2195">
        <v>1</v>
      </c>
      <c r="Y2195">
        <v>1</v>
      </c>
      <c r="Z2195" t="s">
        <v>1532</v>
      </c>
    </row>
    <row r="2196" spans="1:26">
      <c r="A2196">
        <v>285</v>
      </c>
      <c r="B2196">
        <v>16226</v>
      </c>
      <c r="C2196" t="s">
        <v>1574</v>
      </c>
      <c r="D2196" t="s">
        <v>1529</v>
      </c>
      <c r="E2196" t="s">
        <v>1442</v>
      </c>
      <c r="F2196">
        <v>81658</v>
      </c>
      <c r="G2196">
        <v>96518</v>
      </c>
      <c r="H2196" t="s">
        <v>1530</v>
      </c>
      <c r="I2196">
        <v>261</v>
      </c>
      <c r="J2196">
        <v>4000</v>
      </c>
      <c r="K2196">
        <v>15</v>
      </c>
      <c r="L2196">
        <v>81000</v>
      </c>
      <c r="M2196">
        <v>59968</v>
      </c>
      <c r="N2196">
        <v>62966</v>
      </c>
      <c r="O2196">
        <v>66115</v>
      </c>
      <c r="P2196">
        <v>72262</v>
      </c>
      <c r="Q2196">
        <v>78409</v>
      </c>
      <c r="R2196">
        <v>60000</v>
      </c>
      <c r="S2196">
        <v>63000</v>
      </c>
      <c r="T2196">
        <v>66150</v>
      </c>
      <c r="U2196">
        <v>72301</v>
      </c>
      <c r="V2196">
        <v>78451</v>
      </c>
      <c r="W2196" t="s">
        <v>2662</v>
      </c>
      <c r="X2196">
        <v>1</v>
      </c>
      <c r="Y2196">
        <v>1</v>
      </c>
      <c r="Z2196" t="s">
        <v>1532</v>
      </c>
    </row>
    <row r="2197" spans="1:26">
      <c r="A2197">
        <v>285</v>
      </c>
      <c r="B2197">
        <v>16226</v>
      </c>
      <c r="C2197" t="s">
        <v>1574</v>
      </c>
      <c r="D2197" t="s">
        <v>1529</v>
      </c>
      <c r="E2197" t="s">
        <v>1442</v>
      </c>
      <c r="F2197">
        <v>72412</v>
      </c>
      <c r="G2197">
        <v>86097</v>
      </c>
      <c r="H2197" t="s">
        <v>1530</v>
      </c>
      <c r="I2197">
        <v>261</v>
      </c>
      <c r="J2197">
        <v>12</v>
      </c>
      <c r="K2197">
        <v>250</v>
      </c>
      <c r="L2197">
        <v>81000</v>
      </c>
      <c r="M2197">
        <v>59968</v>
      </c>
      <c r="N2197">
        <v>62966</v>
      </c>
      <c r="O2197">
        <v>66115</v>
      </c>
      <c r="P2197">
        <v>72262</v>
      </c>
      <c r="Q2197">
        <v>78409</v>
      </c>
      <c r="R2197">
        <v>3000</v>
      </c>
      <c r="S2197">
        <v>3150</v>
      </c>
      <c r="T2197">
        <v>3308</v>
      </c>
      <c r="U2197">
        <v>3615</v>
      </c>
      <c r="V2197">
        <v>3923</v>
      </c>
      <c r="W2197" t="s">
        <v>2663</v>
      </c>
      <c r="X2197">
        <v>1</v>
      </c>
      <c r="Y2197">
        <v>1</v>
      </c>
      <c r="Z2197" t="s">
        <v>1532</v>
      </c>
    </row>
    <row r="2198" spans="1:26">
      <c r="A2198">
        <v>285</v>
      </c>
      <c r="B2198">
        <v>16226</v>
      </c>
      <c r="C2198" t="s">
        <v>1574</v>
      </c>
      <c r="D2198" t="s">
        <v>1529</v>
      </c>
      <c r="E2198" t="s">
        <v>1441</v>
      </c>
      <c r="F2198">
        <v>70357</v>
      </c>
      <c r="G2198">
        <v>83908</v>
      </c>
      <c r="H2198" t="s">
        <v>1530</v>
      </c>
      <c r="I2198">
        <v>261</v>
      </c>
      <c r="J2198">
        <v>660</v>
      </c>
      <c r="K2198">
        <v>100</v>
      </c>
      <c r="L2198">
        <v>81000</v>
      </c>
      <c r="M2198">
        <v>741</v>
      </c>
      <c r="N2198">
        <v>778</v>
      </c>
      <c r="O2198">
        <v>817</v>
      </c>
      <c r="P2198">
        <v>893</v>
      </c>
      <c r="Q2198">
        <v>969</v>
      </c>
      <c r="R2198">
        <v>66000</v>
      </c>
      <c r="S2198">
        <v>69296</v>
      </c>
      <c r="T2198">
        <v>72769</v>
      </c>
      <c r="U2198">
        <v>79538</v>
      </c>
      <c r="V2198">
        <v>86308</v>
      </c>
      <c r="W2198" t="s">
        <v>2108</v>
      </c>
      <c r="X2198">
        <v>1</v>
      </c>
      <c r="Y2198">
        <v>1</v>
      </c>
      <c r="Z2198" t="s">
        <v>1532</v>
      </c>
    </row>
    <row r="2199" spans="1:26">
      <c r="A2199">
        <v>285</v>
      </c>
      <c r="B2199">
        <v>16226</v>
      </c>
      <c r="C2199" t="s">
        <v>1574</v>
      </c>
      <c r="D2199" t="s">
        <v>1529</v>
      </c>
      <c r="E2199" t="s">
        <v>1441</v>
      </c>
      <c r="F2199">
        <v>70947</v>
      </c>
      <c r="G2199">
        <v>84514</v>
      </c>
      <c r="H2199" t="s">
        <v>1530</v>
      </c>
      <c r="I2199">
        <v>261</v>
      </c>
      <c r="J2199">
        <v>660</v>
      </c>
      <c r="K2199">
        <v>120</v>
      </c>
      <c r="L2199">
        <v>81000</v>
      </c>
      <c r="M2199">
        <v>741</v>
      </c>
      <c r="N2199">
        <v>778</v>
      </c>
      <c r="O2199">
        <v>817</v>
      </c>
      <c r="P2199">
        <v>893</v>
      </c>
      <c r="Q2199">
        <v>969</v>
      </c>
      <c r="R2199">
        <v>79200</v>
      </c>
      <c r="S2199">
        <v>83155</v>
      </c>
      <c r="T2199">
        <v>87323</v>
      </c>
      <c r="U2199">
        <v>95446</v>
      </c>
      <c r="V2199">
        <v>103569</v>
      </c>
      <c r="W2199" t="s">
        <v>2084</v>
      </c>
      <c r="X2199">
        <v>1</v>
      </c>
      <c r="Y2199">
        <v>1</v>
      </c>
      <c r="Z2199" t="s">
        <v>1532</v>
      </c>
    </row>
    <row r="2200" spans="1:26">
      <c r="A2200">
        <v>285</v>
      </c>
      <c r="B2200">
        <v>16226</v>
      </c>
      <c r="C2200" t="s">
        <v>1574</v>
      </c>
      <c r="D2200" t="s">
        <v>1529</v>
      </c>
      <c r="E2200" t="s">
        <v>1441</v>
      </c>
      <c r="F2200">
        <v>70661</v>
      </c>
      <c r="G2200">
        <v>84220</v>
      </c>
      <c r="H2200" t="s">
        <v>1530</v>
      </c>
      <c r="I2200">
        <v>261</v>
      </c>
      <c r="J2200">
        <v>2000</v>
      </c>
      <c r="K2200">
        <v>50</v>
      </c>
      <c r="L2200">
        <v>81000</v>
      </c>
      <c r="M2200">
        <v>741</v>
      </c>
      <c r="N2200">
        <v>778</v>
      </c>
      <c r="O2200">
        <v>817</v>
      </c>
      <c r="P2200">
        <v>893</v>
      </c>
      <c r="Q2200">
        <v>969</v>
      </c>
      <c r="R2200">
        <v>100000</v>
      </c>
      <c r="S2200">
        <v>104993</v>
      </c>
      <c r="T2200">
        <v>110256</v>
      </c>
      <c r="U2200">
        <v>120513</v>
      </c>
      <c r="V2200">
        <v>130769</v>
      </c>
      <c r="W2200" t="s">
        <v>2081</v>
      </c>
      <c r="X2200">
        <v>1</v>
      </c>
      <c r="Y2200">
        <v>1</v>
      </c>
      <c r="Z2200" t="s">
        <v>1532</v>
      </c>
    </row>
    <row r="2201" spans="1:26">
      <c r="A2201">
        <v>285</v>
      </c>
      <c r="B2201">
        <v>16226</v>
      </c>
      <c r="C2201" t="s">
        <v>1574</v>
      </c>
      <c r="D2201" t="s">
        <v>1529</v>
      </c>
      <c r="E2201" t="s">
        <v>1441</v>
      </c>
      <c r="F2201">
        <v>70236</v>
      </c>
      <c r="G2201">
        <v>83784</v>
      </c>
      <c r="H2201" t="s">
        <v>1530</v>
      </c>
      <c r="I2201">
        <v>261</v>
      </c>
      <c r="J2201">
        <v>2000</v>
      </c>
      <c r="K2201">
        <v>80</v>
      </c>
      <c r="L2201">
        <v>81000</v>
      </c>
      <c r="M2201">
        <v>741</v>
      </c>
      <c r="N2201">
        <v>778</v>
      </c>
      <c r="O2201">
        <v>817</v>
      </c>
      <c r="P2201">
        <v>893</v>
      </c>
      <c r="Q2201">
        <v>969</v>
      </c>
      <c r="R2201">
        <v>160000</v>
      </c>
      <c r="S2201">
        <v>167989</v>
      </c>
      <c r="T2201">
        <v>176410</v>
      </c>
      <c r="U2201">
        <v>192821</v>
      </c>
      <c r="V2201">
        <v>209231</v>
      </c>
      <c r="W2201" t="s">
        <v>2078</v>
      </c>
      <c r="X2201">
        <v>1</v>
      </c>
      <c r="Y2201">
        <v>1</v>
      </c>
      <c r="Z2201" t="s">
        <v>1532</v>
      </c>
    </row>
    <row r="2202" spans="1:26">
      <c r="A2202">
        <v>285</v>
      </c>
      <c r="B2202">
        <v>16226</v>
      </c>
      <c r="C2202" t="s">
        <v>1574</v>
      </c>
      <c r="D2202" t="s">
        <v>1529</v>
      </c>
      <c r="E2202" t="s">
        <v>1444</v>
      </c>
      <c r="F2202">
        <v>6227</v>
      </c>
      <c r="G2202">
        <v>6512</v>
      </c>
      <c r="H2202" t="s">
        <v>1530</v>
      </c>
      <c r="I2202">
        <v>261</v>
      </c>
      <c r="J2202">
        <v>2000</v>
      </c>
      <c r="K2202">
        <v>50</v>
      </c>
      <c r="L2202">
        <v>81000</v>
      </c>
      <c r="M2202">
        <v>32687</v>
      </c>
      <c r="N2202">
        <v>34321</v>
      </c>
      <c r="O2202">
        <v>36037</v>
      </c>
      <c r="P2202">
        <v>39387</v>
      </c>
      <c r="Q2202">
        <v>42737</v>
      </c>
      <c r="R2202">
        <v>100000</v>
      </c>
      <c r="S2202">
        <v>104999</v>
      </c>
      <c r="T2202">
        <v>110249</v>
      </c>
      <c r="U2202">
        <v>120497</v>
      </c>
      <c r="V2202">
        <v>130746</v>
      </c>
      <c r="W2202" t="s">
        <v>2344</v>
      </c>
      <c r="X2202">
        <v>1</v>
      </c>
      <c r="Y2202">
        <v>1</v>
      </c>
      <c r="Z2202" t="s">
        <v>1532</v>
      </c>
    </row>
    <row r="2203" spans="1:26">
      <c r="A2203">
        <v>285</v>
      </c>
      <c r="B2203">
        <v>16226</v>
      </c>
      <c r="C2203" t="s">
        <v>1574</v>
      </c>
      <c r="D2203" t="s">
        <v>1529</v>
      </c>
      <c r="E2203" t="s">
        <v>1444</v>
      </c>
      <c r="F2203">
        <v>6231</v>
      </c>
      <c r="G2203">
        <v>6516</v>
      </c>
      <c r="H2203" t="s">
        <v>1530</v>
      </c>
      <c r="I2203">
        <v>261</v>
      </c>
      <c r="J2203">
        <v>6600</v>
      </c>
      <c r="K2203">
        <v>15</v>
      </c>
      <c r="L2203">
        <v>81000</v>
      </c>
      <c r="M2203">
        <v>32687</v>
      </c>
      <c r="N2203">
        <v>34321</v>
      </c>
      <c r="O2203">
        <v>36037</v>
      </c>
      <c r="P2203">
        <v>39387</v>
      </c>
      <c r="Q2203">
        <v>42737</v>
      </c>
      <c r="R2203">
        <v>99000</v>
      </c>
      <c r="S2203">
        <v>103949</v>
      </c>
      <c r="T2203">
        <v>109146</v>
      </c>
      <c r="U2203">
        <v>119292</v>
      </c>
      <c r="V2203">
        <v>129439</v>
      </c>
      <c r="W2203" t="s">
        <v>2664</v>
      </c>
      <c r="X2203">
        <v>1</v>
      </c>
      <c r="Y2203">
        <v>1</v>
      </c>
      <c r="Z2203" t="s">
        <v>1532</v>
      </c>
    </row>
    <row r="2204" spans="1:26">
      <c r="A2204">
        <v>285</v>
      </c>
      <c r="B2204">
        <v>16226</v>
      </c>
      <c r="C2204" t="s">
        <v>1574</v>
      </c>
      <c r="D2204" t="s">
        <v>1529</v>
      </c>
      <c r="E2204" t="s">
        <v>1444</v>
      </c>
      <c r="F2204">
        <v>6252</v>
      </c>
      <c r="G2204">
        <v>6537</v>
      </c>
      <c r="H2204" t="s">
        <v>1530</v>
      </c>
      <c r="I2204">
        <v>261</v>
      </c>
      <c r="J2204">
        <v>2000</v>
      </c>
      <c r="K2204">
        <v>20</v>
      </c>
      <c r="L2204">
        <v>81000</v>
      </c>
      <c r="M2204">
        <v>32687</v>
      </c>
      <c r="N2204">
        <v>34321</v>
      </c>
      <c r="O2204">
        <v>36037</v>
      </c>
      <c r="P2204">
        <v>39387</v>
      </c>
      <c r="Q2204">
        <v>42737</v>
      </c>
      <c r="R2204">
        <v>40000</v>
      </c>
      <c r="S2204">
        <v>42000</v>
      </c>
      <c r="T2204">
        <v>44099</v>
      </c>
      <c r="U2204">
        <v>48199</v>
      </c>
      <c r="V2204">
        <v>52298</v>
      </c>
      <c r="W2204" t="s">
        <v>2665</v>
      </c>
      <c r="X2204">
        <v>1</v>
      </c>
      <c r="Y2204">
        <v>1</v>
      </c>
      <c r="Z2204" t="s">
        <v>1532</v>
      </c>
    </row>
    <row r="2205" spans="1:26">
      <c r="A2205">
        <v>285</v>
      </c>
      <c r="B2205">
        <v>16226</v>
      </c>
      <c r="C2205" t="s">
        <v>1574</v>
      </c>
      <c r="D2205" t="s">
        <v>1529</v>
      </c>
      <c r="E2205" t="s">
        <v>1444</v>
      </c>
      <c r="F2205">
        <v>81179</v>
      </c>
      <c r="G2205">
        <v>95904</v>
      </c>
      <c r="H2205" t="s">
        <v>1530</v>
      </c>
      <c r="I2205">
        <v>261</v>
      </c>
      <c r="J2205">
        <v>2000</v>
      </c>
      <c r="K2205">
        <v>120</v>
      </c>
      <c r="L2205">
        <v>81000</v>
      </c>
      <c r="M2205">
        <v>32687</v>
      </c>
      <c r="N2205">
        <v>34321</v>
      </c>
      <c r="O2205">
        <v>36037</v>
      </c>
      <c r="P2205">
        <v>39387</v>
      </c>
      <c r="Q2205">
        <v>42737</v>
      </c>
      <c r="R2205">
        <v>240000</v>
      </c>
      <c r="S2205">
        <v>251997</v>
      </c>
      <c r="T2205">
        <v>264597</v>
      </c>
      <c r="U2205">
        <v>289194</v>
      </c>
      <c r="V2205">
        <v>313791</v>
      </c>
      <c r="W2205" t="s">
        <v>2666</v>
      </c>
      <c r="X2205">
        <v>1</v>
      </c>
      <c r="Y2205">
        <v>1</v>
      </c>
      <c r="Z2205" t="s">
        <v>1532</v>
      </c>
    </row>
    <row r="2206" spans="1:26">
      <c r="A2206">
        <v>285</v>
      </c>
      <c r="B2206">
        <v>16226</v>
      </c>
      <c r="C2206" t="s">
        <v>1574</v>
      </c>
      <c r="D2206" t="s">
        <v>1529</v>
      </c>
      <c r="E2206" t="s">
        <v>1444</v>
      </c>
      <c r="F2206">
        <v>77759</v>
      </c>
      <c r="G2206">
        <v>91993</v>
      </c>
      <c r="H2206" t="s">
        <v>1530</v>
      </c>
      <c r="I2206">
        <v>261</v>
      </c>
      <c r="J2206">
        <v>1000</v>
      </c>
      <c r="K2206">
        <v>120</v>
      </c>
      <c r="L2206">
        <v>81000</v>
      </c>
      <c r="M2206">
        <v>32687</v>
      </c>
      <c r="N2206">
        <v>34321</v>
      </c>
      <c r="O2206">
        <v>36037</v>
      </c>
      <c r="P2206">
        <v>39387</v>
      </c>
      <c r="Q2206">
        <v>42737</v>
      </c>
      <c r="R2206">
        <v>120000</v>
      </c>
      <c r="S2206">
        <v>125999</v>
      </c>
      <c r="T2206">
        <v>132298</v>
      </c>
      <c r="U2206">
        <v>144597</v>
      </c>
      <c r="V2206">
        <v>156895</v>
      </c>
      <c r="W2206" t="s">
        <v>2667</v>
      </c>
      <c r="X2206">
        <v>1</v>
      </c>
      <c r="Y2206">
        <v>1</v>
      </c>
      <c r="Z2206" t="s">
        <v>1532</v>
      </c>
    </row>
    <row r="2207" spans="1:26">
      <c r="A2207">
        <v>285</v>
      </c>
      <c r="B2207">
        <v>16226</v>
      </c>
      <c r="C2207" t="s">
        <v>1574</v>
      </c>
      <c r="D2207" t="s">
        <v>1529</v>
      </c>
      <c r="E2207" t="s">
        <v>1444</v>
      </c>
      <c r="F2207">
        <v>56008</v>
      </c>
      <c r="G2207">
        <v>66199</v>
      </c>
      <c r="H2207" t="s">
        <v>1530</v>
      </c>
      <c r="I2207">
        <v>261</v>
      </c>
      <c r="J2207">
        <v>1000</v>
      </c>
      <c r="K2207">
        <v>80</v>
      </c>
      <c r="L2207">
        <v>81000</v>
      </c>
      <c r="M2207">
        <v>32687</v>
      </c>
      <c r="N2207">
        <v>34321</v>
      </c>
      <c r="O2207">
        <v>36037</v>
      </c>
      <c r="P2207">
        <v>39387</v>
      </c>
      <c r="Q2207">
        <v>42737</v>
      </c>
      <c r="R2207">
        <v>80000</v>
      </c>
      <c r="S2207">
        <v>83999</v>
      </c>
      <c r="T2207">
        <v>88199</v>
      </c>
      <c r="U2207">
        <v>96398</v>
      </c>
      <c r="V2207">
        <v>104597</v>
      </c>
      <c r="W2207" t="s">
        <v>2668</v>
      </c>
      <c r="X2207">
        <v>1</v>
      </c>
      <c r="Y2207">
        <v>1</v>
      </c>
      <c r="Z2207" t="s">
        <v>1532</v>
      </c>
    </row>
    <row r="2208" spans="1:26">
      <c r="A2208">
        <v>285</v>
      </c>
      <c r="B2208">
        <v>16226</v>
      </c>
      <c r="C2208" t="s">
        <v>1574</v>
      </c>
      <c r="D2208" t="s">
        <v>1529</v>
      </c>
      <c r="E2208" t="s">
        <v>1444</v>
      </c>
      <c r="F2208">
        <v>68734</v>
      </c>
      <c r="G2208">
        <v>82251</v>
      </c>
      <c r="H2208" t="s">
        <v>1530</v>
      </c>
      <c r="I2208">
        <v>261</v>
      </c>
      <c r="J2208">
        <v>2000</v>
      </c>
      <c r="K2208">
        <v>24</v>
      </c>
      <c r="L2208">
        <v>81000</v>
      </c>
      <c r="M2208">
        <v>32687</v>
      </c>
      <c r="N2208">
        <v>34321</v>
      </c>
      <c r="O2208">
        <v>36037</v>
      </c>
      <c r="P2208">
        <v>39387</v>
      </c>
      <c r="Q2208">
        <v>42737</v>
      </c>
      <c r="R2208">
        <v>48000</v>
      </c>
      <c r="S2208">
        <v>50399</v>
      </c>
      <c r="T2208">
        <v>52919</v>
      </c>
      <c r="U2208">
        <v>57839</v>
      </c>
      <c r="V2208">
        <v>62758</v>
      </c>
      <c r="W2208" t="s">
        <v>2669</v>
      </c>
      <c r="X2208">
        <v>1</v>
      </c>
      <c r="Y2208">
        <v>1</v>
      </c>
      <c r="Z2208" t="s">
        <v>1532</v>
      </c>
    </row>
    <row r="2209" spans="1:26">
      <c r="A2209">
        <v>285</v>
      </c>
      <c r="B2209">
        <v>16226</v>
      </c>
      <c r="C2209" t="s">
        <v>1574</v>
      </c>
      <c r="D2209" t="s">
        <v>1529</v>
      </c>
      <c r="E2209" t="s">
        <v>1444</v>
      </c>
      <c r="F2209">
        <v>6955</v>
      </c>
      <c r="G2209">
        <v>7246</v>
      </c>
      <c r="H2209" t="s">
        <v>1530</v>
      </c>
      <c r="I2209">
        <v>261</v>
      </c>
      <c r="J2209">
        <v>3000</v>
      </c>
      <c r="K2209">
        <v>60</v>
      </c>
      <c r="L2209">
        <v>81000</v>
      </c>
      <c r="M2209">
        <v>32687</v>
      </c>
      <c r="N2209">
        <v>34321</v>
      </c>
      <c r="O2209">
        <v>36037</v>
      </c>
      <c r="P2209">
        <v>39387</v>
      </c>
      <c r="Q2209">
        <v>42737</v>
      </c>
      <c r="R2209">
        <v>180000</v>
      </c>
      <c r="S2209">
        <v>188998</v>
      </c>
      <c r="T2209">
        <v>198448</v>
      </c>
      <c r="U2209">
        <v>216895</v>
      </c>
      <c r="V2209">
        <v>235343</v>
      </c>
      <c r="W2209" t="s">
        <v>2670</v>
      </c>
      <c r="X2209">
        <v>1</v>
      </c>
      <c r="Y2209">
        <v>1</v>
      </c>
      <c r="Z2209" t="s">
        <v>1532</v>
      </c>
    </row>
    <row r="2210" spans="1:26">
      <c r="A2210">
        <v>285</v>
      </c>
      <c r="B2210">
        <v>16226</v>
      </c>
      <c r="C2210" t="s">
        <v>1574</v>
      </c>
      <c r="D2210" t="s">
        <v>1529</v>
      </c>
      <c r="E2210" t="s">
        <v>1444</v>
      </c>
      <c r="F2210">
        <v>6970</v>
      </c>
      <c r="G2210">
        <v>7261</v>
      </c>
      <c r="H2210" t="s">
        <v>1530</v>
      </c>
      <c r="I2210">
        <v>261</v>
      </c>
      <c r="J2210">
        <v>7000</v>
      </c>
      <c r="K2210">
        <v>45</v>
      </c>
      <c r="L2210">
        <v>81000</v>
      </c>
      <c r="M2210">
        <v>32687</v>
      </c>
      <c r="N2210">
        <v>34321</v>
      </c>
      <c r="O2210">
        <v>36037</v>
      </c>
      <c r="P2210">
        <v>39387</v>
      </c>
      <c r="Q2210">
        <v>42737</v>
      </c>
      <c r="R2210">
        <v>315000</v>
      </c>
      <c r="S2210">
        <v>330747</v>
      </c>
      <c r="T2210">
        <v>347283</v>
      </c>
      <c r="U2210">
        <v>379567</v>
      </c>
      <c r="V2210">
        <v>411850</v>
      </c>
      <c r="W2210" t="s">
        <v>1540</v>
      </c>
      <c r="X2210">
        <v>1</v>
      </c>
      <c r="Y2210">
        <v>1</v>
      </c>
      <c r="Z2210" t="s">
        <v>1532</v>
      </c>
    </row>
    <row r="2211" spans="1:26">
      <c r="A2211">
        <v>285</v>
      </c>
      <c r="B2211">
        <v>16226</v>
      </c>
      <c r="C2211" t="s">
        <v>1574</v>
      </c>
      <c r="D2211" t="s">
        <v>1529</v>
      </c>
      <c r="E2211" t="s">
        <v>1444</v>
      </c>
      <c r="F2211">
        <v>66995</v>
      </c>
      <c r="G2211">
        <v>80456</v>
      </c>
      <c r="H2211" t="s">
        <v>1530</v>
      </c>
      <c r="I2211">
        <v>261</v>
      </c>
      <c r="J2211">
        <v>12</v>
      </c>
      <c r="K2211">
        <v>250</v>
      </c>
      <c r="L2211">
        <v>81000</v>
      </c>
      <c r="M2211">
        <v>32687</v>
      </c>
      <c r="N2211">
        <v>34321</v>
      </c>
      <c r="O2211">
        <v>36037</v>
      </c>
      <c r="P2211">
        <v>39387</v>
      </c>
      <c r="Q2211">
        <v>42737</v>
      </c>
      <c r="R2211">
        <v>3000</v>
      </c>
      <c r="S2211">
        <v>3150</v>
      </c>
      <c r="T2211">
        <v>3307</v>
      </c>
      <c r="U2211">
        <v>3615</v>
      </c>
      <c r="V2211">
        <v>3922</v>
      </c>
      <c r="W2211" t="s">
        <v>2671</v>
      </c>
      <c r="X2211">
        <v>1</v>
      </c>
      <c r="Y2211">
        <v>1</v>
      </c>
      <c r="Z2211" t="s">
        <v>1532</v>
      </c>
    </row>
    <row r="2212" spans="1:26">
      <c r="A2212">
        <v>285</v>
      </c>
      <c r="B2212">
        <v>16226</v>
      </c>
      <c r="C2212" t="s">
        <v>1574</v>
      </c>
      <c r="D2212" t="s">
        <v>1529</v>
      </c>
      <c r="E2212" t="s">
        <v>1444</v>
      </c>
      <c r="F2212">
        <v>6639</v>
      </c>
      <c r="G2212">
        <v>6930</v>
      </c>
      <c r="H2212" t="s">
        <v>1530</v>
      </c>
      <c r="I2212">
        <v>261</v>
      </c>
      <c r="J2212">
        <v>6500</v>
      </c>
      <c r="K2212">
        <v>30</v>
      </c>
      <c r="L2212">
        <v>81000</v>
      </c>
      <c r="M2212">
        <v>32687</v>
      </c>
      <c r="N2212">
        <v>34321</v>
      </c>
      <c r="O2212">
        <v>36037</v>
      </c>
      <c r="P2212">
        <v>39387</v>
      </c>
      <c r="Q2212">
        <v>42737</v>
      </c>
      <c r="R2212">
        <v>195000</v>
      </c>
      <c r="S2212">
        <v>204748</v>
      </c>
      <c r="T2212">
        <v>214985</v>
      </c>
      <c r="U2212">
        <v>234970</v>
      </c>
      <c r="V2212">
        <v>254955</v>
      </c>
      <c r="W2212" t="s">
        <v>2661</v>
      </c>
      <c r="X2212">
        <v>1</v>
      </c>
      <c r="Y2212">
        <v>1</v>
      </c>
      <c r="Z2212" t="s">
        <v>1532</v>
      </c>
    </row>
    <row r="2213" spans="1:26">
      <c r="A2213">
        <v>285</v>
      </c>
      <c r="B2213">
        <v>16226</v>
      </c>
      <c r="C2213" t="s">
        <v>1574</v>
      </c>
      <c r="D2213" t="s">
        <v>1529</v>
      </c>
      <c r="E2213" t="s">
        <v>1444</v>
      </c>
      <c r="F2213">
        <v>6641</v>
      </c>
      <c r="G2213">
        <v>6932</v>
      </c>
      <c r="H2213" t="s">
        <v>1530</v>
      </c>
      <c r="I2213">
        <v>261</v>
      </c>
      <c r="J2213">
        <v>6500</v>
      </c>
      <c r="K2213">
        <v>35</v>
      </c>
      <c r="L2213">
        <v>81000</v>
      </c>
      <c r="M2213">
        <v>32687</v>
      </c>
      <c r="N2213">
        <v>34321</v>
      </c>
      <c r="O2213">
        <v>36037</v>
      </c>
      <c r="P2213">
        <v>39387</v>
      </c>
      <c r="Q2213">
        <v>42737</v>
      </c>
      <c r="R2213">
        <v>227500</v>
      </c>
      <c r="S2213">
        <v>238873</v>
      </c>
      <c r="T2213">
        <v>250816</v>
      </c>
      <c r="U2213">
        <v>274132</v>
      </c>
      <c r="V2213">
        <v>297448</v>
      </c>
      <c r="W2213" t="s">
        <v>2660</v>
      </c>
      <c r="X2213">
        <v>1</v>
      </c>
      <c r="Y2213">
        <v>1</v>
      </c>
      <c r="Z2213" t="s">
        <v>1532</v>
      </c>
    </row>
    <row r="2214" spans="1:26">
      <c r="A2214">
        <v>285</v>
      </c>
      <c r="B2214">
        <v>16226</v>
      </c>
      <c r="C2214" t="s">
        <v>1574</v>
      </c>
      <c r="D2214" t="s">
        <v>1529</v>
      </c>
      <c r="E2214" t="s">
        <v>1444</v>
      </c>
      <c r="F2214">
        <v>6643</v>
      </c>
      <c r="G2214">
        <v>6934</v>
      </c>
      <c r="H2214" t="s">
        <v>1530</v>
      </c>
      <c r="I2214">
        <v>261</v>
      </c>
      <c r="J2214">
        <v>6500</v>
      </c>
      <c r="K2214">
        <v>35</v>
      </c>
      <c r="L2214">
        <v>81000</v>
      </c>
      <c r="M2214">
        <v>32687</v>
      </c>
      <c r="N2214">
        <v>34321</v>
      </c>
      <c r="O2214">
        <v>36037</v>
      </c>
      <c r="P2214">
        <v>39387</v>
      </c>
      <c r="Q2214">
        <v>42737</v>
      </c>
      <c r="R2214">
        <v>227500</v>
      </c>
      <c r="S2214">
        <v>238873</v>
      </c>
      <c r="T2214">
        <v>250816</v>
      </c>
      <c r="U2214">
        <v>274132</v>
      </c>
      <c r="V2214">
        <v>297448</v>
      </c>
      <c r="W2214" t="s">
        <v>2659</v>
      </c>
      <c r="X2214">
        <v>1</v>
      </c>
      <c r="Y2214">
        <v>1</v>
      </c>
      <c r="Z2214" t="s">
        <v>1532</v>
      </c>
    </row>
    <row r="2215" spans="1:26">
      <c r="A2215">
        <v>285</v>
      </c>
      <c r="B2215">
        <v>16226</v>
      </c>
      <c r="C2215" t="s">
        <v>1574</v>
      </c>
      <c r="D2215" t="s">
        <v>1529</v>
      </c>
      <c r="E2215" t="s">
        <v>1444</v>
      </c>
      <c r="F2215">
        <v>6599</v>
      </c>
      <c r="G2215">
        <v>6890</v>
      </c>
      <c r="H2215" t="s">
        <v>1530</v>
      </c>
      <c r="I2215">
        <v>261</v>
      </c>
      <c r="J2215">
        <v>6500</v>
      </c>
      <c r="K2215">
        <v>20</v>
      </c>
      <c r="L2215">
        <v>81000</v>
      </c>
      <c r="M2215">
        <v>32687</v>
      </c>
      <c r="N2215">
        <v>34321</v>
      </c>
      <c r="O2215">
        <v>36037</v>
      </c>
      <c r="P2215">
        <v>39387</v>
      </c>
      <c r="Q2215">
        <v>42737</v>
      </c>
      <c r="R2215">
        <v>130000</v>
      </c>
      <c r="S2215">
        <v>136499</v>
      </c>
      <c r="T2215">
        <v>143323</v>
      </c>
      <c r="U2215">
        <v>156647</v>
      </c>
      <c r="V2215">
        <v>169970</v>
      </c>
      <c r="W2215" t="s">
        <v>2657</v>
      </c>
      <c r="X2215">
        <v>1</v>
      </c>
      <c r="Y2215">
        <v>1</v>
      </c>
      <c r="Z2215" t="s">
        <v>1532</v>
      </c>
    </row>
    <row r="2216" spans="1:26">
      <c r="A2216">
        <v>285</v>
      </c>
      <c r="B2216">
        <v>16226</v>
      </c>
      <c r="C2216" t="s">
        <v>1574</v>
      </c>
      <c r="D2216" t="s">
        <v>1529</v>
      </c>
      <c r="E2216" t="s">
        <v>1444</v>
      </c>
      <c r="F2216">
        <v>72791</v>
      </c>
      <c r="G2216">
        <v>86515</v>
      </c>
      <c r="H2216" t="s">
        <v>1530</v>
      </c>
      <c r="I2216">
        <v>261</v>
      </c>
      <c r="J2216">
        <v>100</v>
      </c>
      <c r="K2216">
        <v>20</v>
      </c>
      <c r="L2216">
        <v>81000</v>
      </c>
      <c r="M2216">
        <v>32687</v>
      </c>
      <c r="N2216">
        <v>34321</v>
      </c>
      <c r="O2216">
        <v>36037</v>
      </c>
      <c r="P2216">
        <v>39387</v>
      </c>
      <c r="Q2216">
        <v>42737</v>
      </c>
      <c r="R2216">
        <v>2000</v>
      </c>
      <c r="S2216">
        <v>2100</v>
      </c>
      <c r="T2216">
        <v>2205</v>
      </c>
      <c r="U2216">
        <v>2410</v>
      </c>
      <c r="V2216">
        <v>2615</v>
      </c>
      <c r="W2216" t="s">
        <v>2672</v>
      </c>
      <c r="X2216">
        <v>1</v>
      </c>
      <c r="Y2216">
        <v>1</v>
      </c>
      <c r="Z2216" t="s">
        <v>1532</v>
      </c>
    </row>
    <row r="2217" spans="1:26">
      <c r="A2217">
        <v>285</v>
      </c>
      <c r="B2217">
        <v>16226</v>
      </c>
      <c r="C2217" t="s">
        <v>1574</v>
      </c>
      <c r="D2217" t="s">
        <v>1529</v>
      </c>
      <c r="E2217" t="s">
        <v>1444</v>
      </c>
      <c r="F2217">
        <v>44398</v>
      </c>
      <c r="G2217">
        <v>51145</v>
      </c>
      <c r="H2217" t="s">
        <v>1530</v>
      </c>
      <c r="I2217">
        <v>261</v>
      </c>
      <c r="J2217">
        <v>2000</v>
      </c>
      <c r="K2217">
        <v>15</v>
      </c>
      <c r="L2217">
        <v>81000</v>
      </c>
      <c r="M2217">
        <v>32687</v>
      </c>
      <c r="N2217">
        <v>34321</v>
      </c>
      <c r="O2217">
        <v>36037</v>
      </c>
      <c r="P2217">
        <v>39387</v>
      </c>
      <c r="Q2217">
        <v>42737</v>
      </c>
      <c r="R2217">
        <v>30000</v>
      </c>
      <c r="S2217">
        <v>31500</v>
      </c>
      <c r="T2217">
        <v>33075</v>
      </c>
      <c r="U2217">
        <v>36149</v>
      </c>
      <c r="V2217">
        <v>39224</v>
      </c>
      <c r="W2217" t="s">
        <v>2673</v>
      </c>
      <c r="X2217">
        <v>1</v>
      </c>
      <c r="Y2217">
        <v>1</v>
      </c>
      <c r="Z2217" t="s">
        <v>1532</v>
      </c>
    </row>
    <row r="2218" spans="1:26">
      <c r="A2218">
        <v>285</v>
      </c>
      <c r="B2218">
        <v>16226</v>
      </c>
      <c r="C2218" t="s">
        <v>1574</v>
      </c>
      <c r="D2218" t="s">
        <v>1529</v>
      </c>
      <c r="E2218" t="s">
        <v>1444</v>
      </c>
      <c r="F2218">
        <v>66804</v>
      </c>
      <c r="G2218">
        <v>80253</v>
      </c>
      <c r="H2218" t="s">
        <v>1530</v>
      </c>
      <c r="I2218">
        <v>261</v>
      </c>
      <c r="J2218">
        <v>70</v>
      </c>
      <c r="K2218">
        <v>10</v>
      </c>
      <c r="L2218">
        <v>81000</v>
      </c>
      <c r="M2218">
        <v>32687</v>
      </c>
      <c r="N2218">
        <v>34321</v>
      </c>
      <c r="O2218">
        <v>36037</v>
      </c>
      <c r="P2218">
        <v>39387</v>
      </c>
      <c r="Q2218">
        <v>42737</v>
      </c>
      <c r="R2218">
        <v>700</v>
      </c>
      <c r="S2218">
        <v>735</v>
      </c>
      <c r="T2218">
        <v>772</v>
      </c>
      <c r="U2218">
        <v>843</v>
      </c>
      <c r="V2218">
        <v>915</v>
      </c>
      <c r="W2218" t="s">
        <v>2674</v>
      </c>
      <c r="X2218">
        <v>1</v>
      </c>
      <c r="Y2218">
        <v>1</v>
      </c>
      <c r="Z2218" t="s">
        <v>1532</v>
      </c>
    </row>
    <row r="2219" spans="1:26">
      <c r="A2219">
        <v>285</v>
      </c>
      <c r="B2219">
        <v>16226</v>
      </c>
      <c r="C2219" t="s">
        <v>1574</v>
      </c>
      <c r="D2219" t="s">
        <v>1529</v>
      </c>
      <c r="E2219" t="s">
        <v>1444</v>
      </c>
      <c r="F2219">
        <v>37436</v>
      </c>
      <c r="G2219">
        <v>41209</v>
      </c>
      <c r="H2219" t="s">
        <v>1530</v>
      </c>
      <c r="I2219">
        <v>261</v>
      </c>
      <c r="J2219">
        <v>70</v>
      </c>
      <c r="K2219">
        <v>150</v>
      </c>
      <c r="L2219">
        <v>81000</v>
      </c>
      <c r="M2219">
        <v>32687</v>
      </c>
      <c r="N2219">
        <v>34321</v>
      </c>
      <c r="O2219">
        <v>36037</v>
      </c>
      <c r="P2219">
        <v>39387</v>
      </c>
      <c r="Q2219">
        <v>42737</v>
      </c>
      <c r="R2219">
        <v>10500</v>
      </c>
      <c r="S2219">
        <v>11025</v>
      </c>
      <c r="T2219">
        <v>11576</v>
      </c>
      <c r="U2219">
        <v>12652</v>
      </c>
      <c r="V2219">
        <v>13728</v>
      </c>
      <c r="W2219" t="s">
        <v>2675</v>
      </c>
      <c r="X2219">
        <v>1</v>
      </c>
      <c r="Y2219">
        <v>1</v>
      </c>
      <c r="Z2219" t="s">
        <v>1532</v>
      </c>
    </row>
    <row r="2220" spans="1:26">
      <c r="A2220">
        <v>285</v>
      </c>
      <c r="B2220">
        <v>16226</v>
      </c>
      <c r="C2220" t="s">
        <v>1574</v>
      </c>
      <c r="D2220" t="s">
        <v>1529</v>
      </c>
      <c r="E2220" t="s">
        <v>1444</v>
      </c>
      <c r="F2220">
        <v>74688</v>
      </c>
      <c r="G2220">
        <v>88693</v>
      </c>
      <c r="H2220" t="s">
        <v>1530</v>
      </c>
      <c r="I2220">
        <v>261</v>
      </c>
      <c r="J2220">
        <v>6000</v>
      </c>
      <c r="K2220">
        <v>35</v>
      </c>
      <c r="L2220">
        <v>81000</v>
      </c>
      <c r="M2220">
        <v>32687</v>
      </c>
      <c r="N2220">
        <v>34321</v>
      </c>
      <c r="O2220">
        <v>36037</v>
      </c>
      <c r="P2220">
        <v>39387</v>
      </c>
      <c r="Q2220">
        <v>42737</v>
      </c>
      <c r="R2220">
        <v>210000</v>
      </c>
      <c r="S2220">
        <v>220498</v>
      </c>
      <c r="T2220">
        <v>231522</v>
      </c>
      <c r="U2220">
        <v>253045</v>
      </c>
      <c r="V2220">
        <v>274567</v>
      </c>
      <c r="W2220" t="s">
        <v>2676</v>
      </c>
      <c r="X2220">
        <v>1</v>
      </c>
      <c r="Y2220">
        <v>1</v>
      </c>
      <c r="Z2220" t="s">
        <v>1532</v>
      </c>
    </row>
    <row r="2221" spans="1:26">
      <c r="A2221">
        <v>285</v>
      </c>
      <c r="B2221">
        <v>16226</v>
      </c>
      <c r="C2221" t="s">
        <v>1574</v>
      </c>
      <c r="D2221" t="s">
        <v>1529</v>
      </c>
      <c r="E2221" t="s">
        <v>1444</v>
      </c>
      <c r="F2221">
        <v>5976</v>
      </c>
      <c r="G2221">
        <v>6256</v>
      </c>
      <c r="H2221" t="s">
        <v>1530</v>
      </c>
      <c r="I2221">
        <v>261</v>
      </c>
      <c r="J2221">
        <v>6</v>
      </c>
      <c r="K2221">
        <v>2500</v>
      </c>
      <c r="L2221">
        <v>81000</v>
      </c>
      <c r="M2221">
        <v>32687</v>
      </c>
      <c r="N2221">
        <v>34321</v>
      </c>
      <c r="O2221">
        <v>36037</v>
      </c>
      <c r="P2221">
        <v>39387</v>
      </c>
      <c r="Q2221">
        <v>42737</v>
      </c>
      <c r="R2221">
        <v>15000</v>
      </c>
      <c r="S2221">
        <v>15750</v>
      </c>
      <c r="T2221">
        <v>16537</v>
      </c>
      <c r="U2221">
        <v>18075</v>
      </c>
      <c r="V2221">
        <v>19612</v>
      </c>
      <c r="W2221" t="s">
        <v>2677</v>
      </c>
      <c r="X2221">
        <v>1</v>
      </c>
      <c r="Y2221">
        <v>1</v>
      </c>
      <c r="Z2221" t="s">
        <v>1532</v>
      </c>
    </row>
    <row r="2222" spans="1:26">
      <c r="A2222">
        <v>285</v>
      </c>
      <c r="B2222">
        <v>16226</v>
      </c>
      <c r="C2222" t="s">
        <v>1574</v>
      </c>
      <c r="D2222" t="s">
        <v>1529</v>
      </c>
      <c r="E2222" t="s">
        <v>1444</v>
      </c>
      <c r="F2222">
        <v>37452</v>
      </c>
      <c r="G2222">
        <v>41225</v>
      </c>
      <c r="H2222" t="s">
        <v>1530</v>
      </c>
      <c r="I2222">
        <v>261</v>
      </c>
      <c r="J2222">
        <v>9</v>
      </c>
      <c r="K2222">
        <v>3500</v>
      </c>
      <c r="L2222">
        <v>81000</v>
      </c>
      <c r="M2222">
        <v>32687</v>
      </c>
      <c r="N2222">
        <v>34321</v>
      </c>
      <c r="O2222">
        <v>36037</v>
      </c>
      <c r="P2222">
        <v>39387</v>
      </c>
      <c r="Q2222">
        <v>42737</v>
      </c>
      <c r="R2222">
        <v>31500</v>
      </c>
      <c r="S2222">
        <v>33075</v>
      </c>
      <c r="T2222">
        <v>34728</v>
      </c>
      <c r="U2222">
        <v>37957</v>
      </c>
      <c r="V2222">
        <v>41185</v>
      </c>
      <c r="W2222" t="s">
        <v>2678</v>
      </c>
      <c r="X2222">
        <v>1</v>
      </c>
      <c r="Y2222">
        <v>1</v>
      </c>
      <c r="Z2222" t="s">
        <v>1532</v>
      </c>
    </row>
    <row r="2223" spans="1:26">
      <c r="A2223">
        <v>285</v>
      </c>
      <c r="B2223">
        <v>16226</v>
      </c>
      <c r="C2223" t="s">
        <v>1574</v>
      </c>
      <c r="D2223" t="s">
        <v>1529</v>
      </c>
      <c r="E2223" t="s">
        <v>1444</v>
      </c>
      <c r="F2223">
        <v>41517</v>
      </c>
      <c r="G2223">
        <v>46639</v>
      </c>
      <c r="H2223" t="s">
        <v>1530</v>
      </c>
      <c r="I2223">
        <v>261</v>
      </c>
      <c r="J2223">
        <v>3</v>
      </c>
      <c r="K2223">
        <v>400</v>
      </c>
      <c r="L2223">
        <v>81000</v>
      </c>
      <c r="M2223">
        <v>32687</v>
      </c>
      <c r="N2223">
        <v>34321</v>
      </c>
      <c r="O2223">
        <v>36037</v>
      </c>
      <c r="P2223">
        <v>39387</v>
      </c>
      <c r="Q2223">
        <v>42737</v>
      </c>
      <c r="R2223">
        <v>1200</v>
      </c>
      <c r="S2223">
        <v>1260</v>
      </c>
      <c r="T2223">
        <v>1323</v>
      </c>
      <c r="U2223">
        <v>1446</v>
      </c>
      <c r="V2223">
        <v>1569</v>
      </c>
      <c r="W2223" t="s">
        <v>2679</v>
      </c>
      <c r="X2223">
        <v>1</v>
      </c>
      <c r="Y2223">
        <v>1</v>
      </c>
      <c r="Z2223" t="s">
        <v>1532</v>
      </c>
    </row>
    <row r="2224" spans="1:26">
      <c r="A2224">
        <v>285</v>
      </c>
      <c r="B2224">
        <v>16226</v>
      </c>
      <c r="C2224" t="s">
        <v>1574</v>
      </c>
      <c r="D2224" t="s">
        <v>1529</v>
      </c>
      <c r="E2224" t="s">
        <v>1444</v>
      </c>
      <c r="F2224">
        <v>37767</v>
      </c>
      <c r="G2224">
        <v>41638</v>
      </c>
      <c r="H2224" t="s">
        <v>1530</v>
      </c>
      <c r="I2224">
        <v>261</v>
      </c>
      <c r="J2224">
        <v>660</v>
      </c>
      <c r="K2224">
        <v>40</v>
      </c>
      <c r="L2224">
        <v>81000</v>
      </c>
      <c r="M2224">
        <v>32687</v>
      </c>
      <c r="N2224">
        <v>34321</v>
      </c>
      <c r="O2224">
        <v>36037</v>
      </c>
      <c r="P2224">
        <v>39387</v>
      </c>
      <c r="Q2224">
        <v>42737</v>
      </c>
      <c r="R2224">
        <v>26400</v>
      </c>
      <c r="S2224">
        <v>27720</v>
      </c>
      <c r="T2224">
        <v>29106</v>
      </c>
      <c r="U2224">
        <v>31811</v>
      </c>
      <c r="V2224">
        <v>34517</v>
      </c>
      <c r="W2224" t="s">
        <v>2680</v>
      </c>
      <c r="X2224">
        <v>1</v>
      </c>
      <c r="Y2224">
        <v>1</v>
      </c>
      <c r="Z2224" t="s">
        <v>1532</v>
      </c>
    </row>
    <row r="2225" spans="1:26">
      <c r="A2225">
        <v>285</v>
      </c>
      <c r="B2225">
        <v>16226</v>
      </c>
      <c r="C2225" t="s">
        <v>1574</v>
      </c>
      <c r="D2225" t="s">
        <v>1529</v>
      </c>
      <c r="E2225" t="s">
        <v>1444</v>
      </c>
      <c r="F2225">
        <v>6880</v>
      </c>
      <c r="G2225">
        <v>7171</v>
      </c>
      <c r="H2225" t="s">
        <v>1530</v>
      </c>
      <c r="I2225">
        <v>261</v>
      </c>
      <c r="J2225">
        <v>660</v>
      </c>
      <c r="K2225">
        <v>40</v>
      </c>
      <c r="L2225">
        <v>81000</v>
      </c>
      <c r="M2225">
        <v>32687</v>
      </c>
      <c r="N2225">
        <v>34321</v>
      </c>
      <c r="O2225">
        <v>36037</v>
      </c>
      <c r="P2225">
        <v>39387</v>
      </c>
      <c r="Q2225">
        <v>42737</v>
      </c>
      <c r="R2225">
        <v>26400</v>
      </c>
      <c r="S2225">
        <v>27720</v>
      </c>
      <c r="T2225">
        <v>29106</v>
      </c>
      <c r="U2225">
        <v>31811</v>
      </c>
      <c r="V2225">
        <v>34517</v>
      </c>
      <c r="W2225" t="s">
        <v>2681</v>
      </c>
      <c r="X2225">
        <v>1</v>
      </c>
      <c r="Y2225">
        <v>1</v>
      </c>
      <c r="Z2225" t="s">
        <v>1532</v>
      </c>
    </row>
    <row r="2226" spans="1:26">
      <c r="A2226">
        <v>285</v>
      </c>
      <c r="B2226">
        <v>16226</v>
      </c>
      <c r="C2226" t="s">
        <v>1574</v>
      </c>
      <c r="D2226" t="s">
        <v>1529</v>
      </c>
      <c r="E2226" t="s">
        <v>1444</v>
      </c>
      <c r="F2226">
        <v>29621</v>
      </c>
      <c r="G2226">
        <v>43031</v>
      </c>
      <c r="H2226" t="s">
        <v>1530</v>
      </c>
      <c r="I2226">
        <v>261</v>
      </c>
      <c r="J2226">
        <v>100</v>
      </c>
      <c r="K2226">
        <v>450</v>
      </c>
      <c r="L2226">
        <v>81000</v>
      </c>
      <c r="M2226">
        <v>32687</v>
      </c>
      <c r="N2226">
        <v>34321</v>
      </c>
      <c r="O2226">
        <v>36037</v>
      </c>
      <c r="P2226">
        <v>39387</v>
      </c>
      <c r="Q2226">
        <v>42737</v>
      </c>
      <c r="R2226">
        <v>45000</v>
      </c>
      <c r="S2226">
        <v>47250</v>
      </c>
      <c r="T2226">
        <v>49612</v>
      </c>
      <c r="U2226">
        <v>54224</v>
      </c>
      <c r="V2226">
        <v>58836</v>
      </c>
      <c r="W2226" t="s">
        <v>2682</v>
      </c>
      <c r="X2226">
        <v>1</v>
      </c>
      <c r="Y2226">
        <v>1</v>
      </c>
      <c r="Z2226" t="s">
        <v>1532</v>
      </c>
    </row>
    <row r="2227" spans="1:26">
      <c r="A2227">
        <v>285</v>
      </c>
      <c r="B2227">
        <v>16226</v>
      </c>
      <c r="C2227" t="s">
        <v>1574</v>
      </c>
      <c r="D2227" t="s">
        <v>1529</v>
      </c>
      <c r="E2227" t="s">
        <v>1444</v>
      </c>
      <c r="F2227">
        <v>6886</v>
      </c>
      <c r="G2227">
        <v>7177</v>
      </c>
      <c r="H2227" t="s">
        <v>1530</v>
      </c>
      <c r="I2227">
        <v>261</v>
      </c>
      <c r="J2227">
        <v>6000</v>
      </c>
      <c r="K2227">
        <v>40</v>
      </c>
      <c r="L2227">
        <v>81000</v>
      </c>
      <c r="M2227">
        <v>32687</v>
      </c>
      <c r="N2227">
        <v>34321</v>
      </c>
      <c r="O2227">
        <v>36037</v>
      </c>
      <c r="P2227">
        <v>39387</v>
      </c>
      <c r="Q2227">
        <v>42737</v>
      </c>
      <c r="R2227">
        <v>240000</v>
      </c>
      <c r="S2227">
        <v>251997</v>
      </c>
      <c r="T2227">
        <v>264597</v>
      </c>
      <c r="U2227">
        <v>289194</v>
      </c>
      <c r="V2227">
        <v>313791</v>
      </c>
      <c r="W2227" t="s">
        <v>2683</v>
      </c>
      <c r="X2227">
        <v>1</v>
      </c>
      <c r="Y2227">
        <v>1</v>
      </c>
      <c r="Z2227" t="s">
        <v>1532</v>
      </c>
    </row>
    <row r="2228" spans="1:26">
      <c r="A2228">
        <v>285</v>
      </c>
      <c r="B2228">
        <v>16226</v>
      </c>
      <c r="C2228" t="s">
        <v>1574</v>
      </c>
      <c r="D2228" t="s">
        <v>1529</v>
      </c>
      <c r="E2228" t="s">
        <v>1444</v>
      </c>
      <c r="F2228">
        <v>6891</v>
      </c>
      <c r="G2228">
        <v>7182</v>
      </c>
      <c r="H2228" t="s">
        <v>1530</v>
      </c>
      <c r="I2228">
        <v>261</v>
      </c>
      <c r="J2228">
        <v>6000</v>
      </c>
      <c r="K2228">
        <v>40</v>
      </c>
      <c r="L2228">
        <v>81000</v>
      </c>
      <c r="M2228">
        <v>32687</v>
      </c>
      <c r="N2228">
        <v>34321</v>
      </c>
      <c r="O2228">
        <v>36037</v>
      </c>
      <c r="P2228">
        <v>39387</v>
      </c>
      <c r="Q2228">
        <v>42737</v>
      </c>
      <c r="R2228">
        <v>240000</v>
      </c>
      <c r="S2228">
        <v>251997</v>
      </c>
      <c r="T2228">
        <v>264597</v>
      </c>
      <c r="U2228">
        <v>289194</v>
      </c>
      <c r="V2228">
        <v>313791</v>
      </c>
      <c r="W2228" t="s">
        <v>2684</v>
      </c>
      <c r="X2228">
        <v>1</v>
      </c>
      <c r="Y2228">
        <v>1</v>
      </c>
      <c r="Z2228" t="s">
        <v>1532</v>
      </c>
    </row>
    <row r="2229" spans="1:26">
      <c r="A2229">
        <v>285</v>
      </c>
      <c r="B2229">
        <v>16226</v>
      </c>
      <c r="C2229" t="s">
        <v>1574</v>
      </c>
      <c r="D2229" t="s">
        <v>1529</v>
      </c>
      <c r="E2229" t="s">
        <v>1444</v>
      </c>
      <c r="F2229">
        <v>6896</v>
      </c>
      <c r="G2229">
        <v>7187</v>
      </c>
      <c r="H2229" t="s">
        <v>1530</v>
      </c>
      <c r="I2229">
        <v>261</v>
      </c>
      <c r="J2229">
        <v>6000</v>
      </c>
      <c r="K2229">
        <v>40</v>
      </c>
      <c r="L2229">
        <v>81000</v>
      </c>
      <c r="M2229">
        <v>32687</v>
      </c>
      <c r="N2229">
        <v>34321</v>
      </c>
      <c r="O2229">
        <v>36037</v>
      </c>
      <c r="P2229">
        <v>39387</v>
      </c>
      <c r="Q2229">
        <v>42737</v>
      </c>
      <c r="R2229">
        <v>240000</v>
      </c>
      <c r="S2229">
        <v>251997</v>
      </c>
      <c r="T2229">
        <v>264597</v>
      </c>
      <c r="U2229">
        <v>289194</v>
      </c>
      <c r="V2229">
        <v>313791</v>
      </c>
      <c r="W2229" t="s">
        <v>2685</v>
      </c>
      <c r="X2229">
        <v>1</v>
      </c>
      <c r="Y2229">
        <v>1</v>
      </c>
      <c r="Z2229" t="s">
        <v>1532</v>
      </c>
    </row>
    <row r="2230" spans="1:26">
      <c r="A2230">
        <v>285</v>
      </c>
      <c r="B2230">
        <v>16226</v>
      </c>
      <c r="C2230" t="s">
        <v>1574</v>
      </c>
      <c r="D2230" t="s">
        <v>1529</v>
      </c>
      <c r="E2230" t="s">
        <v>1444</v>
      </c>
      <c r="F2230">
        <v>6901</v>
      </c>
      <c r="G2230">
        <v>7192</v>
      </c>
      <c r="H2230" t="s">
        <v>1530</v>
      </c>
      <c r="I2230">
        <v>261</v>
      </c>
      <c r="J2230">
        <v>6000</v>
      </c>
      <c r="K2230">
        <v>40</v>
      </c>
      <c r="L2230">
        <v>81000</v>
      </c>
      <c r="M2230">
        <v>32687</v>
      </c>
      <c r="N2230">
        <v>34321</v>
      </c>
      <c r="O2230">
        <v>36037</v>
      </c>
      <c r="P2230">
        <v>39387</v>
      </c>
      <c r="Q2230">
        <v>42737</v>
      </c>
      <c r="R2230">
        <v>240000</v>
      </c>
      <c r="S2230">
        <v>251997</v>
      </c>
      <c r="T2230">
        <v>264597</v>
      </c>
      <c r="U2230">
        <v>289194</v>
      </c>
      <c r="V2230">
        <v>313791</v>
      </c>
      <c r="W2230" t="s">
        <v>2686</v>
      </c>
      <c r="X2230">
        <v>1</v>
      </c>
      <c r="Y2230">
        <v>1</v>
      </c>
      <c r="Z2230" t="s">
        <v>1532</v>
      </c>
    </row>
    <row r="2231" spans="1:26">
      <c r="A2231">
        <v>285</v>
      </c>
      <c r="B2231">
        <v>16226</v>
      </c>
      <c r="C2231" t="s">
        <v>1574</v>
      </c>
      <c r="D2231" t="s">
        <v>1529</v>
      </c>
      <c r="E2231" t="s">
        <v>1444</v>
      </c>
      <c r="F2231">
        <v>7000</v>
      </c>
      <c r="G2231">
        <v>7300</v>
      </c>
      <c r="H2231" t="s">
        <v>1530</v>
      </c>
      <c r="I2231">
        <v>261</v>
      </c>
      <c r="J2231">
        <v>10000</v>
      </c>
      <c r="K2231">
        <v>75</v>
      </c>
      <c r="L2231">
        <v>81000</v>
      </c>
      <c r="M2231">
        <v>32687</v>
      </c>
      <c r="N2231">
        <v>34321</v>
      </c>
      <c r="O2231">
        <v>36037</v>
      </c>
      <c r="P2231">
        <v>39387</v>
      </c>
      <c r="Q2231">
        <v>42737</v>
      </c>
      <c r="R2231">
        <v>750000</v>
      </c>
      <c r="S2231">
        <v>787492</v>
      </c>
      <c r="T2231">
        <v>826865</v>
      </c>
      <c r="U2231">
        <v>903731</v>
      </c>
      <c r="V2231">
        <v>980596</v>
      </c>
      <c r="W2231" t="s">
        <v>2687</v>
      </c>
      <c r="X2231">
        <v>1</v>
      </c>
      <c r="Y2231">
        <v>1</v>
      </c>
      <c r="Z2231" t="s">
        <v>1532</v>
      </c>
    </row>
    <row r="2232" spans="1:26">
      <c r="A2232">
        <v>285</v>
      </c>
      <c r="B2232">
        <v>16226</v>
      </c>
      <c r="C2232" t="s">
        <v>1574</v>
      </c>
      <c r="D2232" t="s">
        <v>1529</v>
      </c>
      <c r="E2232" t="s">
        <v>1444</v>
      </c>
      <c r="F2232">
        <v>81176</v>
      </c>
      <c r="G2232">
        <v>95900</v>
      </c>
      <c r="H2232" t="s">
        <v>1530</v>
      </c>
      <c r="I2232">
        <v>261</v>
      </c>
      <c r="J2232">
        <v>10000</v>
      </c>
      <c r="K2232">
        <v>85</v>
      </c>
      <c r="L2232">
        <v>81000</v>
      </c>
      <c r="M2232">
        <v>32687</v>
      </c>
      <c r="N2232">
        <v>34321</v>
      </c>
      <c r="O2232">
        <v>36037</v>
      </c>
      <c r="P2232">
        <v>39387</v>
      </c>
      <c r="Q2232">
        <v>42737</v>
      </c>
      <c r="R2232">
        <v>850000</v>
      </c>
      <c r="S2232">
        <v>892491</v>
      </c>
      <c r="T2232">
        <v>937114</v>
      </c>
      <c r="U2232">
        <v>1024228</v>
      </c>
      <c r="V2232">
        <v>1111342</v>
      </c>
      <c r="W2232" t="s">
        <v>2688</v>
      </c>
      <c r="X2232">
        <v>1</v>
      </c>
      <c r="Y2232">
        <v>1</v>
      </c>
      <c r="Z2232" t="s">
        <v>1532</v>
      </c>
    </row>
    <row r="2233" spans="1:26">
      <c r="A2233">
        <v>285</v>
      </c>
      <c r="B2233">
        <v>16226</v>
      </c>
      <c r="C2233" t="s">
        <v>1574</v>
      </c>
      <c r="D2233" t="s">
        <v>1529</v>
      </c>
      <c r="E2233" t="s">
        <v>1444</v>
      </c>
      <c r="F2233">
        <v>39725</v>
      </c>
      <c r="G2233">
        <v>44141</v>
      </c>
      <c r="H2233" t="s">
        <v>1530</v>
      </c>
      <c r="I2233">
        <v>261</v>
      </c>
      <c r="J2233">
        <v>660</v>
      </c>
      <c r="K2233">
        <v>60</v>
      </c>
      <c r="L2233">
        <v>81000</v>
      </c>
      <c r="M2233">
        <v>32687</v>
      </c>
      <c r="N2233">
        <v>34321</v>
      </c>
      <c r="O2233">
        <v>36037</v>
      </c>
      <c r="P2233">
        <v>39387</v>
      </c>
      <c r="Q2233">
        <v>42737</v>
      </c>
      <c r="R2233">
        <v>39600</v>
      </c>
      <c r="S2233">
        <v>41580</v>
      </c>
      <c r="T2233">
        <v>43658</v>
      </c>
      <c r="U2233">
        <v>47717</v>
      </c>
      <c r="V2233">
        <v>51775</v>
      </c>
      <c r="W2233" t="s">
        <v>2689</v>
      </c>
      <c r="X2233">
        <v>1</v>
      </c>
      <c r="Y2233">
        <v>1</v>
      </c>
      <c r="Z2233" t="s">
        <v>1532</v>
      </c>
    </row>
    <row r="2234" spans="1:26">
      <c r="A2234">
        <v>285</v>
      </c>
      <c r="B2234">
        <v>16226</v>
      </c>
      <c r="C2234" t="s">
        <v>1574</v>
      </c>
      <c r="D2234" t="s">
        <v>1529</v>
      </c>
      <c r="E2234" t="s">
        <v>1444</v>
      </c>
      <c r="F2234">
        <v>47130</v>
      </c>
      <c r="G2234">
        <v>54762</v>
      </c>
      <c r="H2234" t="s">
        <v>1530</v>
      </c>
      <c r="I2234">
        <v>261</v>
      </c>
      <c r="J2234">
        <v>2000</v>
      </c>
      <c r="K2234">
        <v>75</v>
      </c>
      <c r="L2234">
        <v>81000</v>
      </c>
      <c r="M2234">
        <v>32687</v>
      </c>
      <c r="N2234">
        <v>34321</v>
      </c>
      <c r="O2234">
        <v>36037</v>
      </c>
      <c r="P2234">
        <v>39387</v>
      </c>
      <c r="Q2234">
        <v>42737</v>
      </c>
      <c r="R2234">
        <v>150000</v>
      </c>
      <c r="S2234">
        <v>157498</v>
      </c>
      <c r="T2234">
        <v>165373</v>
      </c>
      <c r="U2234">
        <v>180746</v>
      </c>
      <c r="V2234">
        <v>196119</v>
      </c>
      <c r="W2234" t="s">
        <v>2690</v>
      </c>
      <c r="X2234">
        <v>1</v>
      </c>
      <c r="Y2234">
        <v>1</v>
      </c>
      <c r="Z2234" t="s">
        <v>1532</v>
      </c>
    </row>
    <row r="2235" spans="1:26">
      <c r="A2235">
        <v>285</v>
      </c>
      <c r="B2235">
        <v>16226</v>
      </c>
      <c r="C2235" t="s">
        <v>1574</v>
      </c>
      <c r="D2235" t="s">
        <v>1529</v>
      </c>
      <c r="E2235" t="s">
        <v>1444</v>
      </c>
      <c r="F2235">
        <v>6556</v>
      </c>
      <c r="G2235">
        <v>6847</v>
      </c>
      <c r="H2235" t="s">
        <v>1530</v>
      </c>
      <c r="I2235">
        <v>261</v>
      </c>
      <c r="J2235">
        <v>660</v>
      </c>
      <c r="K2235">
        <v>25</v>
      </c>
      <c r="L2235">
        <v>81000</v>
      </c>
      <c r="M2235">
        <v>32687</v>
      </c>
      <c r="N2235">
        <v>34321</v>
      </c>
      <c r="O2235">
        <v>36037</v>
      </c>
      <c r="P2235">
        <v>39387</v>
      </c>
      <c r="Q2235">
        <v>42737</v>
      </c>
      <c r="R2235">
        <v>16500</v>
      </c>
      <c r="S2235">
        <v>17325</v>
      </c>
      <c r="T2235">
        <v>18191</v>
      </c>
      <c r="U2235">
        <v>19882</v>
      </c>
      <c r="V2235">
        <v>21573</v>
      </c>
      <c r="W2235" t="s">
        <v>2691</v>
      </c>
      <c r="X2235">
        <v>1</v>
      </c>
      <c r="Y2235">
        <v>1</v>
      </c>
      <c r="Z2235" t="s">
        <v>1532</v>
      </c>
    </row>
    <row r="2236" spans="1:26">
      <c r="A2236">
        <v>285</v>
      </c>
      <c r="B2236">
        <v>16226</v>
      </c>
      <c r="C2236" t="s">
        <v>1574</v>
      </c>
      <c r="D2236" t="s">
        <v>1529</v>
      </c>
      <c r="E2236" t="s">
        <v>1444</v>
      </c>
      <c r="F2236">
        <v>6796</v>
      </c>
      <c r="G2236">
        <v>7087</v>
      </c>
      <c r="H2236" t="s">
        <v>1530</v>
      </c>
      <c r="I2236">
        <v>261</v>
      </c>
      <c r="J2236">
        <v>2000</v>
      </c>
      <c r="K2236">
        <v>50</v>
      </c>
      <c r="L2236">
        <v>81000</v>
      </c>
      <c r="M2236">
        <v>32687</v>
      </c>
      <c r="N2236">
        <v>34321</v>
      </c>
      <c r="O2236">
        <v>36037</v>
      </c>
      <c r="P2236">
        <v>39387</v>
      </c>
      <c r="Q2236">
        <v>42737</v>
      </c>
      <c r="R2236">
        <v>100000</v>
      </c>
      <c r="S2236">
        <v>104999</v>
      </c>
      <c r="T2236">
        <v>110249</v>
      </c>
      <c r="U2236">
        <v>120497</v>
      </c>
      <c r="V2236">
        <v>130746</v>
      </c>
      <c r="W2236" t="s">
        <v>2692</v>
      </c>
      <c r="X2236">
        <v>1</v>
      </c>
      <c r="Y2236">
        <v>1</v>
      </c>
      <c r="Z2236" t="s">
        <v>1532</v>
      </c>
    </row>
    <row r="2237" spans="1:26">
      <c r="A2237">
        <v>285</v>
      </c>
      <c r="B2237">
        <v>16226</v>
      </c>
      <c r="C2237" t="s">
        <v>1574</v>
      </c>
      <c r="D2237" t="s">
        <v>1529</v>
      </c>
      <c r="E2237" t="s">
        <v>1444</v>
      </c>
      <c r="F2237">
        <v>37486</v>
      </c>
      <c r="G2237">
        <v>41263</v>
      </c>
      <c r="H2237" t="s">
        <v>1530</v>
      </c>
      <c r="I2237">
        <v>261</v>
      </c>
      <c r="J2237">
        <v>660</v>
      </c>
      <c r="K2237">
        <v>150</v>
      </c>
      <c r="L2237">
        <v>81000</v>
      </c>
      <c r="M2237">
        <v>32687</v>
      </c>
      <c r="N2237">
        <v>34321</v>
      </c>
      <c r="O2237">
        <v>36037</v>
      </c>
      <c r="P2237">
        <v>39387</v>
      </c>
      <c r="Q2237">
        <v>42737</v>
      </c>
      <c r="R2237">
        <v>99000</v>
      </c>
      <c r="S2237">
        <v>103949</v>
      </c>
      <c r="T2237">
        <v>109146</v>
      </c>
      <c r="U2237">
        <v>119292</v>
      </c>
      <c r="V2237">
        <v>129439</v>
      </c>
      <c r="W2237" t="s">
        <v>2693</v>
      </c>
      <c r="X2237">
        <v>1</v>
      </c>
      <c r="Y2237">
        <v>1</v>
      </c>
      <c r="Z2237" t="s">
        <v>1532</v>
      </c>
    </row>
    <row r="2238" spans="1:26">
      <c r="A2238">
        <v>285</v>
      </c>
      <c r="B2238">
        <v>16226</v>
      </c>
      <c r="C2238" t="s">
        <v>1574</v>
      </c>
      <c r="D2238" t="s">
        <v>1529</v>
      </c>
      <c r="E2238" t="s">
        <v>1444</v>
      </c>
      <c r="F2238">
        <v>80070</v>
      </c>
      <c r="G2238">
        <v>94640</v>
      </c>
      <c r="H2238" t="s">
        <v>1530</v>
      </c>
      <c r="I2238">
        <v>261</v>
      </c>
      <c r="J2238">
        <v>25</v>
      </c>
      <c r="K2238">
        <v>1900</v>
      </c>
      <c r="L2238">
        <v>81000</v>
      </c>
      <c r="M2238">
        <v>32687</v>
      </c>
      <c r="N2238">
        <v>34321</v>
      </c>
      <c r="O2238">
        <v>36037</v>
      </c>
      <c r="P2238">
        <v>39387</v>
      </c>
      <c r="Q2238">
        <v>42737</v>
      </c>
      <c r="R2238">
        <v>47500</v>
      </c>
      <c r="S2238">
        <v>49874</v>
      </c>
      <c r="T2238">
        <v>52368</v>
      </c>
      <c r="U2238">
        <v>57236</v>
      </c>
      <c r="V2238">
        <v>62104</v>
      </c>
      <c r="W2238" t="s">
        <v>2694</v>
      </c>
      <c r="X2238">
        <v>1</v>
      </c>
      <c r="Y2238">
        <v>1</v>
      </c>
      <c r="Z2238" t="s">
        <v>1532</v>
      </c>
    </row>
    <row r="2239" spans="1:26">
      <c r="A2239">
        <v>285</v>
      </c>
      <c r="B2239">
        <v>16226</v>
      </c>
      <c r="C2239" t="s">
        <v>1574</v>
      </c>
      <c r="D2239" t="s">
        <v>1529</v>
      </c>
      <c r="E2239" t="s">
        <v>1444</v>
      </c>
      <c r="F2239">
        <v>6993</v>
      </c>
      <c r="G2239">
        <v>7293</v>
      </c>
      <c r="H2239" t="s">
        <v>1530</v>
      </c>
      <c r="I2239">
        <v>261</v>
      </c>
      <c r="J2239">
        <v>10000</v>
      </c>
      <c r="K2239">
        <v>120</v>
      </c>
      <c r="L2239">
        <v>81000</v>
      </c>
      <c r="M2239">
        <v>32687</v>
      </c>
      <c r="N2239">
        <v>34321</v>
      </c>
      <c r="O2239">
        <v>36037</v>
      </c>
      <c r="P2239">
        <v>39387</v>
      </c>
      <c r="Q2239">
        <v>42737</v>
      </c>
      <c r="R2239">
        <v>1200000</v>
      </c>
      <c r="S2239">
        <v>1259987</v>
      </c>
      <c r="T2239">
        <v>1322985</v>
      </c>
      <c r="U2239">
        <v>1445969</v>
      </c>
      <c r="V2239">
        <v>1568954</v>
      </c>
      <c r="W2239" t="s">
        <v>2695</v>
      </c>
      <c r="X2239">
        <v>1</v>
      </c>
      <c r="Y2239">
        <v>1</v>
      </c>
      <c r="Z2239" t="s">
        <v>1532</v>
      </c>
    </row>
    <row r="2240" spans="1:26">
      <c r="A2240">
        <v>285</v>
      </c>
      <c r="B2240">
        <v>16226</v>
      </c>
      <c r="C2240" t="s">
        <v>1574</v>
      </c>
      <c r="D2240" t="s">
        <v>1529</v>
      </c>
      <c r="E2240" t="s">
        <v>1444</v>
      </c>
      <c r="F2240">
        <v>6994</v>
      </c>
      <c r="G2240">
        <v>7294</v>
      </c>
      <c r="H2240" t="s">
        <v>1530</v>
      </c>
      <c r="I2240">
        <v>261</v>
      </c>
      <c r="J2240">
        <v>10000</v>
      </c>
      <c r="K2240">
        <v>120</v>
      </c>
      <c r="L2240">
        <v>81000</v>
      </c>
      <c r="M2240">
        <v>32687</v>
      </c>
      <c r="N2240">
        <v>34321</v>
      </c>
      <c r="O2240">
        <v>36037</v>
      </c>
      <c r="P2240">
        <v>39387</v>
      </c>
      <c r="Q2240">
        <v>42737</v>
      </c>
      <c r="R2240">
        <v>1200000</v>
      </c>
      <c r="S2240">
        <v>1259987</v>
      </c>
      <c r="T2240">
        <v>1322985</v>
      </c>
      <c r="U2240">
        <v>1445969</v>
      </c>
      <c r="V2240">
        <v>1568954</v>
      </c>
      <c r="W2240" t="s">
        <v>2696</v>
      </c>
      <c r="X2240">
        <v>1</v>
      </c>
      <c r="Y2240">
        <v>1</v>
      </c>
      <c r="Z2240" t="s">
        <v>1532</v>
      </c>
    </row>
    <row r="2241" spans="1:26">
      <c r="A2241">
        <v>285</v>
      </c>
      <c r="B2241">
        <v>16226</v>
      </c>
      <c r="C2241" t="s">
        <v>1574</v>
      </c>
      <c r="D2241" t="s">
        <v>1529</v>
      </c>
      <c r="E2241" t="s">
        <v>1444</v>
      </c>
      <c r="F2241">
        <v>72772</v>
      </c>
      <c r="G2241">
        <v>86495</v>
      </c>
      <c r="H2241" t="s">
        <v>1530</v>
      </c>
      <c r="I2241">
        <v>261</v>
      </c>
      <c r="J2241">
        <v>10000</v>
      </c>
      <c r="K2241">
        <v>120</v>
      </c>
      <c r="L2241">
        <v>81000</v>
      </c>
      <c r="M2241">
        <v>32687</v>
      </c>
      <c r="N2241">
        <v>34321</v>
      </c>
      <c r="O2241">
        <v>36037</v>
      </c>
      <c r="P2241">
        <v>39387</v>
      </c>
      <c r="Q2241">
        <v>42737</v>
      </c>
      <c r="R2241">
        <v>1200000</v>
      </c>
      <c r="S2241">
        <v>1259987</v>
      </c>
      <c r="T2241">
        <v>1322985</v>
      </c>
      <c r="U2241">
        <v>1445969</v>
      </c>
      <c r="V2241">
        <v>1568954</v>
      </c>
      <c r="W2241" t="s">
        <v>2697</v>
      </c>
      <c r="X2241">
        <v>1</v>
      </c>
      <c r="Y2241">
        <v>1</v>
      </c>
      <c r="Z2241" t="s">
        <v>1532</v>
      </c>
    </row>
    <row r="2242" spans="1:26">
      <c r="A2242">
        <v>285</v>
      </c>
      <c r="B2242">
        <v>16226</v>
      </c>
      <c r="C2242" t="s">
        <v>1574</v>
      </c>
      <c r="D2242" t="s">
        <v>1529</v>
      </c>
      <c r="E2242" t="s">
        <v>1444</v>
      </c>
      <c r="F2242">
        <v>7003</v>
      </c>
      <c r="G2242">
        <v>7303</v>
      </c>
      <c r="H2242" t="s">
        <v>1530</v>
      </c>
      <c r="I2242">
        <v>261</v>
      </c>
      <c r="J2242">
        <v>10000</v>
      </c>
      <c r="K2242">
        <v>175</v>
      </c>
      <c r="L2242">
        <v>81000</v>
      </c>
      <c r="M2242">
        <v>32687</v>
      </c>
      <c r="N2242">
        <v>34321</v>
      </c>
      <c r="O2242">
        <v>36037</v>
      </c>
      <c r="P2242">
        <v>39387</v>
      </c>
      <c r="Q2242">
        <v>42737</v>
      </c>
      <c r="R2242">
        <v>1750000</v>
      </c>
      <c r="S2242">
        <v>1837481</v>
      </c>
      <c r="T2242">
        <v>1929353</v>
      </c>
      <c r="U2242">
        <v>2108705</v>
      </c>
      <c r="V2242">
        <v>2288058</v>
      </c>
      <c r="W2242" t="s">
        <v>2698</v>
      </c>
      <c r="X2242">
        <v>1</v>
      </c>
      <c r="Y2242">
        <v>1</v>
      </c>
      <c r="Z2242" t="s">
        <v>1532</v>
      </c>
    </row>
    <row r="2243" spans="1:26">
      <c r="A2243">
        <v>285</v>
      </c>
      <c r="B2243">
        <v>16226</v>
      </c>
      <c r="C2243" t="s">
        <v>1574</v>
      </c>
      <c r="D2243" t="s">
        <v>1529</v>
      </c>
      <c r="E2243" t="s">
        <v>1444</v>
      </c>
      <c r="F2243">
        <v>82999</v>
      </c>
      <c r="G2243">
        <v>98135</v>
      </c>
      <c r="H2243" t="s">
        <v>1530</v>
      </c>
      <c r="I2243">
        <v>261</v>
      </c>
      <c r="J2243">
        <v>10000</v>
      </c>
      <c r="K2243">
        <v>250</v>
      </c>
      <c r="L2243">
        <v>81000</v>
      </c>
      <c r="M2243">
        <v>32687</v>
      </c>
      <c r="N2243">
        <v>34321</v>
      </c>
      <c r="O2243">
        <v>36037</v>
      </c>
      <c r="P2243">
        <v>39387</v>
      </c>
      <c r="Q2243">
        <v>42737</v>
      </c>
      <c r="R2243">
        <v>2500000</v>
      </c>
      <c r="S2243">
        <v>2624973</v>
      </c>
      <c r="T2243">
        <v>2756218</v>
      </c>
      <c r="U2243">
        <v>3012436</v>
      </c>
      <c r="V2243">
        <v>3268654</v>
      </c>
      <c r="W2243" t="s">
        <v>2699</v>
      </c>
      <c r="X2243">
        <v>1</v>
      </c>
      <c r="Y2243">
        <v>1</v>
      </c>
      <c r="Z2243" t="s">
        <v>1532</v>
      </c>
    </row>
    <row r="2244" spans="1:26">
      <c r="A2244">
        <v>285</v>
      </c>
      <c r="B2244">
        <v>16226</v>
      </c>
      <c r="C2244" t="s">
        <v>1574</v>
      </c>
      <c r="D2244" t="s">
        <v>1529</v>
      </c>
      <c r="E2244" t="s">
        <v>1444</v>
      </c>
      <c r="F2244">
        <v>6570</v>
      </c>
      <c r="G2244">
        <v>6861</v>
      </c>
      <c r="H2244" t="s">
        <v>1530</v>
      </c>
      <c r="I2244">
        <v>261</v>
      </c>
      <c r="J2244">
        <v>660</v>
      </c>
      <c r="K2244">
        <v>75</v>
      </c>
      <c r="L2244">
        <v>81000</v>
      </c>
      <c r="M2244">
        <v>32687</v>
      </c>
      <c r="N2244">
        <v>34321</v>
      </c>
      <c r="O2244">
        <v>36037</v>
      </c>
      <c r="P2244">
        <v>39387</v>
      </c>
      <c r="Q2244">
        <v>42737</v>
      </c>
      <c r="R2244">
        <v>49500</v>
      </c>
      <c r="S2244">
        <v>51974</v>
      </c>
      <c r="T2244">
        <v>54573</v>
      </c>
      <c r="U2244">
        <v>59646</v>
      </c>
      <c r="V2244">
        <v>64719</v>
      </c>
      <c r="W2244" t="s">
        <v>2700</v>
      </c>
      <c r="X2244">
        <v>1</v>
      </c>
      <c r="Y2244">
        <v>1</v>
      </c>
      <c r="Z2244" t="s">
        <v>1532</v>
      </c>
    </row>
    <row r="2245" spans="1:26">
      <c r="A2245">
        <v>285</v>
      </c>
      <c r="B2245">
        <v>16226</v>
      </c>
      <c r="C2245" t="s">
        <v>1574</v>
      </c>
      <c r="D2245" t="s">
        <v>1529</v>
      </c>
      <c r="E2245" t="s">
        <v>1445</v>
      </c>
      <c r="F2245">
        <v>7135</v>
      </c>
      <c r="G2245">
        <v>56760</v>
      </c>
      <c r="H2245" t="s">
        <v>1530</v>
      </c>
      <c r="I2245">
        <v>266</v>
      </c>
      <c r="J2245">
        <v>100</v>
      </c>
      <c r="K2245">
        <v>30</v>
      </c>
      <c r="L2245">
        <v>81000</v>
      </c>
      <c r="M2245">
        <v>4982</v>
      </c>
      <c r="N2245">
        <v>5231</v>
      </c>
      <c r="O2245">
        <v>5493</v>
      </c>
      <c r="P2245">
        <v>6004</v>
      </c>
      <c r="Q2245">
        <v>6515</v>
      </c>
      <c r="R2245">
        <v>3000</v>
      </c>
      <c r="S2245">
        <v>3150</v>
      </c>
      <c r="T2245">
        <v>3308</v>
      </c>
      <c r="U2245">
        <v>3615</v>
      </c>
      <c r="V2245">
        <v>3923</v>
      </c>
      <c r="W2245" t="s">
        <v>2701</v>
      </c>
      <c r="X2245">
        <v>1</v>
      </c>
      <c r="Y2245">
        <v>1</v>
      </c>
      <c r="Z2245" t="s">
        <v>1532</v>
      </c>
    </row>
    <row r="2246" spans="1:26">
      <c r="A2246">
        <v>285</v>
      </c>
      <c r="B2246">
        <v>16226</v>
      </c>
      <c r="C2246" t="s">
        <v>1574</v>
      </c>
      <c r="D2246" t="s">
        <v>1529</v>
      </c>
      <c r="E2246" t="s">
        <v>1445</v>
      </c>
      <c r="F2246">
        <v>7135</v>
      </c>
      <c r="G2246">
        <v>7447</v>
      </c>
      <c r="H2246" t="s">
        <v>1530</v>
      </c>
      <c r="I2246">
        <v>266</v>
      </c>
      <c r="J2246">
        <v>100</v>
      </c>
      <c r="K2246">
        <v>12</v>
      </c>
      <c r="L2246">
        <v>81000</v>
      </c>
      <c r="M2246">
        <v>4982</v>
      </c>
      <c r="N2246">
        <v>5231</v>
      </c>
      <c r="O2246">
        <v>5493</v>
      </c>
      <c r="P2246">
        <v>6004</v>
      </c>
      <c r="Q2246">
        <v>6515</v>
      </c>
      <c r="R2246">
        <v>1200</v>
      </c>
      <c r="S2246">
        <v>1260</v>
      </c>
      <c r="T2246">
        <v>1323</v>
      </c>
      <c r="U2246">
        <v>1446</v>
      </c>
      <c r="V2246">
        <v>1569</v>
      </c>
      <c r="W2246" t="s">
        <v>2701</v>
      </c>
      <c r="X2246">
        <v>1</v>
      </c>
      <c r="Y2246">
        <v>1</v>
      </c>
      <c r="Z2246" t="s">
        <v>1532</v>
      </c>
    </row>
    <row r="2247" spans="1:26">
      <c r="A2247">
        <v>285</v>
      </c>
      <c r="B2247">
        <v>16226</v>
      </c>
      <c r="C2247" t="s">
        <v>1574</v>
      </c>
      <c r="D2247" t="s">
        <v>1529</v>
      </c>
      <c r="E2247" t="s">
        <v>1445</v>
      </c>
      <c r="F2247">
        <v>73620</v>
      </c>
      <c r="G2247">
        <v>87496</v>
      </c>
      <c r="H2247" t="s">
        <v>1530</v>
      </c>
      <c r="I2247">
        <v>266</v>
      </c>
      <c r="J2247">
        <v>100</v>
      </c>
      <c r="K2247">
        <v>2.35</v>
      </c>
      <c r="L2247">
        <v>81000</v>
      </c>
      <c r="M2247">
        <v>4982</v>
      </c>
      <c r="N2247">
        <v>5231</v>
      </c>
      <c r="O2247">
        <v>5493</v>
      </c>
      <c r="P2247">
        <v>6004</v>
      </c>
      <c r="Q2247">
        <v>6515</v>
      </c>
      <c r="R2247">
        <v>235</v>
      </c>
      <c r="S2247">
        <v>247</v>
      </c>
      <c r="T2247">
        <v>259</v>
      </c>
      <c r="U2247">
        <v>283</v>
      </c>
      <c r="V2247">
        <v>307</v>
      </c>
      <c r="W2247" t="s">
        <v>2702</v>
      </c>
      <c r="X2247">
        <v>1</v>
      </c>
      <c r="Y2247">
        <v>1</v>
      </c>
      <c r="Z2247" t="s">
        <v>1532</v>
      </c>
    </row>
    <row r="2248" spans="1:26">
      <c r="A2248">
        <v>285</v>
      </c>
      <c r="B2248">
        <v>16226</v>
      </c>
      <c r="C2248" t="s">
        <v>1574</v>
      </c>
      <c r="D2248" t="s">
        <v>1529</v>
      </c>
      <c r="E2248" t="s">
        <v>1445</v>
      </c>
      <c r="F2248">
        <v>412</v>
      </c>
      <c r="G2248">
        <v>517</v>
      </c>
      <c r="H2248" t="s">
        <v>1530</v>
      </c>
      <c r="I2248">
        <v>266</v>
      </c>
      <c r="J2248">
        <v>100</v>
      </c>
      <c r="K2248">
        <v>2.95</v>
      </c>
      <c r="L2248">
        <v>81000</v>
      </c>
      <c r="M2248">
        <v>4982</v>
      </c>
      <c r="N2248">
        <v>5231</v>
      </c>
      <c r="O2248">
        <v>5493</v>
      </c>
      <c r="P2248">
        <v>6004</v>
      </c>
      <c r="Q2248">
        <v>6515</v>
      </c>
      <c r="R2248">
        <v>295</v>
      </c>
      <c r="S2248">
        <v>310</v>
      </c>
      <c r="T2248">
        <v>325</v>
      </c>
      <c r="U2248">
        <v>356</v>
      </c>
      <c r="V2248">
        <v>386</v>
      </c>
      <c r="W2248" t="s">
        <v>1900</v>
      </c>
      <c r="X2248">
        <v>1</v>
      </c>
      <c r="Y2248">
        <v>1</v>
      </c>
      <c r="Z2248" t="s">
        <v>1532</v>
      </c>
    </row>
    <row r="2249" spans="1:26">
      <c r="A2249">
        <v>285</v>
      </c>
      <c r="B2249">
        <v>16226</v>
      </c>
      <c r="C2249" t="s">
        <v>1574</v>
      </c>
      <c r="D2249" t="s">
        <v>1529</v>
      </c>
      <c r="E2249" t="s">
        <v>1445</v>
      </c>
      <c r="F2249">
        <v>7164</v>
      </c>
      <c r="G2249">
        <v>7529</v>
      </c>
      <c r="H2249" t="s">
        <v>1530</v>
      </c>
      <c r="I2249">
        <v>266</v>
      </c>
      <c r="J2249">
        <v>100</v>
      </c>
      <c r="K2249">
        <v>4</v>
      </c>
      <c r="L2249">
        <v>81000</v>
      </c>
      <c r="M2249">
        <v>4982</v>
      </c>
      <c r="N2249">
        <v>5231</v>
      </c>
      <c r="O2249">
        <v>5493</v>
      </c>
      <c r="P2249">
        <v>6004</v>
      </c>
      <c r="Q2249">
        <v>6515</v>
      </c>
      <c r="R2249">
        <v>400</v>
      </c>
      <c r="S2249">
        <v>420</v>
      </c>
      <c r="T2249">
        <v>441</v>
      </c>
      <c r="U2249">
        <v>482</v>
      </c>
      <c r="V2249">
        <v>523</v>
      </c>
      <c r="W2249" t="s">
        <v>2354</v>
      </c>
      <c r="X2249">
        <v>1</v>
      </c>
      <c r="Y2249">
        <v>1</v>
      </c>
      <c r="Z2249" t="s">
        <v>1532</v>
      </c>
    </row>
    <row r="2250" spans="1:26">
      <c r="A2250">
        <v>285</v>
      </c>
      <c r="B2250">
        <v>16226</v>
      </c>
      <c r="C2250" t="s">
        <v>1574</v>
      </c>
      <c r="D2250" t="s">
        <v>1529</v>
      </c>
      <c r="E2250" t="s">
        <v>1445</v>
      </c>
      <c r="F2250">
        <v>57015</v>
      </c>
      <c r="G2250">
        <v>67564</v>
      </c>
      <c r="H2250" t="s">
        <v>1530</v>
      </c>
      <c r="I2250">
        <v>266</v>
      </c>
      <c r="J2250">
        <v>100</v>
      </c>
      <c r="K2250">
        <v>68</v>
      </c>
      <c r="L2250">
        <v>81000</v>
      </c>
      <c r="M2250">
        <v>4982</v>
      </c>
      <c r="N2250">
        <v>5231</v>
      </c>
      <c r="O2250">
        <v>5493</v>
      </c>
      <c r="P2250">
        <v>6004</v>
      </c>
      <c r="Q2250">
        <v>6515</v>
      </c>
      <c r="R2250">
        <v>6800</v>
      </c>
      <c r="S2250">
        <v>7140</v>
      </c>
      <c r="T2250">
        <v>7497</v>
      </c>
      <c r="U2250">
        <v>8195</v>
      </c>
      <c r="V2250">
        <v>8892</v>
      </c>
      <c r="W2250" t="s">
        <v>2703</v>
      </c>
      <c r="X2250">
        <v>1</v>
      </c>
      <c r="Y2250">
        <v>1</v>
      </c>
      <c r="Z2250" t="s">
        <v>1532</v>
      </c>
    </row>
    <row r="2251" spans="1:26">
      <c r="A2251">
        <v>285</v>
      </c>
      <c r="B2251">
        <v>16226</v>
      </c>
      <c r="C2251" t="s">
        <v>1574</v>
      </c>
      <c r="D2251" t="s">
        <v>1529</v>
      </c>
      <c r="E2251" t="s">
        <v>1445</v>
      </c>
      <c r="F2251">
        <v>7124</v>
      </c>
      <c r="G2251">
        <v>7429</v>
      </c>
      <c r="H2251" t="s">
        <v>1530</v>
      </c>
      <c r="I2251">
        <v>266</v>
      </c>
      <c r="J2251">
        <v>100</v>
      </c>
      <c r="K2251">
        <v>330</v>
      </c>
      <c r="L2251">
        <v>81000</v>
      </c>
      <c r="M2251">
        <v>4982</v>
      </c>
      <c r="N2251">
        <v>5231</v>
      </c>
      <c r="O2251">
        <v>5493</v>
      </c>
      <c r="P2251">
        <v>6004</v>
      </c>
      <c r="Q2251">
        <v>6515</v>
      </c>
      <c r="R2251">
        <v>33000</v>
      </c>
      <c r="S2251">
        <v>34649</v>
      </c>
      <c r="T2251">
        <v>36385</v>
      </c>
      <c r="U2251">
        <v>39770</v>
      </c>
      <c r="V2251">
        <v>43154</v>
      </c>
      <c r="W2251" t="s">
        <v>2595</v>
      </c>
      <c r="X2251">
        <v>1</v>
      </c>
      <c r="Y2251">
        <v>1</v>
      </c>
      <c r="Z2251" t="s">
        <v>1532</v>
      </c>
    </row>
    <row r="2252" spans="1:26">
      <c r="A2252">
        <v>285</v>
      </c>
      <c r="B2252">
        <v>16226</v>
      </c>
      <c r="C2252" t="s">
        <v>1574</v>
      </c>
      <c r="D2252" t="s">
        <v>1529</v>
      </c>
      <c r="E2252" t="s">
        <v>1445</v>
      </c>
      <c r="F2252">
        <v>37881</v>
      </c>
      <c r="G2252">
        <v>41816</v>
      </c>
      <c r="H2252" t="s">
        <v>1530</v>
      </c>
      <c r="I2252">
        <v>266</v>
      </c>
      <c r="J2252">
        <v>100</v>
      </c>
      <c r="K2252">
        <v>285</v>
      </c>
      <c r="L2252">
        <v>81000</v>
      </c>
      <c r="M2252">
        <v>4982</v>
      </c>
      <c r="N2252">
        <v>5231</v>
      </c>
      <c r="O2252">
        <v>5493</v>
      </c>
      <c r="P2252">
        <v>6004</v>
      </c>
      <c r="Q2252">
        <v>6515</v>
      </c>
      <c r="R2252">
        <v>28500</v>
      </c>
      <c r="S2252">
        <v>29924</v>
      </c>
      <c r="T2252">
        <v>31423</v>
      </c>
      <c r="U2252">
        <v>34346</v>
      </c>
      <c r="V2252">
        <v>37270</v>
      </c>
      <c r="W2252" t="s">
        <v>2704</v>
      </c>
      <c r="X2252">
        <v>1</v>
      </c>
      <c r="Y2252">
        <v>1</v>
      </c>
      <c r="Z2252" t="s">
        <v>1532</v>
      </c>
    </row>
    <row r="2253" spans="1:26">
      <c r="A2253">
        <v>285</v>
      </c>
      <c r="B2253">
        <v>16226</v>
      </c>
      <c r="C2253" t="s">
        <v>1574</v>
      </c>
      <c r="D2253" t="s">
        <v>1529</v>
      </c>
      <c r="E2253" t="s">
        <v>1441</v>
      </c>
      <c r="F2253">
        <v>76153</v>
      </c>
      <c r="G2253">
        <v>90260</v>
      </c>
      <c r="H2253" t="s">
        <v>1577</v>
      </c>
      <c r="I2253">
        <v>323</v>
      </c>
      <c r="J2253">
        <v>5</v>
      </c>
      <c r="K2253">
        <v>12000</v>
      </c>
      <c r="L2253">
        <v>81000</v>
      </c>
      <c r="M2253">
        <v>741</v>
      </c>
      <c r="N2253">
        <v>778</v>
      </c>
      <c r="O2253">
        <v>817</v>
      </c>
      <c r="P2253">
        <v>893</v>
      </c>
      <c r="Q2253">
        <v>969</v>
      </c>
      <c r="R2253">
        <v>60000</v>
      </c>
      <c r="S2253">
        <v>62996</v>
      </c>
      <c r="T2253">
        <v>66154</v>
      </c>
      <c r="U2253">
        <v>72308</v>
      </c>
      <c r="V2253">
        <v>78462</v>
      </c>
      <c r="W2253" t="s">
        <v>2705</v>
      </c>
      <c r="X2253">
        <v>1</v>
      </c>
      <c r="Y2253">
        <v>1</v>
      </c>
      <c r="Z2253" t="s">
        <v>1532</v>
      </c>
    </row>
    <row r="2254" spans="1:26">
      <c r="A2254">
        <v>285</v>
      </c>
      <c r="B2254">
        <v>16226</v>
      </c>
      <c r="C2254" t="s">
        <v>1574</v>
      </c>
      <c r="D2254" t="s">
        <v>1529</v>
      </c>
      <c r="E2254" t="s">
        <v>1441</v>
      </c>
      <c r="F2254">
        <v>78152</v>
      </c>
      <c r="G2254">
        <v>92421</v>
      </c>
      <c r="H2254" t="s">
        <v>1577</v>
      </c>
      <c r="I2254">
        <v>323</v>
      </c>
      <c r="J2254">
        <v>1</v>
      </c>
      <c r="K2254">
        <v>7400</v>
      </c>
      <c r="L2254">
        <v>81000</v>
      </c>
      <c r="M2254">
        <v>741</v>
      </c>
      <c r="N2254">
        <v>778</v>
      </c>
      <c r="O2254">
        <v>817</v>
      </c>
      <c r="P2254">
        <v>893</v>
      </c>
      <c r="Q2254">
        <v>969</v>
      </c>
      <c r="R2254">
        <v>7400</v>
      </c>
      <c r="S2254">
        <v>7770</v>
      </c>
      <c r="T2254">
        <v>8159</v>
      </c>
      <c r="U2254">
        <v>8918</v>
      </c>
      <c r="V2254">
        <v>9677</v>
      </c>
      <c r="W2254" t="s">
        <v>2706</v>
      </c>
      <c r="X2254">
        <v>1</v>
      </c>
      <c r="Y2254">
        <v>1</v>
      </c>
      <c r="Z2254" t="s">
        <v>1532</v>
      </c>
    </row>
    <row r="2255" spans="1:26">
      <c r="A2255">
        <v>285</v>
      </c>
      <c r="B2255">
        <v>16226</v>
      </c>
      <c r="C2255" t="s">
        <v>1574</v>
      </c>
      <c r="D2255" t="s">
        <v>1529</v>
      </c>
      <c r="E2255" t="s">
        <v>1441</v>
      </c>
      <c r="F2255">
        <v>77360</v>
      </c>
      <c r="G2255">
        <v>91560</v>
      </c>
      <c r="H2255" t="s">
        <v>1577</v>
      </c>
      <c r="I2255">
        <v>323</v>
      </c>
      <c r="J2255">
        <v>1</v>
      </c>
      <c r="K2255">
        <v>36000</v>
      </c>
      <c r="L2255">
        <v>81000</v>
      </c>
      <c r="M2255">
        <v>741</v>
      </c>
      <c r="N2255">
        <v>778</v>
      </c>
      <c r="O2255">
        <v>817</v>
      </c>
      <c r="P2255">
        <v>893</v>
      </c>
      <c r="Q2255">
        <v>969</v>
      </c>
      <c r="R2255">
        <v>36000</v>
      </c>
      <c r="S2255">
        <v>37798</v>
      </c>
      <c r="T2255">
        <v>39692</v>
      </c>
      <c r="U2255">
        <v>43385</v>
      </c>
      <c r="V2255">
        <v>47077</v>
      </c>
      <c r="W2255" t="s">
        <v>2707</v>
      </c>
      <c r="X2255">
        <v>1</v>
      </c>
      <c r="Y2255">
        <v>1</v>
      </c>
      <c r="Z2255" t="s">
        <v>1532</v>
      </c>
    </row>
    <row r="2256" spans="1:26">
      <c r="A2256">
        <v>285</v>
      </c>
      <c r="B2256">
        <v>16226</v>
      </c>
      <c r="C2256" t="s">
        <v>1574</v>
      </c>
      <c r="D2256" t="s">
        <v>1529</v>
      </c>
      <c r="E2256" t="s">
        <v>1441</v>
      </c>
      <c r="F2256">
        <v>78171</v>
      </c>
      <c r="G2256">
        <v>92440</v>
      </c>
      <c r="H2256" t="s">
        <v>1577</v>
      </c>
      <c r="I2256">
        <v>323</v>
      </c>
      <c r="J2256">
        <v>2</v>
      </c>
      <c r="K2256">
        <v>85500</v>
      </c>
      <c r="L2256">
        <v>81000</v>
      </c>
      <c r="M2256">
        <v>741</v>
      </c>
      <c r="N2256">
        <v>778</v>
      </c>
      <c r="O2256">
        <v>817</v>
      </c>
      <c r="P2256">
        <v>893</v>
      </c>
      <c r="Q2256">
        <v>969</v>
      </c>
      <c r="R2256">
        <v>171000</v>
      </c>
      <c r="S2256">
        <v>179538</v>
      </c>
      <c r="T2256">
        <v>188538</v>
      </c>
      <c r="U2256">
        <v>206077</v>
      </c>
      <c r="V2256">
        <v>223615</v>
      </c>
      <c r="W2256" t="s">
        <v>2708</v>
      </c>
      <c r="X2256">
        <v>1</v>
      </c>
      <c r="Y2256">
        <v>1</v>
      </c>
      <c r="Z2256" t="s">
        <v>1532</v>
      </c>
    </row>
    <row r="2257" spans="1:26">
      <c r="A2257">
        <v>285</v>
      </c>
      <c r="B2257">
        <v>16226</v>
      </c>
      <c r="C2257" t="s">
        <v>1574</v>
      </c>
      <c r="D2257" t="s">
        <v>1529</v>
      </c>
      <c r="E2257" t="s">
        <v>1441</v>
      </c>
      <c r="F2257">
        <v>78978</v>
      </c>
      <c r="G2257">
        <v>93309</v>
      </c>
      <c r="H2257" t="s">
        <v>1577</v>
      </c>
      <c r="I2257">
        <v>323</v>
      </c>
      <c r="J2257">
        <v>4</v>
      </c>
      <c r="K2257">
        <v>700</v>
      </c>
      <c r="L2257">
        <v>81000</v>
      </c>
      <c r="M2257">
        <v>741</v>
      </c>
      <c r="N2257">
        <v>778</v>
      </c>
      <c r="O2257">
        <v>817</v>
      </c>
      <c r="P2257">
        <v>893</v>
      </c>
      <c r="Q2257">
        <v>969</v>
      </c>
      <c r="R2257">
        <v>2800</v>
      </c>
      <c r="S2257">
        <v>2940</v>
      </c>
      <c r="T2257">
        <v>3087</v>
      </c>
      <c r="U2257">
        <v>3374</v>
      </c>
      <c r="V2257">
        <v>3662</v>
      </c>
      <c r="W2257" t="s">
        <v>1856</v>
      </c>
      <c r="X2257">
        <v>1</v>
      </c>
      <c r="Y2257">
        <v>1</v>
      </c>
      <c r="Z2257" t="s">
        <v>1532</v>
      </c>
    </row>
    <row r="2258" spans="1:26">
      <c r="A2258">
        <v>285</v>
      </c>
      <c r="B2258">
        <v>16226</v>
      </c>
      <c r="C2258" t="s">
        <v>1574</v>
      </c>
      <c r="D2258" t="s">
        <v>1529</v>
      </c>
      <c r="E2258" t="s">
        <v>1441</v>
      </c>
      <c r="F2258">
        <v>73308</v>
      </c>
      <c r="G2258">
        <v>87103</v>
      </c>
      <c r="H2258" t="s">
        <v>1530</v>
      </c>
      <c r="I2258">
        <v>268</v>
      </c>
      <c r="J2258">
        <v>50</v>
      </c>
      <c r="K2258">
        <v>20</v>
      </c>
      <c r="L2258">
        <v>81000</v>
      </c>
      <c r="M2258">
        <v>741</v>
      </c>
      <c r="N2258">
        <v>778</v>
      </c>
      <c r="O2258">
        <v>817</v>
      </c>
      <c r="P2258">
        <v>893</v>
      </c>
      <c r="Q2258">
        <v>969</v>
      </c>
      <c r="R2258">
        <v>1000</v>
      </c>
      <c r="S2258">
        <v>1050</v>
      </c>
      <c r="T2258">
        <v>1103</v>
      </c>
      <c r="U2258">
        <v>1205</v>
      </c>
      <c r="V2258">
        <v>1308</v>
      </c>
      <c r="W2258" t="s">
        <v>2709</v>
      </c>
      <c r="X2258">
        <v>1</v>
      </c>
      <c r="Y2258">
        <v>1</v>
      </c>
      <c r="Z2258" t="s">
        <v>1532</v>
      </c>
    </row>
    <row r="2259" spans="1:26">
      <c r="A2259">
        <v>285</v>
      </c>
      <c r="B2259">
        <v>16226</v>
      </c>
      <c r="C2259" t="s">
        <v>1574</v>
      </c>
      <c r="D2259" t="s">
        <v>1529</v>
      </c>
      <c r="E2259" t="s">
        <v>1441</v>
      </c>
      <c r="F2259">
        <v>38519</v>
      </c>
      <c r="G2259">
        <v>42616</v>
      </c>
      <c r="H2259" t="s">
        <v>1577</v>
      </c>
      <c r="I2259">
        <v>323</v>
      </c>
      <c r="J2259">
        <v>1</v>
      </c>
      <c r="K2259">
        <v>40000</v>
      </c>
      <c r="L2259">
        <v>81000</v>
      </c>
      <c r="M2259">
        <v>741</v>
      </c>
      <c r="N2259">
        <v>778</v>
      </c>
      <c r="O2259">
        <v>817</v>
      </c>
      <c r="P2259">
        <v>893</v>
      </c>
      <c r="Q2259">
        <v>969</v>
      </c>
      <c r="R2259">
        <v>40000</v>
      </c>
      <c r="S2259">
        <v>41997</v>
      </c>
      <c r="T2259">
        <v>44103</v>
      </c>
      <c r="U2259">
        <v>48205</v>
      </c>
      <c r="V2259">
        <v>52308</v>
      </c>
      <c r="W2259" t="s">
        <v>2710</v>
      </c>
      <c r="X2259">
        <v>1</v>
      </c>
      <c r="Y2259">
        <v>1</v>
      </c>
      <c r="Z2259" t="s">
        <v>1532</v>
      </c>
    </row>
    <row r="2260" spans="1:26">
      <c r="A2260">
        <v>285</v>
      </c>
      <c r="B2260">
        <v>16226</v>
      </c>
      <c r="C2260" t="s">
        <v>1574</v>
      </c>
      <c r="D2260" t="s">
        <v>1529</v>
      </c>
      <c r="E2260" t="s">
        <v>1442</v>
      </c>
      <c r="F2260">
        <v>56833</v>
      </c>
      <c r="G2260">
        <v>67353</v>
      </c>
      <c r="H2260" t="s">
        <v>1530</v>
      </c>
      <c r="I2260">
        <v>244</v>
      </c>
      <c r="J2260">
        <v>1000</v>
      </c>
      <c r="K2260">
        <v>50</v>
      </c>
      <c r="L2260">
        <v>81000</v>
      </c>
      <c r="M2260">
        <v>59968</v>
      </c>
      <c r="N2260">
        <v>62966</v>
      </c>
      <c r="O2260">
        <v>66115</v>
      </c>
      <c r="P2260">
        <v>72262</v>
      </c>
      <c r="Q2260">
        <v>78409</v>
      </c>
      <c r="R2260">
        <v>50000</v>
      </c>
      <c r="S2260">
        <v>52500</v>
      </c>
      <c r="T2260">
        <v>55125</v>
      </c>
      <c r="U2260">
        <v>60250</v>
      </c>
      <c r="V2260">
        <v>65376</v>
      </c>
      <c r="W2260" t="s">
        <v>2113</v>
      </c>
      <c r="X2260">
        <v>1</v>
      </c>
      <c r="Y2260">
        <v>1</v>
      </c>
      <c r="Z2260" t="s">
        <v>1532</v>
      </c>
    </row>
    <row r="2261" spans="1:26">
      <c r="A2261">
        <v>285</v>
      </c>
      <c r="B2261">
        <v>16226</v>
      </c>
      <c r="C2261" t="s">
        <v>1574</v>
      </c>
      <c r="D2261" t="s">
        <v>1529</v>
      </c>
      <c r="E2261" t="s">
        <v>1442</v>
      </c>
      <c r="F2261">
        <v>36585</v>
      </c>
      <c r="G2261">
        <v>40210</v>
      </c>
      <c r="H2261" t="s">
        <v>1530</v>
      </c>
      <c r="I2261">
        <v>244</v>
      </c>
      <c r="J2261">
        <v>300</v>
      </c>
      <c r="K2261">
        <v>70</v>
      </c>
      <c r="L2261">
        <v>81000</v>
      </c>
      <c r="M2261">
        <v>59968</v>
      </c>
      <c r="N2261">
        <v>62966</v>
      </c>
      <c r="O2261">
        <v>66115</v>
      </c>
      <c r="P2261">
        <v>72262</v>
      </c>
      <c r="Q2261">
        <v>78409</v>
      </c>
      <c r="R2261">
        <v>21000</v>
      </c>
      <c r="S2261">
        <v>22050</v>
      </c>
      <c r="T2261">
        <v>23153</v>
      </c>
      <c r="U2261">
        <v>25305</v>
      </c>
      <c r="V2261">
        <v>27458</v>
      </c>
      <c r="W2261" t="s">
        <v>2113</v>
      </c>
      <c r="X2261">
        <v>1</v>
      </c>
      <c r="Y2261">
        <v>1</v>
      </c>
      <c r="Z2261" t="s">
        <v>1532</v>
      </c>
    </row>
    <row r="2262" spans="1:26">
      <c r="A2262">
        <v>285</v>
      </c>
      <c r="B2262">
        <v>16226</v>
      </c>
      <c r="C2262" t="s">
        <v>1574</v>
      </c>
      <c r="D2262" t="s">
        <v>1529</v>
      </c>
      <c r="E2262" t="s">
        <v>1444</v>
      </c>
      <c r="F2262">
        <v>80070</v>
      </c>
      <c r="G2262">
        <v>94637</v>
      </c>
      <c r="H2262" t="s">
        <v>1530</v>
      </c>
      <c r="I2262">
        <v>261</v>
      </c>
      <c r="J2262">
        <v>10</v>
      </c>
      <c r="K2262">
        <v>120</v>
      </c>
      <c r="L2262">
        <v>81000</v>
      </c>
      <c r="M2262">
        <v>32687</v>
      </c>
      <c r="N2262">
        <v>34321</v>
      </c>
      <c r="O2262">
        <v>36037</v>
      </c>
      <c r="P2262">
        <v>39387</v>
      </c>
      <c r="Q2262">
        <v>42737</v>
      </c>
      <c r="R2262">
        <v>1200</v>
      </c>
      <c r="S2262">
        <v>1260</v>
      </c>
      <c r="T2262">
        <v>1323</v>
      </c>
      <c r="U2262">
        <v>1446</v>
      </c>
      <c r="V2262">
        <v>1569</v>
      </c>
      <c r="W2262" t="s">
        <v>2694</v>
      </c>
      <c r="X2262">
        <v>1</v>
      </c>
      <c r="Y2262">
        <v>1</v>
      </c>
      <c r="Z2262" t="s">
        <v>1532</v>
      </c>
    </row>
    <row r="2263" spans="1:26">
      <c r="A2263">
        <v>285</v>
      </c>
      <c r="B2263">
        <v>16226</v>
      </c>
      <c r="C2263" t="s">
        <v>1574</v>
      </c>
      <c r="D2263" t="s">
        <v>1529</v>
      </c>
      <c r="E2263" t="s">
        <v>1442</v>
      </c>
      <c r="F2263">
        <v>35151</v>
      </c>
      <c r="G2263">
        <v>38533</v>
      </c>
      <c r="H2263" t="s">
        <v>1530</v>
      </c>
      <c r="I2263">
        <v>244</v>
      </c>
      <c r="J2263">
        <v>300</v>
      </c>
      <c r="K2263">
        <v>60</v>
      </c>
      <c r="L2263">
        <v>81000</v>
      </c>
      <c r="M2263">
        <v>59968</v>
      </c>
      <c r="N2263">
        <v>62966</v>
      </c>
      <c r="O2263">
        <v>66115</v>
      </c>
      <c r="P2263">
        <v>72262</v>
      </c>
      <c r="Q2263">
        <v>78409</v>
      </c>
      <c r="R2263">
        <v>18000</v>
      </c>
      <c r="S2263">
        <v>18900</v>
      </c>
      <c r="T2263">
        <v>19845</v>
      </c>
      <c r="U2263">
        <v>21690</v>
      </c>
      <c r="V2263">
        <v>23535</v>
      </c>
      <c r="W2263" t="s">
        <v>2113</v>
      </c>
      <c r="X2263">
        <v>1</v>
      </c>
      <c r="Y2263">
        <v>1</v>
      </c>
      <c r="Z2263" t="s">
        <v>1532</v>
      </c>
    </row>
    <row r="2264" spans="1:26">
      <c r="A2264">
        <v>285</v>
      </c>
      <c r="B2264">
        <v>16226</v>
      </c>
      <c r="C2264" t="s">
        <v>1574</v>
      </c>
      <c r="D2264" t="s">
        <v>1529</v>
      </c>
      <c r="E2264" t="s">
        <v>1442</v>
      </c>
      <c r="F2264">
        <v>30620</v>
      </c>
      <c r="G2264">
        <v>33402</v>
      </c>
      <c r="H2264" t="s">
        <v>1530</v>
      </c>
      <c r="I2264">
        <v>244</v>
      </c>
      <c r="J2264">
        <v>250</v>
      </c>
      <c r="K2264">
        <v>60</v>
      </c>
      <c r="L2264">
        <v>81000</v>
      </c>
      <c r="M2264">
        <v>59968</v>
      </c>
      <c r="N2264">
        <v>62966</v>
      </c>
      <c r="O2264">
        <v>66115</v>
      </c>
      <c r="P2264">
        <v>72262</v>
      </c>
      <c r="Q2264">
        <v>78409</v>
      </c>
      <c r="R2264">
        <v>15000</v>
      </c>
      <c r="S2264">
        <v>15750</v>
      </c>
      <c r="T2264">
        <v>16538</v>
      </c>
      <c r="U2264">
        <v>18075</v>
      </c>
      <c r="V2264">
        <v>19613</v>
      </c>
      <c r="W2264" t="s">
        <v>2113</v>
      </c>
      <c r="X2264">
        <v>1</v>
      </c>
      <c r="Y2264">
        <v>1</v>
      </c>
      <c r="Z2264" t="s">
        <v>1532</v>
      </c>
    </row>
    <row r="2265" spans="1:26">
      <c r="A2265">
        <v>285</v>
      </c>
      <c r="B2265">
        <v>16226</v>
      </c>
      <c r="C2265" t="s">
        <v>1574</v>
      </c>
      <c r="D2265" t="s">
        <v>1529</v>
      </c>
      <c r="E2265" t="s">
        <v>1444</v>
      </c>
      <c r="F2265">
        <v>82743</v>
      </c>
      <c r="G2265">
        <v>97805</v>
      </c>
      <c r="H2265" t="s">
        <v>1530</v>
      </c>
      <c r="I2265">
        <v>261</v>
      </c>
      <c r="J2265">
        <v>120</v>
      </c>
      <c r="K2265">
        <v>3000</v>
      </c>
      <c r="L2265">
        <v>81000</v>
      </c>
      <c r="M2265">
        <v>32687</v>
      </c>
      <c r="N2265">
        <v>34321</v>
      </c>
      <c r="O2265">
        <v>36037</v>
      </c>
      <c r="P2265">
        <v>39387</v>
      </c>
      <c r="Q2265">
        <v>42737</v>
      </c>
      <c r="R2265">
        <v>360000</v>
      </c>
      <c r="S2265">
        <v>377996</v>
      </c>
      <c r="T2265">
        <v>396895</v>
      </c>
      <c r="U2265">
        <v>433791</v>
      </c>
      <c r="V2265">
        <v>470686</v>
      </c>
      <c r="W2265" t="s">
        <v>2711</v>
      </c>
      <c r="X2265">
        <v>1</v>
      </c>
      <c r="Y2265">
        <v>1</v>
      </c>
      <c r="Z2265" t="s">
        <v>1532</v>
      </c>
    </row>
    <row r="2266" spans="1:26">
      <c r="A2266">
        <v>285</v>
      </c>
      <c r="B2266">
        <v>16226</v>
      </c>
      <c r="C2266" t="s">
        <v>1574</v>
      </c>
      <c r="D2266" t="s">
        <v>1529</v>
      </c>
      <c r="E2266" t="s">
        <v>1447</v>
      </c>
      <c r="F2266">
        <v>42479</v>
      </c>
      <c r="G2266">
        <v>48144</v>
      </c>
      <c r="H2266" t="s">
        <v>1530</v>
      </c>
      <c r="I2266">
        <v>295</v>
      </c>
      <c r="J2266">
        <v>336</v>
      </c>
      <c r="K2266">
        <v>150</v>
      </c>
      <c r="L2266">
        <v>81314</v>
      </c>
      <c r="M2266">
        <v>3884</v>
      </c>
      <c r="N2266">
        <v>4078</v>
      </c>
      <c r="O2266">
        <v>4282</v>
      </c>
      <c r="P2266">
        <v>4680</v>
      </c>
      <c r="Q2266">
        <v>5078</v>
      </c>
      <c r="R2266">
        <v>50400</v>
      </c>
      <c r="S2266">
        <v>52917</v>
      </c>
      <c r="T2266">
        <v>55565</v>
      </c>
      <c r="U2266">
        <v>60729</v>
      </c>
      <c r="V2266">
        <v>65894</v>
      </c>
      <c r="W2266" t="s">
        <v>2712</v>
      </c>
      <c r="X2266">
        <v>1</v>
      </c>
      <c r="Y2266">
        <v>1</v>
      </c>
      <c r="Z2266" t="s">
        <v>1532</v>
      </c>
    </row>
    <row r="2267" spans="1:26">
      <c r="A2267">
        <v>285</v>
      </c>
      <c r="B2267">
        <v>16226</v>
      </c>
      <c r="C2267" t="s">
        <v>1574</v>
      </c>
      <c r="D2267" t="s">
        <v>1529</v>
      </c>
      <c r="E2267" t="s">
        <v>1447</v>
      </c>
      <c r="F2267">
        <v>41494</v>
      </c>
      <c r="G2267">
        <v>46604</v>
      </c>
      <c r="H2267" t="s">
        <v>1530</v>
      </c>
      <c r="I2267">
        <v>295</v>
      </c>
      <c r="J2267">
        <v>120</v>
      </c>
      <c r="K2267">
        <v>150</v>
      </c>
      <c r="L2267">
        <v>81314</v>
      </c>
      <c r="M2267">
        <v>3884</v>
      </c>
      <c r="N2267">
        <v>4078</v>
      </c>
      <c r="O2267">
        <v>4282</v>
      </c>
      <c r="P2267">
        <v>4680</v>
      </c>
      <c r="Q2267">
        <v>5078</v>
      </c>
      <c r="R2267">
        <v>18000</v>
      </c>
      <c r="S2267">
        <v>18899</v>
      </c>
      <c r="T2267">
        <v>19844</v>
      </c>
      <c r="U2267">
        <v>21689</v>
      </c>
      <c r="V2267">
        <v>23533</v>
      </c>
      <c r="W2267" t="s">
        <v>1847</v>
      </c>
      <c r="X2267">
        <v>1</v>
      </c>
      <c r="Y2267">
        <v>1</v>
      </c>
      <c r="Z2267" t="s">
        <v>1532</v>
      </c>
    </row>
    <row r="2268" spans="1:26">
      <c r="A2268">
        <v>285</v>
      </c>
      <c r="B2268">
        <v>16226</v>
      </c>
      <c r="C2268" t="s">
        <v>1574</v>
      </c>
      <c r="D2268" t="s">
        <v>1529</v>
      </c>
      <c r="E2268" t="s">
        <v>1444</v>
      </c>
      <c r="F2268">
        <v>75077</v>
      </c>
      <c r="G2268">
        <v>89112</v>
      </c>
      <c r="H2268" t="s">
        <v>1530</v>
      </c>
      <c r="I2268">
        <v>261</v>
      </c>
      <c r="J2268">
        <v>3000</v>
      </c>
      <c r="K2268">
        <v>50</v>
      </c>
      <c r="L2268">
        <v>81000</v>
      </c>
      <c r="M2268">
        <v>32687</v>
      </c>
      <c r="N2268">
        <v>34321</v>
      </c>
      <c r="O2268">
        <v>36037</v>
      </c>
      <c r="P2268">
        <v>39387</v>
      </c>
      <c r="Q2268">
        <v>42737</v>
      </c>
      <c r="R2268">
        <v>150000</v>
      </c>
      <c r="S2268">
        <v>157498</v>
      </c>
      <c r="T2268">
        <v>165373</v>
      </c>
      <c r="U2268">
        <v>180746</v>
      </c>
      <c r="V2268">
        <v>196119</v>
      </c>
      <c r="W2268" t="s">
        <v>2713</v>
      </c>
      <c r="X2268">
        <v>1</v>
      </c>
      <c r="Y2268">
        <v>1</v>
      </c>
      <c r="Z2268" t="s">
        <v>1532</v>
      </c>
    </row>
    <row r="2269" spans="1:26">
      <c r="A2269">
        <v>285</v>
      </c>
      <c r="B2269">
        <v>16226</v>
      </c>
      <c r="C2269" t="s">
        <v>1574</v>
      </c>
      <c r="D2269" t="s">
        <v>1529</v>
      </c>
      <c r="E2269" t="s">
        <v>1447</v>
      </c>
      <c r="F2269">
        <v>41616</v>
      </c>
      <c r="G2269">
        <v>46798</v>
      </c>
      <c r="H2269" t="s">
        <v>1530</v>
      </c>
      <c r="I2269">
        <v>295</v>
      </c>
      <c r="J2269">
        <v>550</v>
      </c>
      <c r="K2269">
        <v>3</v>
      </c>
      <c r="L2269">
        <v>81314</v>
      </c>
      <c r="M2269">
        <v>3884</v>
      </c>
      <c r="N2269">
        <v>4078</v>
      </c>
      <c r="O2269">
        <v>4282</v>
      </c>
      <c r="P2269">
        <v>4680</v>
      </c>
      <c r="Q2269">
        <v>5078</v>
      </c>
      <c r="R2269">
        <v>1650</v>
      </c>
      <c r="S2269">
        <v>1732</v>
      </c>
      <c r="T2269">
        <v>1819</v>
      </c>
      <c r="U2269">
        <v>1988</v>
      </c>
      <c r="V2269">
        <v>2157</v>
      </c>
      <c r="W2269" t="s">
        <v>1554</v>
      </c>
      <c r="X2269">
        <v>1</v>
      </c>
      <c r="Y2269">
        <v>1</v>
      </c>
      <c r="Z2269" t="s">
        <v>1532</v>
      </c>
    </row>
    <row r="2270" spans="1:26">
      <c r="A2270">
        <v>285</v>
      </c>
      <c r="B2270">
        <v>16226</v>
      </c>
      <c r="C2270" t="s">
        <v>1574</v>
      </c>
      <c r="D2270" t="s">
        <v>1529</v>
      </c>
      <c r="E2270" t="s">
        <v>1447</v>
      </c>
      <c r="F2270">
        <v>45865</v>
      </c>
      <c r="G2270">
        <v>53026</v>
      </c>
      <c r="H2270" t="s">
        <v>1530</v>
      </c>
      <c r="I2270">
        <v>295</v>
      </c>
      <c r="J2270">
        <v>219024</v>
      </c>
      <c r="K2270">
        <v>0.5</v>
      </c>
      <c r="L2270">
        <v>81314</v>
      </c>
      <c r="M2270">
        <v>3884</v>
      </c>
      <c r="N2270">
        <v>4078</v>
      </c>
      <c r="O2270">
        <v>4282</v>
      </c>
      <c r="P2270">
        <v>4680</v>
      </c>
      <c r="Q2270">
        <v>5078</v>
      </c>
      <c r="R2270">
        <v>109512</v>
      </c>
      <c r="S2270">
        <v>114982</v>
      </c>
      <c r="T2270">
        <v>120734</v>
      </c>
      <c r="U2270">
        <v>131956</v>
      </c>
      <c r="V2270">
        <v>143178</v>
      </c>
      <c r="W2270" t="s">
        <v>2649</v>
      </c>
      <c r="X2270">
        <v>1</v>
      </c>
      <c r="Y2270">
        <v>1</v>
      </c>
      <c r="Z2270" t="s">
        <v>1532</v>
      </c>
    </row>
    <row r="2271" spans="1:26">
      <c r="A2271">
        <v>285</v>
      </c>
      <c r="B2271">
        <v>16226</v>
      </c>
      <c r="C2271" t="s">
        <v>1574</v>
      </c>
      <c r="D2271" t="s">
        <v>1529</v>
      </c>
      <c r="E2271" t="s">
        <v>1447</v>
      </c>
      <c r="F2271">
        <v>45422</v>
      </c>
      <c r="G2271">
        <v>52504</v>
      </c>
      <c r="H2271" t="s">
        <v>1530</v>
      </c>
      <c r="I2271">
        <v>295</v>
      </c>
      <c r="J2271">
        <v>4</v>
      </c>
      <c r="K2271">
        <v>150</v>
      </c>
      <c r="L2271">
        <v>81314</v>
      </c>
      <c r="M2271">
        <v>3884</v>
      </c>
      <c r="N2271">
        <v>4078</v>
      </c>
      <c r="O2271">
        <v>4282</v>
      </c>
      <c r="P2271">
        <v>4680</v>
      </c>
      <c r="Q2271">
        <v>5078</v>
      </c>
      <c r="R2271">
        <v>600</v>
      </c>
      <c r="S2271">
        <v>630</v>
      </c>
      <c r="T2271">
        <v>661</v>
      </c>
      <c r="U2271">
        <v>723</v>
      </c>
      <c r="V2271">
        <v>784</v>
      </c>
      <c r="W2271" t="s">
        <v>2714</v>
      </c>
      <c r="X2271">
        <v>1</v>
      </c>
      <c r="Y2271">
        <v>1</v>
      </c>
      <c r="Z2271" t="s">
        <v>1532</v>
      </c>
    </row>
    <row r="2272" spans="1:26">
      <c r="A2272">
        <v>285</v>
      </c>
      <c r="B2272">
        <v>16226</v>
      </c>
      <c r="C2272" t="s">
        <v>1574</v>
      </c>
      <c r="D2272" t="s">
        <v>1529</v>
      </c>
      <c r="E2272" t="s">
        <v>1447</v>
      </c>
      <c r="F2272">
        <v>45437</v>
      </c>
      <c r="G2272">
        <v>52527</v>
      </c>
      <c r="H2272" t="s">
        <v>1530</v>
      </c>
      <c r="I2272">
        <v>295</v>
      </c>
      <c r="J2272">
        <v>4</v>
      </c>
      <c r="K2272">
        <v>200</v>
      </c>
      <c r="L2272">
        <v>81314</v>
      </c>
      <c r="M2272">
        <v>3884</v>
      </c>
      <c r="N2272">
        <v>4078</v>
      </c>
      <c r="O2272">
        <v>4282</v>
      </c>
      <c r="P2272">
        <v>4680</v>
      </c>
      <c r="Q2272">
        <v>5078</v>
      </c>
      <c r="R2272">
        <v>800</v>
      </c>
      <c r="S2272">
        <v>840</v>
      </c>
      <c r="T2272">
        <v>882</v>
      </c>
      <c r="U2272">
        <v>964</v>
      </c>
      <c r="V2272">
        <v>1046</v>
      </c>
      <c r="W2272" t="s">
        <v>1926</v>
      </c>
      <c r="X2272">
        <v>1</v>
      </c>
      <c r="Y2272">
        <v>1</v>
      </c>
      <c r="Z2272" t="s">
        <v>1532</v>
      </c>
    </row>
    <row r="2273" spans="1:26">
      <c r="A2273">
        <v>285</v>
      </c>
      <c r="B2273">
        <v>16226</v>
      </c>
      <c r="C2273" t="s">
        <v>1574</v>
      </c>
      <c r="D2273" t="s">
        <v>1529</v>
      </c>
      <c r="E2273" t="s">
        <v>1447</v>
      </c>
      <c r="F2273">
        <v>45102</v>
      </c>
      <c r="G2273">
        <v>52074</v>
      </c>
      <c r="H2273" t="s">
        <v>1530</v>
      </c>
      <c r="I2273">
        <v>295</v>
      </c>
      <c r="J2273">
        <v>28</v>
      </c>
      <c r="K2273">
        <v>250</v>
      </c>
      <c r="L2273">
        <v>81314</v>
      </c>
      <c r="M2273">
        <v>3884</v>
      </c>
      <c r="N2273">
        <v>4078</v>
      </c>
      <c r="O2273">
        <v>4282</v>
      </c>
      <c r="P2273">
        <v>4680</v>
      </c>
      <c r="Q2273">
        <v>5078</v>
      </c>
      <c r="R2273">
        <v>7000</v>
      </c>
      <c r="S2273">
        <v>7350</v>
      </c>
      <c r="T2273">
        <v>7717</v>
      </c>
      <c r="U2273">
        <v>8435</v>
      </c>
      <c r="V2273">
        <v>9152</v>
      </c>
      <c r="W2273" t="s">
        <v>1869</v>
      </c>
      <c r="X2273">
        <v>1</v>
      </c>
      <c r="Y2273">
        <v>1</v>
      </c>
      <c r="Z2273" t="s">
        <v>1532</v>
      </c>
    </row>
    <row r="2274" spans="1:26">
      <c r="A2274">
        <v>285</v>
      </c>
      <c r="B2274">
        <v>16226</v>
      </c>
      <c r="C2274" t="s">
        <v>1574</v>
      </c>
      <c r="D2274" t="s">
        <v>1529</v>
      </c>
      <c r="E2274" t="s">
        <v>1447</v>
      </c>
      <c r="F2274">
        <v>45129</v>
      </c>
      <c r="G2274">
        <v>52106</v>
      </c>
      <c r="H2274" t="s">
        <v>1530</v>
      </c>
      <c r="I2274">
        <v>295</v>
      </c>
      <c r="J2274">
        <v>300</v>
      </c>
      <c r="K2274">
        <v>1.1000000000000001</v>
      </c>
      <c r="L2274">
        <v>81314</v>
      </c>
      <c r="M2274">
        <v>3884</v>
      </c>
      <c r="N2274">
        <v>4078</v>
      </c>
      <c r="O2274">
        <v>4282</v>
      </c>
      <c r="P2274">
        <v>4680</v>
      </c>
      <c r="Q2274">
        <v>5078</v>
      </c>
      <c r="R2274">
        <v>330</v>
      </c>
      <c r="S2274">
        <v>346</v>
      </c>
      <c r="T2274">
        <v>364</v>
      </c>
      <c r="U2274">
        <v>398</v>
      </c>
      <c r="V2274">
        <v>431</v>
      </c>
      <c r="W2274" t="s">
        <v>2600</v>
      </c>
      <c r="X2274">
        <v>1</v>
      </c>
      <c r="Y2274">
        <v>1</v>
      </c>
      <c r="Z2274" t="s">
        <v>1532</v>
      </c>
    </row>
    <row r="2275" spans="1:26">
      <c r="A2275">
        <v>285</v>
      </c>
      <c r="B2275">
        <v>16226</v>
      </c>
      <c r="C2275" t="s">
        <v>1574</v>
      </c>
      <c r="D2275" t="s">
        <v>1529</v>
      </c>
      <c r="E2275" t="s">
        <v>1444</v>
      </c>
      <c r="F2275">
        <v>74059</v>
      </c>
      <c r="G2275">
        <v>88019</v>
      </c>
      <c r="H2275" t="s">
        <v>1530</v>
      </c>
      <c r="I2275">
        <v>261</v>
      </c>
      <c r="J2275">
        <v>120</v>
      </c>
      <c r="K2275">
        <v>150</v>
      </c>
      <c r="L2275">
        <v>81000</v>
      </c>
      <c r="M2275">
        <v>32687</v>
      </c>
      <c r="N2275">
        <v>34321</v>
      </c>
      <c r="O2275">
        <v>36037</v>
      </c>
      <c r="P2275">
        <v>39387</v>
      </c>
      <c r="Q2275">
        <v>42737</v>
      </c>
      <c r="R2275">
        <v>18000</v>
      </c>
      <c r="S2275">
        <v>18900</v>
      </c>
      <c r="T2275">
        <v>19845</v>
      </c>
      <c r="U2275">
        <v>21690</v>
      </c>
      <c r="V2275">
        <v>23534</v>
      </c>
      <c r="W2275" t="s">
        <v>2715</v>
      </c>
      <c r="X2275">
        <v>1</v>
      </c>
      <c r="Y2275">
        <v>1</v>
      </c>
      <c r="Z2275" t="s">
        <v>1532</v>
      </c>
    </row>
    <row r="2276" spans="1:26">
      <c r="A2276">
        <v>285</v>
      </c>
      <c r="B2276">
        <v>16226</v>
      </c>
      <c r="C2276" t="s">
        <v>1574</v>
      </c>
      <c r="D2276" t="s">
        <v>1529</v>
      </c>
      <c r="E2276" t="s">
        <v>1447</v>
      </c>
      <c r="F2276">
        <v>42628</v>
      </c>
      <c r="G2276">
        <v>48320</v>
      </c>
      <c r="H2276" t="s">
        <v>1530</v>
      </c>
      <c r="I2276">
        <v>295</v>
      </c>
      <c r="J2276">
        <v>1</v>
      </c>
      <c r="K2276">
        <v>300</v>
      </c>
      <c r="L2276">
        <v>81314</v>
      </c>
      <c r="M2276">
        <v>3884</v>
      </c>
      <c r="N2276">
        <v>4078</v>
      </c>
      <c r="O2276">
        <v>4282</v>
      </c>
      <c r="P2276">
        <v>4680</v>
      </c>
      <c r="Q2276">
        <v>5078</v>
      </c>
      <c r="R2276">
        <v>300</v>
      </c>
      <c r="S2276">
        <v>315</v>
      </c>
      <c r="T2276">
        <v>331</v>
      </c>
      <c r="U2276">
        <v>361</v>
      </c>
      <c r="V2276">
        <v>392</v>
      </c>
      <c r="W2276" t="s">
        <v>2450</v>
      </c>
      <c r="X2276">
        <v>1</v>
      </c>
      <c r="Y2276">
        <v>1</v>
      </c>
      <c r="Z2276" t="s">
        <v>1532</v>
      </c>
    </row>
    <row r="2277" spans="1:26">
      <c r="A2277">
        <v>285</v>
      </c>
      <c r="B2277">
        <v>16226</v>
      </c>
      <c r="C2277" t="s">
        <v>1574</v>
      </c>
      <c r="D2277" t="s">
        <v>1529</v>
      </c>
      <c r="E2277" t="s">
        <v>1442</v>
      </c>
      <c r="F2277">
        <v>4794</v>
      </c>
      <c r="G2277">
        <v>4977</v>
      </c>
      <c r="H2277" t="s">
        <v>1530</v>
      </c>
      <c r="I2277">
        <v>244</v>
      </c>
      <c r="J2277">
        <v>100</v>
      </c>
      <c r="K2277">
        <v>40</v>
      </c>
      <c r="L2277">
        <v>81000</v>
      </c>
      <c r="M2277">
        <v>59968</v>
      </c>
      <c r="N2277">
        <v>62966</v>
      </c>
      <c r="O2277">
        <v>66115</v>
      </c>
      <c r="P2277">
        <v>72262</v>
      </c>
      <c r="Q2277">
        <v>78409</v>
      </c>
      <c r="R2277">
        <v>4000</v>
      </c>
      <c r="S2277">
        <v>4200</v>
      </c>
      <c r="T2277">
        <v>4410</v>
      </c>
      <c r="U2277">
        <v>4820</v>
      </c>
      <c r="V2277">
        <v>5230</v>
      </c>
      <c r="W2277" t="s">
        <v>2113</v>
      </c>
      <c r="X2277">
        <v>1</v>
      </c>
      <c r="Y2277">
        <v>1</v>
      </c>
      <c r="Z2277" t="s">
        <v>1532</v>
      </c>
    </row>
    <row r="2278" spans="1:26">
      <c r="A2278">
        <v>285</v>
      </c>
      <c r="B2278">
        <v>16226</v>
      </c>
      <c r="C2278" t="s">
        <v>1574</v>
      </c>
      <c r="D2278" t="s">
        <v>1529</v>
      </c>
      <c r="E2278" t="s">
        <v>1444</v>
      </c>
      <c r="F2278">
        <v>6850</v>
      </c>
      <c r="G2278">
        <v>7141</v>
      </c>
      <c r="H2278" t="s">
        <v>1530</v>
      </c>
      <c r="I2278">
        <v>261</v>
      </c>
      <c r="J2278">
        <v>2000</v>
      </c>
      <c r="K2278">
        <v>50</v>
      </c>
      <c r="L2278">
        <v>81000</v>
      </c>
      <c r="M2278">
        <v>32687</v>
      </c>
      <c r="N2278">
        <v>34321</v>
      </c>
      <c r="O2278">
        <v>36037</v>
      </c>
      <c r="P2278">
        <v>39387</v>
      </c>
      <c r="Q2278">
        <v>42737</v>
      </c>
      <c r="R2278">
        <v>100000</v>
      </c>
      <c r="S2278">
        <v>104999</v>
      </c>
      <c r="T2278">
        <v>110249</v>
      </c>
      <c r="U2278">
        <v>120497</v>
      </c>
      <c r="V2278">
        <v>130746</v>
      </c>
      <c r="W2278" t="s">
        <v>2716</v>
      </c>
      <c r="X2278">
        <v>1</v>
      </c>
      <c r="Y2278">
        <v>1</v>
      </c>
      <c r="Z2278" t="s">
        <v>1532</v>
      </c>
    </row>
    <row r="2279" spans="1:26">
      <c r="A2279">
        <v>285</v>
      </c>
      <c r="B2279">
        <v>16226</v>
      </c>
      <c r="C2279" t="s">
        <v>1574</v>
      </c>
      <c r="D2279" t="s">
        <v>1529</v>
      </c>
      <c r="E2279" t="s">
        <v>1447</v>
      </c>
      <c r="F2279">
        <v>44710</v>
      </c>
      <c r="G2279">
        <v>51520</v>
      </c>
      <c r="H2279" t="s">
        <v>1530</v>
      </c>
      <c r="I2279">
        <v>295</v>
      </c>
      <c r="J2279">
        <v>15</v>
      </c>
      <c r="K2279">
        <v>150</v>
      </c>
      <c r="L2279">
        <v>81314</v>
      </c>
      <c r="M2279">
        <v>3884</v>
      </c>
      <c r="N2279">
        <v>4078</v>
      </c>
      <c r="O2279">
        <v>4282</v>
      </c>
      <c r="P2279">
        <v>4680</v>
      </c>
      <c r="Q2279">
        <v>5078</v>
      </c>
      <c r="R2279">
        <v>2250</v>
      </c>
      <c r="S2279">
        <v>2362</v>
      </c>
      <c r="T2279">
        <v>2481</v>
      </c>
      <c r="U2279">
        <v>2711</v>
      </c>
      <c r="V2279">
        <v>2942</v>
      </c>
      <c r="W2279" t="s">
        <v>2717</v>
      </c>
      <c r="X2279">
        <v>1</v>
      </c>
      <c r="Y2279">
        <v>1</v>
      </c>
      <c r="Z2279" t="s">
        <v>1532</v>
      </c>
    </row>
    <row r="2280" spans="1:26">
      <c r="A2280">
        <v>285</v>
      </c>
      <c r="B2280">
        <v>16226</v>
      </c>
      <c r="C2280" t="s">
        <v>1574</v>
      </c>
      <c r="D2280" t="s">
        <v>1529</v>
      </c>
      <c r="E2280" t="s">
        <v>1447</v>
      </c>
      <c r="F2280">
        <v>44292</v>
      </c>
      <c r="G2280">
        <v>51023</v>
      </c>
      <c r="H2280" t="s">
        <v>1530</v>
      </c>
      <c r="I2280">
        <v>295</v>
      </c>
      <c r="J2280">
        <v>10</v>
      </c>
      <c r="K2280">
        <v>200</v>
      </c>
      <c r="L2280">
        <v>81314</v>
      </c>
      <c r="M2280">
        <v>3884</v>
      </c>
      <c r="N2280">
        <v>4078</v>
      </c>
      <c r="O2280">
        <v>4282</v>
      </c>
      <c r="P2280">
        <v>4680</v>
      </c>
      <c r="Q2280">
        <v>5078</v>
      </c>
      <c r="R2280">
        <v>2000</v>
      </c>
      <c r="S2280">
        <v>2100</v>
      </c>
      <c r="T2280">
        <v>2205</v>
      </c>
      <c r="U2280">
        <v>2410</v>
      </c>
      <c r="V2280">
        <v>2615</v>
      </c>
      <c r="W2280" t="s">
        <v>2718</v>
      </c>
      <c r="X2280">
        <v>1</v>
      </c>
      <c r="Y2280">
        <v>1</v>
      </c>
      <c r="Z2280" t="s">
        <v>1532</v>
      </c>
    </row>
    <row r="2281" spans="1:26">
      <c r="A2281">
        <v>285</v>
      </c>
      <c r="B2281">
        <v>16226</v>
      </c>
      <c r="C2281" t="s">
        <v>1574</v>
      </c>
      <c r="D2281" t="s">
        <v>1529</v>
      </c>
      <c r="E2281" t="s">
        <v>1444</v>
      </c>
      <c r="F2281">
        <v>6843</v>
      </c>
      <c r="G2281">
        <v>7134</v>
      </c>
      <c r="H2281" t="s">
        <v>1530</v>
      </c>
      <c r="I2281">
        <v>261</v>
      </c>
      <c r="J2281">
        <v>2000</v>
      </c>
      <c r="K2281">
        <v>50</v>
      </c>
      <c r="L2281">
        <v>81000</v>
      </c>
      <c r="M2281">
        <v>32687</v>
      </c>
      <c r="N2281">
        <v>34321</v>
      </c>
      <c r="O2281">
        <v>36037</v>
      </c>
      <c r="P2281">
        <v>39387</v>
      </c>
      <c r="Q2281">
        <v>42737</v>
      </c>
      <c r="R2281">
        <v>100000</v>
      </c>
      <c r="S2281">
        <v>104999</v>
      </c>
      <c r="T2281">
        <v>110249</v>
      </c>
      <c r="U2281">
        <v>120497</v>
      </c>
      <c r="V2281">
        <v>130746</v>
      </c>
      <c r="W2281" t="s">
        <v>2719</v>
      </c>
      <c r="X2281">
        <v>1</v>
      </c>
      <c r="Y2281">
        <v>1</v>
      </c>
      <c r="Z2281" t="s">
        <v>1532</v>
      </c>
    </row>
    <row r="2282" spans="1:26">
      <c r="A2282">
        <v>285</v>
      </c>
      <c r="B2282">
        <v>16226</v>
      </c>
      <c r="C2282" t="s">
        <v>1574</v>
      </c>
      <c r="D2282" t="s">
        <v>1529</v>
      </c>
      <c r="E2282" t="s">
        <v>1442</v>
      </c>
      <c r="F2282">
        <v>28132</v>
      </c>
      <c r="G2282">
        <v>60885</v>
      </c>
      <c r="H2282" t="s">
        <v>1530</v>
      </c>
      <c r="I2282">
        <v>244</v>
      </c>
      <c r="J2282">
        <v>100</v>
      </c>
      <c r="K2282">
        <v>300</v>
      </c>
      <c r="L2282">
        <v>81000</v>
      </c>
      <c r="M2282">
        <v>59968</v>
      </c>
      <c r="N2282">
        <v>62966</v>
      </c>
      <c r="O2282">
        <v>66115</v>
      </c>
      <c r="P2282">
        <v>72262</v>
      </c>
      <c r="Q2282">
        <v>78409</v>
      </c>
      <c r="R2282">
        <v>30000</v>
      </c>
      <c r="S2282">
        <v>31500</v>
      </c>
      <c r="T2282">
        <v>33075</v>
      </c>
      <c r="U2282">
        <v>36150</v>
      </c>
      <c r="V2282">
        <v>39225</v>
      </c>
      <c r="W2282" t="s">
        <v>2720</v>
      </c>
      <c r="X2282">
        <v>1</v>
      </c>
      <c r="Y2282">
        <v>1</v>
      </c>
      <c r="Z2282" t="s">
        <v>1532</v>
      </c>
    </row>
    <row r="2283" spans="1:26">
      <c r="A2283">
        <v>285</v>
      </c>
      <c r="B2283">
        <v>16226</v>
      </c>
      <c r="C2283" t="s">
        <v>1574</v>
      </c>
      <c r="D2283" t="s">
        <v>1529</v>
      </c>
      <c r="E2283" t="s">
        <v>1447</v>
      </c>
      <c r="F2283">
        <v>41861</v>
      </c>
      <c r="G2283">
        <v>47203</v>
      </c>
      <c r="H2283" t="s">
        <v>1530</v>
      </c>
      <c r="I2283">
        <v>295</v>
      </c>
      <c r="J2283">
        <v>60</v>
      </c>
      <c r="K2283">
        <v>25</v>
      </c>
      <c r="L2283">
        <v>81314</v>
      </c>
      <c r="M2283">
        <v>3884</v>
      </c>
      <c r="N2283">
        <v>4078</v>
      </c>
      <c r="O2283">
        <v>4282</v>
      </c>
      <c r="P2283">
        <v>4680</v>
      </c>
      <c r="Q2283">
        <v>5078</v>
      </c>
      <c r="R2283">
        <v>1500</v>
      </c>
      <c r="S2283">
        <v>1575</v>
      </c>
      <c r="T2283">
        <v>1654</v>
      </c>
      <c r="U2283">
        <v>1807</v>
      </c>
      <c r="V2283">
        <v>1961</v>
      </c>
      <c r="W2283" t="s">
        <v>1531</v>
      </c>
      <c r="X2283">
        <v>1</v>
      </c>
      <c r="Y2283">
        <v>1</v>
      </c>
      <c r="Z2283" t="s">
        <v>1532</v>
      </c>
    </row>
    <row r="2284" spans="1:26">
      <c r="A2284">
        <v>285</v>
      </c>
      <c r="B2284">
        <v>16226</v>
      </c>
      <c r="C2284" t="s">
        <v>1574</v>
      </c>
      <c r="D2284" t="s">
        <v>1529</v>
      </c>
      <c r="E2284" t="s">
        <v>1442</v>
      </c>
      <c r="F2284">
        <v>28144</v>
      </c>
      <c r="G2284">
        <v>60882</v>
      </c>
      <c r="H2284" t="s">
        <v>1530</v>
      </c>
      <c r="I2284">
        <v>244</v>
      </c>
      <c r="J2284">
        <v>100</v>
      </c>
      <c r="K2284">
        <v>350</v>
      </c>
      <c r="L2284">
        <v>81000</v>
      </c>
      <c r="M2284">
        <v>59968</v>
      </c>
      <c r="N2284">
        <v>62966</v>
      </c>
      <c r="O2284">
        <v>66115</v>
      </c>
      <c r="P2284">
        <v>72262</v>
      </c>
      <c r="Q2284">
        <v>78409</v>
      </c>
      <c r="R2284">
        <v>35000</v>
      </c>
      <c r="S2284">
        <v>36750</v>
      </c>
      <c r="T2284">
        <v>38588</v>
      </c>
      <c r="U2284">
        <v>42175</v>
      </c>
      <c r="V2284">
        <v>45763</v>
      </c>
      <c r="W2284" t="s">
        <v>2720</v>
      </c>
      <c r="X2284">
        <v>1</v>
      </c>
      <c r="Y2284">
        <v>1</v>
      </c>
      <c r="Z2284" t="s">
        <v>1532</v>
      </c>
    </row>
    <row r="2285" spans="1:26">
      <c r="A2285">
        <v>285</v>
      </c>
      <c r="B2285">
        <v>16226</v>
      </c>
      <c r="C2285" t="s">
        <v>1574</v>
      </c>
      <c r="D2285" t="s">
        <v>1529</v>
      </c>
      <c r="E2285" t="s">
        <v>1444</v>
      </c>
      <c r="F2285">
        <v>6812</v>
      </c>
      <c r="G2285">
        <v>7103</v>
      </c>
      <c r="H2285" t="s">
        <v>1530</v>
      </c>
      <c r="I2285">
        <v>261</v>
      </c>
      <c r="J2285">
        <v>2000</v>
      </c>
      <c r="K2285">
        <v>35</v>
      </c>
      <c r="L2285">
        <v>81000</v>
      </c>
      <c r="M2285">
        <v>32687</v>
      </c>
      <c r="N2285">
        <v>34321</v>
      </c>
      <c r="O2285">
        <v>36037</v>
      </c>
      <c r="P2285">
        <v>39387</v>
      </c>
      <c r="Q2285">
        <v>42737</v>
      </c>
      <c r="R2285">
        <v>70000</v>
      </c>
      <c r="S2285">
        <v>73499</v>
      </c>
      <c r="T2285">
        <v>77174</v>
      </c>
      <c r="U2285">
        <v>84348</v>
      </c>
      <c r="V2285">
        <v>91522</v>
      </c>
      <c r="W2285" t="s">
        <v>2721</v>
      </c>
      <c r="X2285">
        <v>1</v>
      </c>
      <c r="Y2285">
        <v>1</v>
      </c>
      <c r="Z2285" t="s">
        <v>1532</v>
      </c>
    </row>
    <row r="2286" spans="1:26">
      <c r="A2286">
        <v>285</v>
      </c>
      <c r="B2286">
        <v>16226</v>
      </c>
      <c r="C2286" t="s">
        <v>1574</v>
      </c>
      <c r="D2286" t="s">
        <v>1529</v>
      </c>
      <c r="E2286" t="s">
        <v>1447</v>
      </c>
      <c r="F2286">
        <v>2542</v>
      </c>
      <c r="G2286">
        <v>41593</v>
      </c>
      <c r="H2286" t="s">
        <v>1530</v>
      </c>
      <c r="I2286">
        <v>295</v>
      </c>
      <c r="J2286">
        <v>750</v>
      </c>
      <c r="K2286">
        <v>105.13</v>
      </c>
      <c r="L2286">
        <v>81314</v>
      </c>
      <c r="M2286">
        <v>3884</v>
      </c>
      <c r="N2286">
        <v>4078</v>
      </c>
      <c r="O2286">
        <v>4282</v>
      </c>
      <c r="P2286">
        <v>4680</v>
      </c>
      <c r="Q2286">
        <v>5078</v>
      </c>
      <c r="R2286">
        <v>78848</v>
      </c>
      <c r="S2286">
        <v>82786</v>
      </c>
      <c r="T2286">
        <v>86927</v>
      </c>
      <c r="U2286">
        <v>95007</v>
      </c>
      <c r="V2286">
        <v>103086</v>
      </c>
      <c r="W2286" t="s">
        <v>1548</v>
      </c>
      <c r="X2286">
        <v>1</v>
      </c>
      <c r="Y2286">
        <v>1</v>
      </c>
      <c r="Z2286" t="s">
        <v>1532</v>
      </c>
    </row>
    <row r="2287" spans="1:26">
      <c r="A2287">
        <v>285</v>
      </c>
      <c r="B2287">
        <v>16226</v>
      </c>
      <c r="C2287" t="s">
        <v>1574</v>
      </c>
      <c r="D2287" t="s">
        <v>1529</v>
      </c>
      <c r="E2287" t="s">
        <v>1442</v>
      </c>
      <c r="F2287">
        <v>82655</v>
      </c>
      <c r="G2287">
        <v>97703</v>
      </c>
      <c r="H2287" t="s">
        <v>1530</v>
      </c>
      <c r="I2287">
        <v>244</v>
      </c>
      <c r="J2287">
        <v>250</v>
      </c>
      <c r="K2287">
        <v>50</v>
      </c>
      <c r="L2287">
        <v>81000</v>
      </c>
      <c r="M2287">
        <v>59968</v>
      </c>
      <c r="N2287">
        <v>62966</v>
      </c>
      <c r="O2287">
        <v>66115</v>
      </c>
      <c r="P2287">
        <v>72262</v>
      </c>
      <c r="Q2287">
        <v>78409</v>
      </c>
      <c r="R2287">
        <v>12500</v>
      </c>
      <c r="S2287">
        <v>13125</v>
      </c>
      <c r="T2287">
        <v>13781</v>
      </c>
      <c r="U2287">
        <v>15063</v>
      </c>
      <c r="V2287">
        <v>16344</v>
      </c>
      <c r="W2287" t="s">
        <v>2722</v>
      </c>
      <c r="X2287">
        <v>1</v>
      </c>
      <c r="Y2287">
        <v>1</v>
      </c>
      <c r="Z2287" t="s">
        <v>1532</v>
      </c>
    </row>
    <row r="2288" spans="1:26">
      <c r="A2288">
        <v>285</v>
      </c>
      <c r="B2288">
        <v>16226</v>
      </c>
      <c r="C2288" t="s">
        <v>1574</v>
      </c>
      <c r="D2288" t="s">
        <v>1529</v>
      </c>
      <c r="E2288" t="s">
        <v>1442</v>
      </c>
      <c r="F2288">
        <v>20346</v>
      </c>
      <c r="G2288">
        <v>88623</v>
      </c>
      <c r="H2288" t="s">
        <v>1530</v>
      </c>
      <c r="I2288">
        <v>244</v>
      </c>
      <c r="J2288">
        <v>250</v>
      </c>
      <c r="K2288">
        <v>60</v>
      </c>
      <c r="L2288">
        <v>81000</v>
      </c>
      <c r="M2288">
        <v>59968</v>
      </c>
      <c r="N2288">
        <v>62966</v>
      </c>
      <c r="O2288">
        <v>66115</v>
      </c>
      <c r="P2288">
        <v>72262</v>
      </c>
      <c r="Q2288">
        <v>78409</v>
      </c>
      <c r="R2288">
        <v>15000</v>
      </c>
      <c r="S2288">
        <v>15750</v>
      </c>
      <c r="T2288">
        <v>16538</v>
      </c>
      <c r="U2288">
        <v>18075</v>
      </c>
      <c r="V2288">
        <v>19613</v>
      </c>
      <c r="W2288" t="s">
        <v>2722</v>
      </c>
      <c r="X2288">
        <v>1</v>
      </c>
      <c r="Y2288">
        <v>1</v>
      </c>
      <c r="Z2288" t="s">
        <v>1532</v>
      </c>
    </row>
    <row r="2289" spans="1:26">
      <c r="A2289">
        <v>285</v>
      </c>
      <c r="B2289">
        <v>16226</v>
      </c>
      <c r="C2289" t="s">
        <v>1574</v>
      </c>
      <c r="D2289" t="s">
        <v>1529</v>
      </c>
      <c r="E2289" t="s">
        <v>1447</v>
      </c>
      <c r="F2289">
        <v>40028</v>
      </c>
      <c r="G2289">
        <v>51091</v>
      </c>
      <c r="H2289" t="s">
        <v>1530</v>
      </c>
      <c r="I2289">
        <v>295</v>
      </c>
      <c r="J2289">
        <v>22000</v>
      </c>
      <c r="K2289">
        <v>1</v>
      </c>
      <c r="L2289">
        <v>81314</v>
      </c>
      <c r="M2289">
        <v>3884</v>
      </c>
      <c r="N2289">
        <v>4078</v>
      </c>
      <c r="O2289">
        <v>4282</v>
      </c>
      <c r="P2289">
        <v>4680</v>
      </c>
      <c r="Q2289">
        <v>5078</v>
      </c>
      <c r="R2289">
        <v>22000</v>
      </c>
      <c r="S2289">
        <v>23099</v>
      </c>
      <c r="T2289">
        <v>24254</v>
      </c>
      <c r="U2289">
        <v>26509</v>
      </c>
      <c r="V2289">
        <v>28763</v>
      </c>
      <c r="W2289" t="s">
        <v>2601</v>
      </c>
      <c r="X2289">
        <v>1</v>
      </c>
      <c r="Y2289">
        <v>1</v>
      </c>
      <c r="Z2289" t="s">
        <v>1532</v>
      </c>
    </row>
    <row r="2290" spans="1:26">
      <c r="A2290">
        <v>285</v>
      </c>
      <c r="B2290">
        <v>16226</v>
      </c>
      <c r="C2290" t="s">
        <v>1574</v>
      </c>
      <c r="D2290" t="s">
        <v>1529</v>
      </c>
      <c r="E2290" t="s">
        <v>1442</v>
      </c>
      <c r="F2290">
        <v>66030</v>
      </c>
      <c r="G2290">
        <v>79375</v>
      </c>
      <c r="H2290" t="s">
        <v>1530</v>
      </c>
      <c r="I2290">
        <v>244</v>
      </c>
      <c r="J2290">
        <v>2000</v>
      </c>
      <c r="K2290">
        <v>30</v>
      </c>
      <c r="L2290">
        <v>81000</v>
      </c>
      <c r="M2290">
        <v>59968</v>
      </c>
      <c r="N2290">
        <v>62966</v>
      </c>
      <c r="O2290">
        <v>66115</v>
      </c>
      <c r="P2290">
        <v>72262</v>
      </c>
      <c r="Q2290">
        <v>78409</v>
      </c>
      <c r="R2290">
        <v>60000</v>
      </c>
      <c r="S2290">
        <v>63000</v>
      </c>
      <c r="T2290">
        <v>66150</v>
      </c>
      <c r="U2290">
        <v>72301</v>
      </c>
      <c r="V2290">
        <v>78451</v>
      </c>
      <c r="W2290" t="s">
        <v>2722</v>
      </c>
      <c r="X2290">
        <v>1</v>
      </c>
      <c r="Y2290">
        <v>1</v>
      </c>
      <c r="Z2290" t="s">
        <v>1532</v>
      </c>
    </row>
    <row r="2291" spans="1:26">
      <c r="A2291">
        <v>285</v>
      </c>
      <c r="B2291">
        <v>16226</v>
      </c>
      <c r="C2291" t="s">
        <v>1574</v>
      </c>
      <c r="D2291" t="s">
        <v>1529</v>
      </c>
      <c r="E2291" t="s">
        <v>1442</v>
      </c>
      <c r="F2291">
        <v>57092</v>
      </c>
      <c r="G2291">
        <v>67685</v>
      </c>
      <c r="H2291" t="s">
        <v>1530</v>
      </c>
      <c r="I2291">
        <v>244</v>
      </c>
      <c r="J2291">
        <v>2000</v>
      </c>
      <c r="K2291">
        <v>1000</v>
      </c>
      <c r="L2291">
        <v>81000</v>
      </c>
      <c r="M2291">
        <v>59968</v>
      </c>
      <c r="N2291">
        <v>62966</v>
      </c>
      <c r="O2291">
        <v>66115</v>
      </c>
      <c r="P2291">
        <v>72262</v>
      </c>
      <c r="Q2291">
        <v>78409</v>
      </c>
      <c r="R2291">
        <v>2000000</v>
      </c>
      <c r="S2291">
        <v>2099987</v>
      </c>
      <c r="T2291">
        <v>2205009</v>
      </c>
      <c r="U2291">
        <v>2410019</v>
      </c>
      <c r="V2291">
        <v>2615028</v>
      </c>
      <c r="W2291" t="s">
        <v>2722</v>
      </c>
      <c r="X2291">
        <v>1</v>
      </c>
      <c r="Y2291">
        <v>1</v>
      </c>
      <c r="Z2291" t="s">
        <v>1532</v>
      </c>
    </row>
    <row r="2292" spans="1:26">
      <c r="A2292">
        <v>285</v>
      </c>
      <c r="B2292">
        <v>16226</v>
      </c>
      <c r="C2292" t="s">
        <v>1574</v>
      </c>
      <c r="D2292" t="s">
        <v>1529</v>
      </c>
      <c r="E2292" t="s">
        <v>1447</v>
      </c>
      <c r="F2292">
        <v>41351</v>
      </c>
      <c r="G2292">
        <v>46427</v>
      </c>
      <c r="H2292" t="s">
        <v>1530</v>
      </c>
      <c r="I2292">
        <v>295</v>
      </c>
      <c r="J2292">
        <v>2248</v>
      </c>
      <c r="K2292">
        <v>6.72</v>
      </c>
      <c r="L2292">
        <v>81314</v>
      </c>
      <c r="M2292">
        <v>3884</v>
      </c>
      <c r="N2292">
        <v>4078</v>
      </c>
      <c r="O2292">
        <v>4282</v>
      </c>
      <c r="P2292">
        <v>4680</v>
      </c>
      <c r="Q2292">
        <v>5078</v>
      </c>
      <c r="R2292">
        <v>15107</v>
      </c>
      <c r="S2292">
        <v>15861</v>
      </c>
      <c r="T2292">
        <v>16655</v>
      </c>
      <c r="U2292">
        <v>18203</v>
      </c>
      <c r="V2292">
        <v>19751</v>
      </c>
      <c r="W2292" t="s">
        <v>2723</v>
      </c>
      <c r="X2292">
        <v>1</v>
      </c>
      <c r="Y2292">
        <v>1</v>
      </c>
      <c r="Z2292" t="s">
        <v>1532</v>
      </c>
    </row>
    <row r="2293" spans="1:26">
      <c r="A2293">
        <v>285</v>
      </c>
      <c r="B2293">
        <v>16226</v>
      </c>
      <c r="C2293" t="s">
        <v>1574</v>
      </c>
      <c r="D2293" t="s">
        <v>1529</v>
      </c>
      <c r="E2293" t="s">
        <v>1442</v>
      </c>
      <c r="F2293">
        <v>37390</v>
      </c>
      <c r="G2293">
        <v>60879</v>
      </c>
      <c r="H2293" t="s">
        <v>1530</v>
      </c>
      <c r="I2293">
        <v>244</v>
      </c>
      <c r="J2293">
        <v>2000</v>
      </c>
      <c r="K2293">
        <v>80</v>
      </c>
      <c r="L2293">
        <v>81000</v>
      </c>
      <c r="M2293">
        <v>59968</v>
      </c>
      <c r="N2293">
        <v>62966</v>
      </c>
      <c r="O2293">
        <v>66115</v>
      </c>
      <c r="P2293">
        <v>72262</v>
      </c>
      <c r="Q2293">
        <v>78409</v>
      </c>
      <c r="R2293">
        <v>160000</v>
      </c>
      <c r="S2293">
        <v>167999</v>
      </c>
      <c r="T2293">
        <v>176401</v>
      </c>
      <c r="U2293">
        <v>192801</v>
      </c>
      <c r="V2293">
        <v>209202</v>
      </c>
      <c r="W2293" t="s">
        <v>2722</v>
      </c>
      <c r="X2293">
        <v>1</v>
      </c>
      <c r="Y2293">
        <v>1</v>
      </c>
      <c r="Z2293" t="s">
        <v>1532</v>
      </c>
    </row>
    <row r="2294" spans="1:26">
      <c r="A2294">
        <v>285</v>
      </c>
      <c r="B2294">
        <v>16226</v>
      </c>
      <c r="C2294" t="s">
        <v>1574</v>
      </c>
      <c r="D2294" t="s">
        <v>1529</v>
      </c>
      <c r="E2294" t="s">
        <v>1447</v>
      </c>
      <c r="F2294">
        <v>40939</v>
      </c>
      <c r="G2294">
        <v>45843</v>
      </c>
      <c r="H2294" t="s">
        <v>1530</v>
      </c>
      <c r="I2294">
        <v>295</v>
      </c>
      <c r="J2294">
        <v>63</v>
      </c>
      <c r="K2294">
        <v>300</v>
      </c>
      <c r="L2294">
        <v>81314</v>
      </c>
      <c r="M2294">
        <v>3884</v>
      </c>
      <c r="N2294">
        <v>4078</v>
      </c>
      <c r="O2294">
        <v>4282</v>
      </c>
      <c r="P2294">
        <v>4680</v>
      </c>
      <c r="Q2294">
        <v>5078</v>
      </c>
      <c r="R2294">
        <v>18900</v>
      </c>
      <c r="S2294">
        <v>19844</v>
      </c>
      <c r="T2294">
        <v>20837</v>
      </c>
      <c r="U2294">
        <v>22773</v>
      </c>
      <c r="V2294">
        <v>24710</v>
      </c>
      <c r="W2294" t="s">
        <v>2724</v>
      </c>
      <c r="X2294">
        <v>1</v>
      </c>
      <c r="Y2294">
        <v>1</v>
      </c>
      <c r="Z2294" t="s">
        <v>1532</v>
      </c>
    </row>
    <row r="2295" spans="1:26">
      <c r="A2295">
        <v>285</v>
      </c>
      <c r="B2295">
        <v>16226</v>
      </c>
      <c r="C2295" t="s">
        <v>1574</v>
      </c>
      <c r="D2295" t="s">
        <v>1529</v>
      </c>
      <c r="E2295" t="s">
        <v>1442</v>
      </c>
      <c r="F2295">
        <v>29078</v>
      </c>
      <c r="G2295">
        <v>31679</v>
      </c>
      <c r="H2295" t="s">
        <v>1530</v>
      </c>
      <c r="I2295">
        <v>244</v>
      </c>
      <c r="J2295">
        <v>2000</v>
      </c>
      <c r="K2295">
        <v>45</v>
      </c>
      <c r="L2295">
        <v>81000</v>
      </c>
      <c r="M2295">
        <v>59968</v>
      </c>
      <c r="N2295">
        <v>62966</v>
      </c>
      <c r="O2295">
        <v>66115</v>
      </c>
      <c r="P2295">
        <v>72262</v>
      </c>
      <c r="Q2295">
        <v>78409</v>
      </c>
      <c r="R2295">
        <v>90000</v>
      </c>
      <c r="S2295">
        <v>94499</v>
      </c>
      <c r="T2295">
        <v>99225</v>
      </c>
      <c r="U2295">
        <v>108451</v>
      </c>
      <c r="V2295">
        <v>117676</v>
      </c>
      <c r="W2295" t="s">
        <v>2722</v>
      </c>
      <c r="X2295">
        <v>1</v>
      </c>
      <c r="Y2295">
        <v>1</v>
      </c>
      <c r="Z2295" t="s">
        <v>1532</v>
      </c>
    </row>
    <row r="2296" spans="1:26">
      <c r="A2296">
        <v>285</v>
      </c>
      <c r="B2296">
        <v>16226</v>
      </c>
      <c r="C2296" t="s">
        <v>1574</v>
      </c>
      <c r="D2296" t="s">
        <v>1529</v>
      </c>
      <c r="E2296" t="s">
        <v>1444</v>
      </c>
      <c r="F2296">
        <v>47622</v>
      </c>
      <c r="G2296">
        <v>55491</v>
      </c>
      <c r="H2296" t="s">
        <v>1530</v>
      </c>
      <c r="I2296">
        <v>261</v>
      </c>
      <c r="J2296">
        <v>12000</v>
      </c>
      <c r="K2296">
        <v>20</v>
      </c>
      <c r="L2296">
        <v>81000</v>
      </c>
      <c r="M2296">
        <v>32687</v>
      </c>
      <c r="N2296">
        <v>34321</v>
      </c>
      <c r="O2296">
        <v>36037</v>
      </c>
      <c r="P2296">
        <v>39387</v>
      </c>
      <c r="Q2296">
        <v>42737</v>
      </c>
      <c r="R2296">
        <v>240000</v>
      </c>
      <c r="S2296">
        <v>251997</v>
      </c>
      <c r="T2296">
        <v>264597</v>
      </c>
      <c r="U2296">
        <v>289194</v>
      </c>
      <c r="V2296">
        <v>313791</v>
      </c>
      <c r="W2296" t="s">
        <v>2725</v>
      </c>
      <c r="X2296">
        <v>1</v>
      </c>
      <c r="Y2296">
        <v>1</v>
      </c>
      <c r="Z2296" t="s">
        <v>1532</v>
      </c>
    </row>
    <row r="2297" spans="1:26">
      <c r="A2297">
        <v>285</v>
      </c>
      <c r="B2297">
        <v>16226</v>
      </c>
      <c r="C2297" t="s">
        <v>1574</v>
      </c>
      <c r="D2297" t="s">
        <v>1529</v>
      </c>
      <c r="E2297" t="s">
        <v>1447</v>
      </c>
      <c r="F2297">
        <v>37641</v>
      </c>
      <c r="G2297">
        <v>41470</v>
      </c>
      <c r="H2297" t="s">
        <v>1530</v>
      </c>
      <c r="I2297">
        <v>295</v>
      </c>
      <c r="J2297">
        <v>6000</v>
      </c>
      <c r="K2297">
        <v>50</v>
      </c>
      <c r="L2297">
        <v>81314</v>
      </c>
      <c r="M2297">
        <v>3884</v>
      </c>
      <c r="N2297">
        <v>4078</v>
      </c>
      <c r="O2297">
        <v>4282</v>
      </c>
      <c r="P2297">
        <v>4680</v>
      </c>
      <c r="Q2297">
        <v>5078</v>
      </c>
      <c r="R2297">
        <v>300000</v>
      </c>
      <c r="S2297">
        <v>314985</v>
      </c>
      <c r="T2297">
        <v>330742</v>
      </c>
      <c r="U2297">
        <v>361483</v>
      </c>
      <c r="V2297">
        <v>392225</v>
      </c>
      <c r="W2297" t="s">
        <v>1720</v>
      </c>
      <c r="X2297">
        <v>1</v>
      </c>
      <c r="Y2297">
        <v>1</v>
      </c>
      <c r="Z2297" t="s">
        <v>1532</v>
      </c>
    </row>
    <row r="2298" spans="1:26">
      <c r="A2298">
        <v>285</v>
      </c>
      <c r="B2298">
        <v>16226</v>
      </c>
      <c r="C2298" t="s">
        <v>1574</v>
      </c>
      <c r="D2298" t="s">
        <v>1529</v>
      </c>
      <c r="E2298" t="s">
        <v>1442</v>
      </c>
      <c r="F2298">
        <v>20346</v>
      </c>
      <c r="G2298">
        <v>21321</v>
      </c>
      <c r="H2298" t="s">
        <v>1530</v>
      </c>
      <c r="I2298">
        <v>244</v>
      </c>
      <c r="J2298">
        <v>2000</v>
      </c>
      <c r="K2298">
        <v>90</v>
      </c>
      <c r="L2298">
        <v>81000</v>
      </c>
      <c r="M2298">
        <v>59968</v>
      </c>
      <c r="N2298">
        <v>62966</v>
      </c>
      <c r="O2298">
        <v>66115</v>
      </c>
      <c r="P2298">
        <v>72262</v>
      </c>
      <c r="Q2298">
        <v>78409</v>
      </c>
      <c r="R2298">
        <v>180000</v>
      </c>
      <c r="S2298">
        <v>188999</v>
      </c>
      <c r="T2298">
        <v>198451</v>
      </c>
      <c r="U2298">
        <v>216902</v>
      </c>
      <c r="V2298">
        <v>235353</v>
      </c>
      <c r="W2298" t="s">
        <v>2722</v>
      </c>
      <c r="X2298">
        <v>1</v>
      </c>
      <c r="Y2298">
        <v>1</v>
      </c>
      <c r="Z2298" t="s">
        <v>1532</v>
      </c>
    </row>
    <row r="2299" spans="1:26">
      <c r="A2299">
        <v>285</v>
      </c>
      <c r="B2299">
        <v>16226</v>
      </c>
      <c r="C2299" t="s">
        <v>1574</v>
      </c>
      <c r="D2299" t="s">
        <v>1529</v>
      </c>
      <c r="E2299" t="s">
        <v>1444</v>
      </c>
      <c r="F2299">
        <v>6098</v>
      </c>
      <c r="G2299">
        <v>36150</v>
      </c>
      <c r="H2299" t="s">
        <v>1530</v>
      </c>
      <c r="I2299">
        <v>261</v>
      </c>
      <c r="J2299">
        <v>120</v>
      </c>
      <c r="K2299">
        <v>2400</v>
      </c>
      <c r="L2299">
        <v>81000</v>
      </c>
      <c r="M2299">
        <v>32687</v>
      </c>
      <c r="N2299">
        <v>34321</v>
      </c>
      <c r="O2299">
        <v>36037</v>
      </c>
      <c r="P2299">
        <v>39387</v>
      </c>
      <c r="Q2299">
        <v>42737</v>
      </c>
      <c r="R2299">
        <v>288000</v>
      </c>
      <c r="S2299">
        <v>302397</v>
      </c>
      <c r="T2299">
        <v>317516</v>
      </c>
      <c r="U2299">
        <v>347033</v>
      </c>
      <c r="V2299">
        <v>376549</v>
      </c>
      <c r="W2299" t="s">
        <v>2726</v>
      </c>
      <c r="X2299">
        <v>1</v>
      </c>
      <c r="Y2299">
        <v>1</v>
      </c>
      <c r="Z2299" t="s">
        <v>1532</v>
      </c>
    </row>
    <row r="2300" spans="1:26">
      <c r="A2300">
        <v>285</v>
      </c>
      <c r="B2300">
        <v>16226</v>
      </c>
      <c r="C2300" t="s">
        <v>1574</v>
      </c>
      <c r="D2300" t="s">
        <v>1529</v>
      </c>
      <c r="E2300" t="s">
        <v>1442</v>
      </c>
      <c r="F2300">
        <v>20345</v>
      </c>
      <c r="G2300">
        <v>21320</v>
      </c>
      <c r="H2300" t="s">
        <v>1530</v>
      </c>
      <c r="I2300">
        <v>244</v>
      </c>
      <c r="J2300">
        <v>2000</v>
      </c>
      <c r="K2300">
        <v>90</v>
      </c>
      <c r="L2300">
        <v>81000</v>
      </c>
      <c r="M2300">
        <v>59968</v>
      </c>
      <c r="N2300">
        <v>62966</v>
      </c>
      <c r="O2300">
        <v>66115</v>
      </c>
      <c r="P2300">
        <v>72262</v>
      </c>
      <c r="Q2300">
        <v>78409</v>
      </c>
      <c r="R2300">
        <v>180000</v>
      </c>
      <c r="S2300">
        <v>188999</v>
      </c>
      <c r="T2300">
        <v>198451</v>
      </c>
      <c r="U2300">
        <v>216902</v>
      </c>
      <c r="V2300">
        <v>235353</v>
      </c>
      <c r="W2300" t="s">
        <v>2722</v>
      </c>
      <c r="X2300">
        <v>1</v>
      </c>
      <c r="Y2300">
        <v>1</v>
      </c>
      <c r="Z2300" t="s">
        <v>1532</v>
      </c>
    </row>
    <row r="2301" spans="1:26">
      <c r="A2301">
        <v>285</v>
      </c>
      <c r="B2301">
        <v>16226</v>
      </c>
      <c r="C2301" t="s">
        <v>1574</v>
      </c>
      <c r="D2301" t="s">
        <v>1529</v>
      </c>
      <c r="E2301" t="s">
        <v>1444</v>
      </c>
      <c r="F2301">
        <v>6099</v>
      </c>
      <c r="G2301">
        <v>36151</v>
      </c>
      <c r="H2301" t="s">
        <v>1530</v>
      </c>
      <c r="I2301">
        <v>261</v>
      </c>
      <c r="J2301">
        <v>120</v>
      </c>
      <c r="K2301">
        <v>3000</v>
      </c>
      <c r="L2301">
        <v>81000</v>
      </c>
      <c r="M2301">
        <v>32687</v>
      </c>
      <c r="N2301">
        <v>34321</v>
      </c>
      <c r="O2301">
        <v>36037</v>
      </c>
      <c r="P2301">
        <v>39387</v>
      </c>
      <c r="Q2301">
        <v>42737</v>
      </c>
      <c r="R2301">
        <v>360000</v>
      </c>
      <c r="S2301">
        <v>377996</v>
      </c>
      <c r="T2301">
        <v>396895</v>
      </c>
      <c r="U2301">
        <v>433791</v>
      </c>
      <c r="V2301">
        <v>470686</v>
      </c>
      <c r="W2301" t="s">
        <v>2727</v>
      </c>
      <c r="X2301">
        <v>1</v>
      </c>
      <c r="Y2301">
        <v>1</v>
      </c>
      <c r="Z2301" t="s">
        <v>1532</v>
      </c>
    </row>
    <row r="2302" spans="1:26">
      <c r="A2302">
        <v>285</v>
      </c>
      <c r="B2302">
        <v>16226</v>
      </c>
      <c r="C2302" t="s">
        <v>1574</v>
      </c>
      <c r="D2302" t="s">
        <v>1529</v>
      </c>
      <c r="E2302" t="s">
        <v>1447</v>
      </c>
      <c r="F2302">
        <v>37940</v>
      </c>
      <c r="G2302">
        <v>41890</v>
      </c>
      <c r="H2302" t="s">
        <v>1530</v>
      </c>
      <c r="I2302">
        <v>295</v>
      </c>
      <c r="J2302">
        <v>100</v>
      </c>
      <c r="K2302">
        <v>50</v>
      </c>
      <c r="L2302">
        <v>81314</v>
      </c>
      <c r="M2302">
        <v>3884</v>
      </c>
      <c r="N2302">
        <v>4078</v>
      </c>
      <c r="O2302">
        <v>4282</v>
      </c>
      <c r="P2302">
        <v>4680</v>
      </c>
      <c r="Q2302">
        <v>5078</v>
      </c>
      <c r="R2302">
        <v>5000</v>
      </c>
      <c r="S2302">
        <v>5250</v>
      </c>
      <c r="T2302">
        <v>5512</v>
      </c>
      <c r="U2302">
        <v>6025</v>
      </c>
      <c r="V2302">
        <v>6537</v>
      </c>
      <c r="W2302" t="s">
        <v>1720</v>
      </c>
      <c r="X2302">
        <v>1</v>
      </c>
      <c r="Y2302">
        <v>1</v>
      </c>
      <c r="Z2302" t="s">
        <v>1532</v>
      </c>
    </row>
    <row r="2303" spans="1:26">
      <c r="A2303">
        <v>285</v>
      </c>
      <c r="B2303">
        <v>16226</v>
      </c>
      <c r="C2303" t="s">
        <v>1574</v>
      </c>
      <c r="D2303" t="s">
        <v>1529</v>
      </c>
      <c r="E2303" t="s">
        <v>1444</v>
      </c>
      <c r="F2303">
        <v>44795</v>
      </c>
      <c r="G2303">
        <v>51622</v>
      </c>
      <c r="H2303" t="s">
        <v>1530</v>
      </c>
      <c r="I2303">
        <v>261</v>
      </c>
      <c r="J2303">
        <v>120</v>
      </c>
      <c r="K2303">
        <v>3000</v>
      </c>
      <c r="L2303">
        <v>81000</v>
      </c>
      <c r="M2303">
        <v>32687</v>
      </c>
      <c r="N2303">
        <v>34321</v>
      </c>
      <c r="O2303">
        <v>36037</v>
      </c>
      <c r="P2303">
        <v>39387</v>
      </c>
      <c r="Q2303">
        <v>42737</v>
      </c>
      <c r="R2303">
        <v>360000</v>
      </c>
      <c r="S2303">
        <v>377996</v>
      </c>
      <c r="T2303">
        <v>396895</v>
      </c>
      <c r="U2303">
        <v>433791</v>
      </c>
      <c r="V2303">
        <v>470686</v>
      </c>
      <c r="W2303" t="s">
        <v>2728</v>
      </c>
      <c r="X2303">
        <v>1</v>
      </c>
      <c r="Y2303">
        <v>1</v>
      </c>
      <c r="Z2303" t="s">
        <v>1532</v>
      </c>
    </row>
    <row r="2304" spans="1:26">
      <c r="A2304">
        <v>285</v>
      </c>
      <c r="B2304">
        <v>16226</v>
      </c>
      <c r="C2304" t="s">
        <v>1574</v>
      </c>
      <c r="D2304" t="s">
        <v>1529</v>
      </c>
      <c r="E2304" t="s">
        <v>1442</v>
      </c>
      <c r="F2304">
        <v>59747</v>
      </c>
      <c r="G2304">
        <v>70912</v>
      </c>
      <c r="H2304" t="s">
        <v>1530</v>
      </c>
      <c r="I2304">
        <v>244</v>
      </c>
      <c r="J2304">
        <v>500</v>
      </c>
      <c r="K2304">
        <v>20</v>
      </c>
      <c r="L2304">
        <v>81000</v>
      </c>
      <c r="M2304">
        <v>59968</v>
      </c>
      <c r="N2304">
        <v>62966</v>
      </c>
      <c r="O2304">
        <v>66115</v>
      </c>
      <c r="P2304">
        <v>72262</v>
      </c>
      <c r="Q2304">
        <v>78409</v>
      </c>
      <c r="R2304">
        <v>10000</v>
      </c>
      <c r="S2304">
        <v>10500</v>
      </c>
      <c r="T2304">
        <v>11025</v>
      </c>
      <c r="U2304">
        <v>12050</v>
      </c>
      <c r="V2304">
        <v>13075</v>
      </c>
      <c r="W2304" t="s">
        <v>2729</v>
      </c>
      <c r="X2304">
        <v>1</v>
      </c>
      <c r="Y2304">
        <v>1</v>
      </c>
      <c r="Z2304" t="s">
        <v>1532</v>
      </c>
    </row>
    <row r="2305" spans="1:26">
      <c r="A2305">
        <v>285</v>
      </c>
      <c r="B2305">
        <v>16226</v>
      </c>
      <c r="C2305" t="s">
        <v>1574</v>
      </c>
      <c r="D2305" t="s">
        <v>1529</v>
      </c>
      <c r="E2305" t="s">
        <v>1444</v>
      </c>
      <c r="F2305">
        <v>44794</v>
      </c>
      <c r="G2305">
        <v>51616</v>
      </c>
      <c r="H2305" t="s">
        <v>1530</v>
      </c>
      <c r="I2305">
        <v>261</v>
      </c>
      <c r="J2305">
        <v>120</v>
      </c>
      <c r="K2305">
        <v>3000</v>
      </c>
      <c r="L2305">
        <v>81000</v>
      </c>
      <c r="M2305">
        <v>32687</v>
      </c>
      <c r="N2305">
        <v>34321</v>
      </c>
      <c r="O2305">
        <v>36037</v>
      </c>
      <c r="P2305">
        <v>39387</v>
      </c>
      <c r="Q2305">
        <v>42737</v>
      </c>
      <c r="R2305">
        <v>360000</v>
      </c>
      <c r="S2305">
        <v>377996</v>
      </c>
      <c r="T2305">
        <v>396895</v>
      </c>
      <c r="U2305">
        <v>433791</v>
      </c>
      <c r="V2305">
        <v>470686</v>
      </c>
      <c r="W2305" t="s">
        <v>2730</v>
      </c>
      <c r="X2305">
        <v>1</v>
      </c>
      <c r="Y2305">
        <v>1</v>
      </c>
      <c r="Z2305" t="s">
        <v>1532</v>
      </c>
    </row>
    <row r="2306" spans="1:26">
      <c r="A2306">
        <v>285</v>
      </c>
      <c r="B2306">
        <v>16226</v>
      </c>
      <c r="C2306" t="s">
        <v>1574</v>
      </c>
      <c r="D2306" t="s">
        <v>1529</v>
      </c>
      <c r="E2306" t="s">
        <v>1442</v>
      </c>
      <c r="F2306">
        <v>58224</v>
      </c>
      <c r="G2306">
        <v>69104</v>
      </c>
      <c r="H2306" t="s">
        <v>1530</v>
      </c>
      <c r="I2306">
        <v>244</v>
      </c>
      <c r="J2306">
        <v>100</v>
      </c>
      <c r="K2306">
        <v>20</v>
      </c>
      <c r="L2306">
        <v>81000</v>
      </c>
      <c r="M2306">
        <v>59968</v>
      </c>
      <c r="N2306">
        <v>62966</v>
      </c>
      <c r="O2306">
        <v>66115</v>
      </c>
      <c r="P2306">
        <v>72262</v>
      </c>
      <c r="Q2306">
        <v>78409</v>
      </c>
      <c r="R2306">
        <v>2000</v>
      </c>
      <c r="S2306">
        <v>2100</v>
      </c>
      <c r="T2306">
        <v>2205</v>
      </c>
      <c r="U2306">
        <v>2410</v>
      </c>
      <c r="V2306">
        <v>2615</v>
      </c>
      <c r="W2306" t="s">
        <v>2729</v>
      </c>
      <c r="X2306">
        <v>1</v>
      </c>
      <c r="Y2306">
        <v>1</v>
      </c>
      <c r="Z2306" t="s">
        <v>1532</v>
      </c>
    </row>
    <row r="2307" spans="1:26">
      <c r="A2307">
        <v>285</v>
      </c>
      <c r="B2307">
        <v>16226</v>
      </c>
      <c r="C2307" t="s">
        <v>1574</v>
      </c>
      <c r="D2307" t="s">
        <v>1529</v>
      </c>
      <c r="E2307" t="s">
        <v>1444</v>
      </c>
      <c r="F2307">
        <v>6087</v>
      </c>
      <c r="G2307">
        <v>36148</v>
      </c>
      <c r="H2307" t="s">
        <v>1530</v>
      </c>
      <c r="I2307">
        <v>261</v>
      </c>
      <c r="J2307">
        <v>120</v>
      </c>
      <c r="K2307">
        <v>3000</v>
      </c>
      <c r="L2307">
        <v>81000</v>
      </c>
      <c r="M2307">
        <v>32687</v>
      </c>
      <c r="N2307">
        <v>34321</v>
      </c>
      <c r="O2307">
        <v>36037</v>
      </c>
      <c r="P2307">
        <v>39387</v>
      </c>
      <c r="Q2307">
        <v>42737</v>
      </c>
      <c r="R2307">
        <v>360000</v>
      </c>
      <c r="S2307">
        <v>377996</v>
      </c>
      <c r="T2307">
        <v>396895</v>
      </c>
      <c r="U2307">
        <v>433791</v>
      </c>
      <c r="V2307">
        <v>470686</v>
      </c>
      <c r="W2307" t="s">
        <v>2731</v>
      </c>
      <c r="X2307">
        <v>1</v>
      </c>
      <c r="Y2307">
        <v>1</v>
      </c>
      <c r="Z2307" t="s">
        <v>1532</v>
      </c>
    </row>
    <row r="2308" spans="1:26">
      <c r="A2308">
        <v>285</v>
      </c>
      <c r="B2308">
        <v>16226</v>
      </c>
      <c r="C2308" t="s">
        <v>1574</v>
      </c>
      <c r="D2308" t="s">
        <v>1529</v>
      </c>
      <c r="E2308" t="s">
        <v>1444</v>
      </c>
      <c r="F2308">
        <v>6085</v>
      </c>
      <c r="G2308">
        <v>36146</v>
      </c>
      <c r="H2308" t="s">
        <v>1530</v>
      </c>
      <c r="I2308">
        <v>261</v>
      </c>
      <c r="J2308">
        <v>120</v>
      </c>
      <c r="K2308">
        <v>3000</v>
      </c>
      <c r="L2308">
        <v>81000</v>
      </c>
      <c r="M2308">
        <v>32687</v>
      </c>
      <c r="N2308">
        <v>34321</v>
      </c>
      <c r="O2308">
        <v>36037</v>
      </c>
      <c r="P2308">
        <v>39387</v>
      </c>
      <c r="Q2308">
        <v>42737</v>
      </c>
      <c r="R2308">
        <v>360000</v>
      </c>
      <c r="S2308">
        <v>377996</v>
      </c>
      <c r="T2308">
        <v>396895</v>
      </c>
      <c r="U2308">
        <v>433791</v>
      </c>
      <c r="V2308">
        <v>470686</v>
      </c>
      <c r="W2308" t="s">
        <v>2732</v>
      </c>
      <c r="X2308">
        <v>1</v>
      </c>
      <c r="Y2308">
        <v>1</v>
      </c>
      <c r="Z2308" t="s">
        <v>1532</v>
      </c>
    </row>
    <row r="2309" spans="1:26">
      <c r="A2309">
        <v>285</v>
      </c>
      <c r="B2309">
        <v>16226</v>
      </c>
      <c r="C2309" t="s">
        <v>1574</v>
      </c>
      <c r="D2309" t="s">
        <v>1529</v>
      </c>
      <c r="E2309" t="s">
        <v>1444</v>
      </c>
      <c r="F2309">
        <v>6767</v>
      </c>
      <c r="G2309">
        <v>7058</v>
      </c>
      <c r="H2309" t="s">
        <v>1530</v>
      </c>
      <c r="I2309">
        <v>261</v>
      </c>
      <c r="J2309">
        <v>660</v>
      </c>
      <c r="K2309">
        <v>40</v>
      </c>
      <c r="L2309">
        <v>81000</v>
      </c>
      <c r="M2309">
        <v>32687</v>
      </c>
      <c r="N2309">
        <v>34321</v>
      </c>
      <c r="O2309">
        <v>36037</v>
      </c>
      <c r="P2309">
        <v>39387</v>
      </c>
      <c r="Q2309">
        <v>42737</v>
      </c>
      <c r="R2309">
        <v>26400</v>
      </c>
      <c r="S2309">
        <v>27720</v>
      </c>
      <c r="T2309">
        <v>29106</v>
      </c>
      <c r="U2309">
        <v>31811</v>
      </c>
      <c r="V2309">
        <v>34517</v>
      </c>
      <c r="W2309" t="s">
        <v>2733</v>
      </c>
      <c r="X2309">
        <v>1</v>
      </c>
      <c r="Y2309">
        <v>1</v>
      </c>
      <c r="Z2309" t="s">
        <v>1532</v>
      </c>
    </row>
    <row r="2310" spans="1:26">
      <c r="A2310">
        <v>285</v>
      </c>
      <c r="B2310">
        <v>16226</v>
      </c>
      <c r="C2310" t="s">
        <v>1574</v>
      </c>
      <c r="D2310" t="s">
        <v>1529</v>
      </c>
      <c r="E2310" t="s">
        <v>1442</v>
      </c>
      <c r="F2310">
        <v>46899</v>
      </c>
      <c r="G2310">
        <v>54464</v>
      </c>
      <c r="H2310" t="s">
        <v>1530</v>
      </c>
      <c r="I2310">
        <v>244</v>
      </c>
      <c r="J2310">
        <v>50</v>
      </c>
      <c r="K2310">
        <v>20</v>
      </c>
      <c r="L2310">
        <v>81000</v>
      </c>
      <c r="M2310">
        <v>59968</v>
      </c>
      <c r="N2310">
        <v>62966</v>
      </c>
      <c r="O2310">
        <v>66115</v>
      </c>
      <c r="P2310">
        <v>72262</v>
      </c>
      <c r="Q2310">
        <v>78409</v>
      </c>
      <c r="R2310">
        <v>1000</v>
      </c>
      <c r="S2310">
        <v>1050</v>
      </c>
      <c r="T2310">
        <v>1103</v>
      </c>
      <c r="U2310">
        <v>1205</v>
      </c>
      <c r="V2310">
        <v>1308</v>
      </c>
      <c r="W2310" t="s">
        <v>2734</v>
      </c>
      <c r="X2310">
        <v>1</v>
      </c>
      <c r="Y2310">
        <v>1</v>
      </c>
      <c r="Z2310" t="s">
        <v>1532</v>
      </c>
    </row>
    <row r="2311" spans="1:26">
      <c r="A2311">
        <v>285</v>
      </c>
      <c r="B2311">
        <v>16226</v>
      </c>
      <c r="C2311" t="s">
        <v>1574</v>
      </c>
      <c r="D2311" t="s">
        <v>1529</v>
      </c>
      <c r="E2311" t="s">
        <v>1444</v>
      </c>
      <c r="F2311">
        <v>6762</v>
      </c>
      <c r="G2311">
        <v>7053</v>
      </c>
      <c r="H2311" t="s">
        <v>1530</v>
      </c>
      <c r="I2311">
        <v>261</v>
      </c>
      <c r="J2311">
        <v>660</v>
      </c>
      <c r="K2311">
        <v>150</v>
      </c>
      <c r="L2311">
        <v>81000</v>
      </c>
      <c r="M2311">
        <v>32687</v>
      </c>
      <c r="N2311">
        <v>34321</v>
      </c>
      <c r="O2311">
        <v>36037</v>
      </c>
      <c r="P2311">
        <v>39387</v>
      </c>
      <c r="Q2311">
        <v>42737</v>
      </c>
      <c r="R2311">
        <v>99000</v>
      </c>
      <c r="S2311">
        <v>103949</v>
      </c>
      <c r="T2311">
        <v>109146</v>
      </c>
      <c r="U2311">
        <v>119292</v>
      </c>
      <c r="V2311">
        <v>129439</v>
      </c>
      <c r="W2311" t="s">
        <v>2735</v>
      </c>
      <c r="X2311">
        <v>1</v>
      </c>
      <c r="Y2311">
        <v>1</v>
      </c>
      <c r="Z2311" t="s">
        <v>1532</v>
      </c>
    </row>
    <row r="2312" spans="1:26">
      <c r="A2312">
        <v>285</v>
      </c>
      <c r="B2312">
        <v>16226</v>
      </c>
      <c r="C2312" t="s">
        <v>1574</v>
      </c>
      <c r="D2312" t="s">
        <v>1529</v>
      </c>
      <c r="E2312" t="s">
        <v>1444</v>
      </c>
      <c r="F2312">
        <v>6757</v>
      </c>
      <c r="G2312">
        <v>7048</v>
      </c>
      <c r="H2312" t="s">
        <v>1530</v>
      </c>
      <c r="I2312">
        <v>261</v>
      </c>
      <c r="J2312">
        <v>660</v>
      </c>
      <c r="K2312">
        <v>60</v>
      </c>
      <c r="L2312">
        <v>81000</v>
      </c>
      <c r="M2312">
        <v>32687</v>
      </c>
      <c r="N2312">
        <v>34321</v>
      </c>
      <c r="O2312">
        <v>36037</v>
      </c>
      <c r="P2312">
        <v>39387</v>
      </c>
      <c r="Q2312">
        <v>42737</v>
      </c>
      <c r="R2312">
        <v>39600</v>
      </c>
      <c r="S2312">
        <v>41580</v>
      </c>
      <c r="T2312">
        <v>43658</v>
      </c>
      <c r="U2312">
        <v>47717</v>
      </c>
      <c r="V2312">
        <v>51775</v>
      </c>
      <c r="W2312" t="s">
        <v>2736</v>
      </c>
      <c r="X2312">
        <v>1</v>
      </c>
      <c r="Y2312">
        <v>1</v>
      </c>
      <c r="Z2312" t="s">
        <v>1532</v>
      </c>
    </row>
    <row r="2313" spans="1:26">
      <c r="A2313">
        <v>285</v>
      </c>
      <c r="B2313">
        <v>16226</v>
      </c>
      <c r="C2313" t="s">
        <v>1574</v>
      </c>
      <c r="D2313" t="s">
        <v>1529</v>
      </c>
      <c r="E2313" t="s">
        <v>1444</v>
      </c>
      <c r="F2313">
        <v>6626</v>
      </c>
      <c r="G2313">
        <v>6917</v>
      </c>
      <c r="H2313" t="s">
        <v>1530</v>
      </c>
      <c r="I2313">
        <v>261</v>
      </c>
      <c r="J2313">
        <v>2000</v>
      </c>
      <c r="K2313">
        <v>60</v>
      </c>
      <c r="L2313">
        <v>81000</v>
      </c>
      <c r="M2313">
        <v>32687</v>
      </c>
      <c r="N2313">
        <v>34321</v>
      </c>
      <c r="O2313">
        <v>36037</v>
      </c>
      <c r="P2313">
        <v>39387</v>
      </c>
      <c r="Q2313">
        <v>42737</v>
      </c>
      <c r="R2313">
        <v>120000</v>
      </c>
      <c r="S2313">
        <v>125999</v>
      </c>
      <c r="T2313">
        <v>132298</v>
      </c>
      <c r="U2313">
        <v>144597</v>
      </c>
      <c r="V2313">
        <v>156895</v>
      </c>
      <c r="W2313" t="s">
        <v>2737</v>
      </c>
      <c r="X2313">
        <v>1</v>
      </c>
      <c r="Y2313">
        <v>1</v>
      </c>
      <c r="Z2313" t="s">
        <v>1532</v>
      </c>
    </row>
    <row r="2314" spans="1:26">
      <c r="A2314">
        <v>285</v>
      </c>
      <c r="B2314">
        <v>16226</v>
      </c>
      <c r="C2314" t="s">
        <v>1574</v>
      </c>
      <c r="D2314" t="s">
        <v>1529</v>
      </c>
      <c r="E2314" t="s">
        <v>1444</v>
      </c>
      <c r="F2314">
        <v>6589</v>
      </c>
      <c r="G2314">
        <v>6880</v>
      </c>
      <c r="H2314" t="s">
        <v>1530</v>
      </c>
      <c r="I2314">
        <v>261</v>
      </c>
      <c r="J2314">
        <v>6500</v>
      </c>
      <c r="K2314">
        <v>25</v>
      </c>
      <c r="L2314">
        <v>81000</v>
      </c>
      <c r="M2314">
        <v>32687</v>
      </c>
      <c r="N2314">
        <v>34321</v>
      </c>
      <c r="O2314">
        <v>36037</v>
      </c>
      <c r="P2314">
        <v>39387</v>
      </c>
      <c r="Q2314">
        <v>42737</v>
      </c>
      <c r="R2314">
        <v>162500</v>
      </c>
      <c r="S2314">
        <v>170623</v>
      </c>
      <c r="T2314">
        <v>179154</v>
      </c>
      <c r="U2314">
        <v>195808</v>
      </c>
      <c r="V2314">
        <v>212463</v>
      </c>
      <c r="W2314" t="s">
        <v>2738</v>
      </c>
      <c r="X2314">
        <v>1</v>
      </c>
      <c r="Y2314">
        <v>1</v>
      </c>
      <c r="Z2314" t="s">
        <v>1532</v>
      </c>
    </row>
    <row r="2315" spans="1:26">
      <c r="A2315">
        <v>285</v>
      </c>
      <c r="B2315">
        <v>16226</v>
      </c>
      <c r="C2315" t="s">
        <v>1574</v>
      </c>
      <c r="D2315" t="s">
        <v>1529</v>
      </c>
      <c r="E2315" t="s">
        <v>1444</v>
      </c>
      <c r="F2315">
        <v>5992</v>
      </c>
      <c r="G2315">
        <v>36145</v>
      </c>
      <c r="H2315" t="s">
        <v>1530</v>
      </c>
      <c r="I2315">
        <v>261</v>
      </c>
      <c r="J2315">
        <v>120</v>
      </c>
      <c r="K2315">
        <v>3000</v>
      </c>
      <c r="L2315">
        <v>81000</v>
      </c>
      <c r="M2315">
        <v>32687</v>
      </c>
      <c r="N2315">
        <v>34321</v>
      </c>
      <c r="O2315">
        <v>36037</v>
      </c>
      <c r="P2315">
        <v>39387</v>
      </c>
      <c r="Q2315">
        <v>42737</v>
      </c>
      <c r="R2315">
        <v>360000</v>
      </c>
      <c r="S2315">
        <v>377996</v>
      </c>
      <c r="T2315">
        <v>396895</v>
      </c>
      <c r="U2315">
        <v>433791</v>
      </c>
      <c r="V2315">
        <v>470686</v>
      </c>
      <c r="W2315" t="s">
        <v>2739</v>
      </c>
      <c r="X2315">
        <v>1</v>
      </c>
      <c r="Y2315">
        <v>1</v>
      </c>
      <c r="Z2315" t="s">
        <v>1532</v>
      </c>
    </row>
    <row r="2316" spans="1:26">
      <c r="A2316">
        <v>285</v>
      </c>
      <c r="B2316">
        <v>16226</v>
      </c>
      <c r="C2316" t="s">
        <v>1574</v>
      </c>
      <c r="D2316" t="s">
        <v>1529</v>
      </c>
      <c r="E2316" t="s">
        <v>1444</v>
      </c>
      <c r="F2316">
        <v>71092</v>
      </c>
      <c r="G2316">
        <v>84701</v>
      </c>
      <c r="H2316" t="s">
        <v>1530</v>
      </c>
      <c r="I2316">
        <v>261</v>
      </c>
      <c r="J2316">
        <v>100</v>
      </c>
      <c r="K2316">
        <v>150</v>
      </c>
      <c r="L2316">
        <v>81000</v>
      </c>
      <c r="M2316">
        <v>32687</v>
      </c>
      <c r="N2316">
        <v>34321</v>
      </c>
      <c r="O2316">
        <v>36037</v>
      </c>
      <c r="P2316">
        <v>39387</v>
      </c>
      <c r="Q2316">
        <v>42737</v>
      </c>
      <c r="R2316">
        <v>15000</v>
      </c>
      <c r="S2316">
        <v>15750</v>
      </c>
      <c r="T2316">
        <v>16537</v>
      </c>
      <c r="U2316">
        <v>18075</v>
      </c>
      <c r="V2316">
        <v>19612</v>
      </c>
      <c r="W2316" t="s">
        <v>2740</v>
      </c>
      <c r="X2316">
        <v>1</v>
      </c>
      <c r="Y2316">
        <v>1</v>
      </c>
      <c r="Z2316" t="s">
        <v>1532</v>
      </c>
    </row>
    <row r="2317" spans="1:26">
      <c r="A2317">
        <v>285</v>
      </c>
      <c r="B2317">
        <v>16226</v>
      </c>
      <c r="C2317" t="s">
        <v>1574</v>
      </c>
      <c r="D2317" t="s">
        <v>1529</v>
      </c>
      <c r="E2317" t="s">
        <v>1444</v>
      </c>
      <c r="F2317">
        <v>45438</v>
      </c>
      <c r="G2317">
        <v>52528</v>
      </c>
      <c r="H2317" t="s">
        <v>1530</v>
      </c>
      <c r="I2317">
        <v>261</v>
      </c>
      <c r="J2317">
        <v>660</v>
      </c>
      <c r="K2317">
        <v>150</v>
      </c>
      <c r="L2317">
        <v>81000</v>
      </c>
      <c r="M2317">
        <v>32687</v>
      </c>
      <c r="N2317">
        <v>34321</v>
      </c>
      <c r="O2317">
        <v>36037</v>
      </c>
      <c r="P2317">
        <v>39387</v>
      </c>
      <c r="Q2317">
        <v>42737</v>
      </c>
      <c r="R2317">
        <v>99000</v>
      </c>
      <c r="S2317">
        <v>103949</v>
      </c>
      <c r="T2317">
        <v>109146</v>
      </c>
      <c r="U2317">
        <v>119292</v>
      </c>
      <c r="V2317">
        <v>129439</v>
      </c>
      <c r="W2317" t="s">
        <v>2741</v>
      </c>
      <c r="X2317">
        <v>1</v>
      </c>
      <c r="Y2317">
        <v>1</v>
      </c>
      <c r="Z2317" t="s">
        <v>1532</v>
      </c>
    </row>
    <row r="2318" spans="1:26">
      <c r="A2318">
        <v>285</v>
      </c>
      <c r="B2318">
        <v>16226</v>
      </c>
      <c r="C2318" t="s">
        <v>1574</v>
      </c>
      <c r="D2318" t="s">
        <v>1529</v>
      </c>
      <c r="E2318" t="s">
        <v>1444</v>
      </c>
      <c r="F2318">
        <v>44386</v>
      </c>
      <c r="G2318">
        <v>51133</v>
      </c>
      <c r="H2318" t="s">
        <v>1530</v>
      </c>
      <c r="I2318">
        <v>261</v>
      </c>
      <c r="J2318">
        <v>660</v>
      </c>
      <c r="K2318">
        <v>150</v>
      </c>
      <c r="L2318">
        <v>81000</v>
      </c>
      <c r="M2318">
        <v>32687</v>
      </c>
      <c r="N2318">
        <v>34321</v>
      </c>
      <c r="O2318">
        <v>36037</v>
      </c>
      <c r="P2318">
        <v>39387</v>
      </c>
      <c r="Q2318">
        <v>42737</v>
      </c>
      <c r="R2318">
        <v>99000</v>
      </c>
      <c r="S2318">
        <v>103949</v>
      </c>
      <c r="T2318">
        <v>109146</v>
      </c>
      <c r="U2318">
        <v>119292</v>
      </c>
      <c r="V2318">
        <v>129439</v>
      </c>
      <c r="W2318" t="s">
        <v>2741</v>
      </c>
      <c r="X2318">
        <v>1</v>
      </c>
      <c r="Y2318">
        <v>1</v>
      </c>
      <c r="Z2318" t="s">
        <v>1532</v>
      </c>
    </row>
    <row r="2319" spans="1:26">
      <c r="A2319">
        <v>285</v>
      </c>
      <c r="B2319">
        <v>16226</v>
      </c>
      <c r="C2319" t="s">
        <v>1574</v>
      </c>
      <c r="D2319" t="s">
        <v>1529</v>
      </c>
      <c r="E2319" t="s">
        <v>1444</v>
      </c>
      <c r="F2319">
        <v>45029</v>
      </c>
      <c r="G2319">
        <v>51945</v>
      </c>
      <c r="H2319" t="s">
        <v>1530</v>
      </c>
      <c r="I2319">
        <v>261</v>
      </c>
      <c r="J2319">
        <v>660</v>
      </c>
      <c r="K2319">
        <v>150</v>
      </c>
      <c r="L2319">
        <v>81000</v>
      </c>
      <c r="M2319">
        <v>32687</v>
      </c>
      <c r="N2319">
        <v>34321</v>
      </c>
      <c r="O2319">
        <v>36037</v>
      </c>
      <c r="P2319">
        <v>39387</v>
      </c>
      <c r="Q2319">
        <v>42737</v>
      </c>
      <c r="R2319">
        <v>99000</v>
      </c>
      <c r="S2319">
        <v>103949</v>
      </c>
      <c r="T2319">
        <v>109146</v>
      </c>
      <c r="U2319">
        <v>119292</v>
      </c>
      <c r="V2319">
        <v>129439</v>
      </c>
      <c r="W2319" t="s">
        <v>2741</v>
      </c>
      <c r="X2319">
        <v>1</v>
      </c>
      <c r="Y2319">
        <v>1</v>
      </c>
      <c r="Z2319" t="s">
        <v>1532</v>
      </c>
    </row>
    <row r="2320" spans="1:26">
      <c r="A2320">
        <v>285</v>
      </c>
      <c r="B2320">
        <v>16226</v>
      </c>
      <c r="C2320" t="s">
        <v>1574</v>
      </c>
      <c r="D2320" t="s">
        <v>1529</v>
      </c>
      <c r="E2320" t="s">
        <v>1444</v>
      </c>
      <c r="F2320">
        <v>35658</v>
      </c>
      <c r="G2320">
        <v>50113</v>
      </c>
      <c r="H2320" t="s">
        <v>1530</v>
      </c>
      <c r="I2320">
        <v>261</v>
      </c>
      <c r="J2320">
        <v>660</v>
      </c>
      <c r="K2320">
        <v>150</v>
      </c>
      <c r="L2320">
        <v>81000</v>
      </c>
      <c r="M2320">
        <v>32687</v>
      </c>
      <c r="N2320">
        <v>34321</v>
      </c>
      <c r="O2320">
        <v>36037</v>
      </c>
      <c r="P2320">
        <v>39387</v>
      </c>
      <c r="Q2320">
        <v>42737</v>
      </c>
      <c r="R2320">
        <v>99000</v>
      </c>
      <c r="S2320">
        <v>103949</v>
      </c>
      <c r="T2320">
        <v>109146</v>
      </c>
      <c r="U2320">
        <v>119292</v>
      </c>
      <c r="V2320">
        <v>129439</v>
      </c>
      <c r="W2320" t="s">
        <v>2741</v>
      </c>
      <c r="X2320">
        <v>1</v>
      </c>
      <c r="Y2320">
        <v>1</v>
      </c>
      <c r="Z2320" t="s">
        <v>1532</v>
      </c>
    </row>
    <row r="2321" spans="1:26">
      <c r="A2321">
        <v>285</v>
      </c>
      <c r="B2321">
        <v>16226</v>
      </c>
      <c r="C2321" t="s">
        <v>1574</v>
      </c>
      <c r="D2321" t="s">
        <v>1529</v>
      </c>
      <c r="E2321" t="s">
        <v>1442</v>
      </c>
      <c r="F2321">
        <v>25930</v>
      </c>
      <c r="G2321">
        <v>28129</v>
      </c>
      <c r="H2321" t="s">
        <v>1530</v>
      </c>
      <c r="I2321">
        <v>244</v>
      </c>
      <c r="J2321">
        <v>10</v>
      </c>
      <c r="K2321">
        <v>180</v>
      </c>
      <c r="L2321">
        <v>81000</v>
      </c>
      <c r="M2321">
        <v>59968</v>
      </c>
      <c r="N2321">
        <v>62966</v>
      </c>
      <c r="O2321">
        <v>66115</v>
      </c>
      <c r="P2321">
        <v>72262</v>
      </c>
      <c r="Q2321">
        <v>78409</v>
      </c>
      <c r="R2321">
        <v>1800</v>
      </c>
      <c r="S2321">
        <v>1890</v>
      </c>
      <c r="T2321">
        <v>1985</v>
      </c>
      <c r="U2321">
        <v>2169</v>
      </c>
      <c r="V2321">
        <v>2354</v>
      </c>
      <c r="W2321" t="s">
        <v>2066</v>
      </c>
      <c r="X2321">
        <v>1</v>
      </c>
      <c r="Y2321">
        <v>1</v>
      </c>
      <c r="Z2321" t="s">
        <v>1532</v>
      </c>
    </row>
    <row r="2322" spans="1:26">
      <c r="A2322">
        <v>285</v>
      </c>
      <c r="B2322">
        <v>16226</v>
      </c>
      <c r="C2322" t="s">
        <v>1574</v>
      </c>
      <c r="D2322" t="s">
        <v>1529</v>
      </c>
      <c r="E2322" t="s">
        <v>1444</v>
      </c>
      <c r="F2322">
        <v>46059</v>
      </c>
      <c r="G2322">
        <v>53263</v>
      </c>
      <c r="H2322" t="s">
        <v>1530</v>
      </c>
      <c r="I2322">
        <v>261</v>
      </c>
      <c r="J2322">
        <v>660</v>
      </c>
      <c r="K2322">
        <v>150</v>
      </c>
      <c r="L2322">
        <v>81000</v>
      </c>
      <c r="M2322">
        <v>32687</v>
      </c>
      <c r="N2322">
        <v>34321</v>
      </c>
      <c r="O2322">
        <v>36037</v>
      </c>
      <c r="P2322">
        <v>39387</v>
      </c>
      <c r="Q2322">
        <v>42737</v>
      </c>
      <c r="R2322">
        <v>99000</v>
      </c>
      <c r="S2322">
        <v>103949</v>
      </c>
      <c r="T2322">
        <v>109146</v>
      </c>
      <c r="U2322">
        <v>119292</v>
      </c>
      <c r="V2322">
        <v>129439</v>
      </c>
      <c r="W2322" t="s">
        <v>2741</v>
      </c>
      <c r="X2322">
        <v>1</v>
      </c>
      <c r="Y2322">
        <v>1</v>
      </c>
      <c r="Z2322" t="s">
        <v>1532</v>
      </c>
    </row>
    <row r="2323" spans="1:26">
      <c r="A2323">
        <v>285</v>
      </c>
      <c r="B2323">
        <v>16226</v>
      </c>
      <c r="C2323" t="s">
        <v>1574</v>
      </c>
      <c r="D2323" t="s">
        <v>1529</v>
      </c>
      <c r="E2323" t="s">
        <v>1442</v>
      </c>
      <c r="F2323">
        <v>25930</v>
      </c>
      <c r="G2323">
        <v>28128</v>
      </c>
      <c r="H2323" t="s">
        <v>1530</v>
      </c>
      <c r="I2323">
        <v>244</v>
      </c>
      <c r="J2323">
        <v>200</v>
      </c>
      <c r="K2323">
        <v>20</v>
      </c>
      <c r="L2323">
        <v>81000</v>
      </c>
      <c r="M2323">
        <v>59968</v>
      </c>
      <c r="N2323">
        <v>62966</v>
      </c>
      <c r="O2323">
        <v>66115</v>
      </c>
      <c r="P2323">
        <v>72262</v>
      </c>
      <c r="Q2323">
        <v>78409</v>
      </c>
      <c r="R2323">
        <v>4000</v>
      </c>
      <c r="S2323">
        <v>4200</v>
      </c>
      <c r="T2323">
        <v>4410</v>
      </c>
      <c r="U2323">
        <v>4820</v>
      </c>
      <c r="V2323">
        <v>5230</v>
      </c>
      <c r="W2323" t="s">
        <v>2066</v>
      </c>
      <c r="X2323">
        <v>1</v>
      </c>
      <c r="Y2323">
        <v>1</v>
      </c>
      <c r="Z2323" t="s">
        <v>1532</v>
      </c>
    </row>
    <row r="2324" spans="1:26">
      <c r="A2324">
        <v>285</v>
      </c>
      <c r="B2324">
        <v>16226</v>
      </c>
      <c r="C2324" t="s">
        <v>1574</v>
      </c>
      <c r="D2324" t="s">
        <v>1529</v>
      </c>
      <c r="E2324" t="s">
        <v>1442</v>
      </c>
      <c r="F2324">
        <v>25929</v>
      </c>
      <c r="G2324">
        <v>28127</v>
      </c>
      <c r="H2324" t="s">
        <v>1530</v>
      </c>
      <c r="I2324">
        <v>244</v>
      </c>
      <c r="J2324">
        <v>50</v>
      </c>
      <c r="K2324">
        <v>130</v>
      </c>
      <c r="L2324">
        <v>81000</v>
      </c>
      <c r="M2324">
        <v>59968</v>
      </c>
      <c r="N2324">
        <v>62966</v>
      </c>
      <c r="O2324">
        <v>66115</v>
      </c>
      <c r="P2324">
        <v>72262</v>
      </c>
      <c r="Q2324">
        <v>78409</v>
      </c>
      <c r="R2324">
        <v>6500</v>
      </c>
      <c r="S2324">
        <v>6825</v>
      </c>
      <c r="T2324">
        <v>7166</v>
      </c>
      <c r="U2324">
        <v>7833</v>
      </c>
      <c r="V2324">
        <v>8499</v>
      </c>
      <c r="W2324" t="s">
        <v>2066</v>
      </c>
      <c r="X2324">
        <v>1</v>
      </c>
      <c r="Y2324">
        <v>1</v>
      </c>
      <c r="Z2324" t="s">
        <v>1532</v>
      </c>
    </row>
    <row r="2325" spans="1:26">
      <c r="A2325">
        <v>285</v>
      </c>
      <c r="B2325">
        <v>16226</v>
      </c>
      <c r="C2325" t="s">
        <v>1574</v>
      </c>
      <c r="D2325" t="s">
        <v>1529</v>
      </c>
      <c r="E2325" t="s">
        <v>1442</v>
      </c>
      <c r="F2325">
        <v>2221</v>
      </c>
      <c r="G2325">
        <v>55571</v>
      </c>
      <c r="H2325" t="s">
        <v>1530</v>
      </c>
      <c r="I2325">
        <v>244</v>
      </c>
      <c r="J2325">
        <v>50</v>
      </c>
      <c r="K2325">
        <v>50</v>
      </c>
      <c r="L2325">
        <v>81000</v>
      </c>
      <c r="M2325">
        <v>59968</v>
      </c>
      <c r="N2325">
        <v>62966</v>
      </c>
      <c r="O2325">
        <v>66115</v>
      </c>
      <c r="P2325">
        <v>72262</v>
      </c>
      <c r="Q2325">
        <v>78409</v>
      </c>
      <c r="R2325">
        <v>2500</v>
      </c>
      <c r="S2325">
        <v>2625</v>
      </c>
      <c r="T2325">
        <v>2756</v>
      </c>
      <c r="U2325">
        <v>3013</v>
      </c>
      <c r="V2325">
        <v>3269</v>
      </c>
      <c r="W2325" t="s">
        <v>2742</v>
      </c>
      <c r="X2325">
        <v>1</v>
      </c>
      <c r="Y2325">
        <v>1</v>
      </c>
      <c r="Z2325" t="s">
        <v>1532</v>
      </c>
    </row>
    <row r="2326" spans="1:26">
      <c r="A2326">
        <v>285</v>
      </c>
      <c r="B2326">
        <v>16226</v>
      </c>
      <c r="C2326" t="s">
        <v>1574</v>
      </c>
      <c r="D2326" t="s">
        <v>1529</v>
      </c>
      <c r="E2326" t="s">
        <v>1442</v>
      </c>
      <c r="F2326">
        <v>2221</v>
      </c>
      <c r="G2326">
        <v>43440</v>
      </c>
      <c r="H2326" t="s">
        <v>1530</v>
      </c>
      <c r="I2326">
        <v>244</v>
      </c>
      <c r="J2326">
        <v>50</v>
      </c>
      <c r="K2326">
        <v>10</v>
      </c>
      <c r="L2326">
        <v>81000</v>
      </c>
      <c r="M2326">
        <v>59968</v>
      </c>
      <c r="N2326">
        <v>62966</v>
      </c>
      <c r="O2326">
        <v>66115</v>
      </c>
      <c r="P2326">
        <v>72262</v>
      </c>
      <c r="Q2326">
        <v>78409</v>
      </c>
      <c r="R2326">
        <v>500</v>
      </c>
      <c r="S2326">
        <v>525</v>
      </c>
      <c r="T2326">
        <v>551</v>
      </c>
      <c r="U2326">
        <v>603</v>
      </c>
      <c r="V2326">
        <v>654</v>
      </c>
      <c r="W2326" t="s">
        <v>2742</v>
      </c>
      <c r="X2326">
        <v>1</v>
      </c>
      <c r="Y2326">
        <v>1</v>
      </c>
      <c r="Z2326" t="s">
        <v>1532</v>
      </c>
    </row>
    <row r="2327" spans="1:26">
      <c r="A2327">
        <v>285</v>
      </c>
      <c r="B2327">
        <v>16226</v>
      </c>
      <c r="C2327" t="s">
        <v>1574</v>
      </c>
      <c r="D2327" t="s">
        <v>1529</v>
      </c>
      <c r="E2327" t="s">
        <v>1442</v>
      </c>
      <c r="F2327">
        <v>2221</v>
      </c>
      <c r="G2327">
        <v>36303</v>
      </c>
      <c r="H2327" t="s">
        <v>1530</v>
      </c>
      <c r="I2327">
        <v>244</v>
      </c>
      <c r="J2327">
        <v>50</v>
      </c>
      <c r="K2327">
        <v>15</v>
      </c>
      <c r="L2327">
        <v>81000</v>
      </c>
      <c r="M2327">
        <v>59968</v>
      </c>
      <c r="N2327">
        <v>62966</v>
      </c>
      <c r="O2327">
        <v>66115</v>
      </c>
      <c r="P2327">
        <v>72262</v>
      </c>
      <c r="Q2327">
        <v>78409</v>
      </c>
      <c r="R2327">
        <v>750</v>
      </c>
      <c r="S2327">
        <v>787</v>
      </c>
      <c r="T2327">
        <v>827</v>
      </c>
      <c r="U2327">
        <v>904</v>
      </c>
      <c r="V2327">
        <v>981</v>
      </c>
      <c r="W2327" t="s">
        <v>2742</v>
      </c>
      <c r="X2327">
        <v>1</v>
      </c>
      <c r="Y2327">
        <v>1</v>
      </c>
      <c r="Z2327" t="s">
        <v>1532</v>
      </c>
    </row>
    <row r="2328" spans="1:26">
      <c r="A2328">
        <v>285</v>
      </c>
      <c r="B2328">
        <v>16226</v>
      </c>
      <c r="C2328" t="s">
        <v>1574</v>
      </c>
      <c r="D2328" t="s">
        <v>1529</v>
      </c>
      <c r="E2328" t="s">
        <v>1442</v>
      </c>
      <c r="F2328">
        <v>2221</v>
      </c>
      <c r="G2328">
        <v>36121</v>
      </c>
      <c r="H2328" t="s">
        <v>1530</v>
      </c>
      <c r="I2328">
        <v>244</v>
      </c>
      <c r="J2328">
        <v>50</v>
      </c>
      <c r="K2328">
        <v>2</v>
      </c>
      <c r="L2328">
        <v>81000</v>
      </c>
      <c r="M2328">
        <v>59968</v>
      </c>
      <c r="N2328">
        <v>62966</v>
      </c>
      <c r="O2328">
        <v>66115</v>
      </c>
      <c r="P2328">
        <v>72262</v>
      </c>
      <c r="Q2328">
        <v>78409</v>
      </c>
      <c r="R2328">
        <v>100</v>
      </c>
      <c r="S2328">
        <v>105</v>
      </c>
      <c r="T2328">
        <v>110</v>
      </c>
      <c r="U2328">
        <v>121</v>
      </c>
      <c r="V2328">
        <v>131</v>
      </c>
      <c r="W2328" t="s">
        <v>2742</v>
      </c>
      <c r="X2328">
        <v>1</v>
      </c>
      <c r="Y2328">
        <v>1</v>
      </c>
      <c r="Z2328" t="s">
        <v>1532</v>
      </c>
    </row>
    <row r="2329" spans="1:26">
      <c r="A2329">
        <v>285</v>
      </c>
      <c r="B2329">
        <v>16226</v>
      </c>
      <c r="C2329" t="s">
        <v>1574</v>
      </c>
      <c r="D2329" t="s">
        <v>1529</v>
      </c>
      <c r="E2329" t="s">
        <v>1442</v>
      </c>
      <c r="F2329">
        <v>2221</v>
      </c>
      <c r="G2329">
        <v>2544</v>
      </c>
      <c r="H2329" t="s">
        <v>1530</v>
      </c>
      <c r="I2329">
        <v>244</v>
      </c>
      <c r="J2329">
        <v>50</v>
      </c>
      <c r="K2329">
        <v>15</v>
      </c>
      <c r="L2329">
        <v>81000</v>
      </c>
      <c r="M2329">
        <v>59968</v>
      </c>
      <c r="N2329">
        <v>62966</v>
      </c>
      <c r="O2329">
        <v>66115</v>
      </c>
      <c r="P2329">
        <v>72262</v>
      </c>
      <c r="Q2329">
        <v>78409</v>
      </c>
      <c r="R2329">
        <v>750</v>
      </c>
      <c r="S2329">
        <v>787</v>
      </c>
      <c r="T2329">
        <v>827</v>
      </c>
      <c r="U2329">
        <v>904</v>
      </c>
      <c r="V2329">
        <v>981</v>
      </c>
      <c r="W2329" t="s">
        <v>2742</v>
      </c>
      <c r="X2329">
        <v>1</v>
      </c>
      <c r="Y2329">
        <v>1</v>
      </c>
      <c r="Z2329" t="s">
        <v>1532</v>
      </c>
    </row>
    <row r="2330" spans="1:26">
      <c r="A2330">
        <v>285</v>
      </c>
      <c r="B2330">
        <v>16226</v>
      </c>
      <c r="C2330" t="s">
        <v>1574</v>
      </c>
      <c r="D2330" t="s">
        <v>1529</v>
      </c>
      <c r="E2330" t="s">
        <v>1442</v>
      </c>
      <c r="F2330">
        <v>61154</v>
      </c>
      <c r="G2330">
        <v>73334</v>
      </c>
      <c r="H2330" t="s">
        <v>1530</v>
      </c>
      <c r="I2330">
        <v>244</v>
      </c>
      <c r="J2330">
        <v>50</v>
      </c>
      <c r="K2330">
        <v>60</v>
      </c>
      <c r="L2330">
        <v>81000</v>
      </c>
      <c r="M2330">
        <v>59968</v>
      </c>
      <c r="N2330">
        <v>62966</v>
      </c>
      <c r="O2330">
        <v>66115</v>
      </c>
      <c r="P2330">
        <v>72262</v>
      </c>
      <c r="Q2330">
        <v>78409</v>
      </c>
      <c r="R2330">
        <v>3000</v>
      </c>
      <c r="S2330">
        <v>3150</v>
      </c>
      <c r="T2330">
        <v>3308</v>
      </c>
      <c r="U2330">
        <v>3615</v>
      </c>
      <c r="V2330">
        <v>3923</v>
      </c>
      <c r="W2330" t="s">
        <v>2743</v>
      </c>
      <c r="X2330">
        <v>1</v>
      </c>
      <c r="Y2330">
        <v>1</v>
      </c>
      <c r="Z2330" t="s">
        <v>1532</v>
      </c>
    </row>
    <row r="2331" spans="1:26">
      <c r="A2331">
        <v>285</v>
      </c>
      <c r="B2331">
        <v>16226</v>
      </c>
      <c r="C2331" t="s">
        <v>1574</v>
      </c>
      <c r="D2331" t="s">
        <v>1529</v>
      </c>
      <c r="E2331" t="s">
        <v>1442</v>
      </c>
      <c r="F2331">
        <v>71316</v>
      </c>
      <c r="G2331">
        <v>84937</v>
      </c>
      <c r="H2331" t="s">
        <v>1530</v>
      </c>
      <c r="I2331">
        <v>244</v>
      </c>
      <c r="J2331">
        <v>50</v>
      </c>
      <c r="K2331">
        <v>15</v>
      </c>
      <c r="L2331">
        <v>81000</v>
      </c>
      <c r="M2331">
        <v>59968</v>
      </c>
      <c r="N2331">
        <v>62966</v>
      </c>
      <c r="O2331">
        <v>66115</v>
      </c>
      <c r="P2331">
        <v>72262</v>
      </c>
      <c r="Q2331">
        <v>78409</v>
      </c>
      <c r="R2331">
        <v>750</v>
      </c>
      <c r="S2331">
        <v>787</v>
      </c>
      <c r="T2331">
        <v>827</v>
      </c>
      <c r="U2331">
        <v>904</v>
      </c>
      <c r="V2331">
        <v>981</v>
      </c>
      <c r="W2331" t="s">
        <v>2072</v>
      </c>
      <c r="X2331">
        <v>1</v>
      </c>
      <c r="Y2331">
        <v>1</v>
      </c>
      <c r="Z2331" t="s">
        <v>1532</v>
      </c>
    </row>
    <row r="2332" spans="1:26">
      <c r="A2332">
        <v>285</v>
      </c>
      <c r="B2332">
        <v>16226</v>
      </c>
      <c r="C2332" t="s">
        <v>1574</v>
      </c>
      <c r="D2332" t="s">
        <v>1529</v>
      </c>
      <c r="E2332" t="s">
        <v>1439</v>
      </c>
      <c r="F2332">
        <v>79664</v>
      </c>
      <c r="G2332">
        <v>94110</v>
      </c>
      <c r="H2332" t="s">
        <v>1584</v>
      </c>
      <c r="I2332">
        <v>182</v>
      </c>
      <c r="J2332">
        <v>1</v>
      </c>
      <c r="K2332">
        <v>180000</v>
      </c>
      <c r="L2332">
        <v>81000</v>
      </c>
      <c r="M2332">
        <v>2044</v>
      </c>
      <c r="N2332">
        <v>2146</v>
      </c>
      <c r="O2332">
        <v>2254</v>
      </c>
      <c r="P2332">
        <v>2464</v>
      </c>
      <c r="Q2332">
        <v>2674</v>
      </c>
      <c r="R2332">
        <v>180000</v>
      </c>
      <c r="S2332">
        <v>188982</v>
      </c>
      <c r="T2332">
        <v>198493</v>
      </c>
      <c r="U2332">
        <v>216986</v>
      </c>
      <c r="V2332">
        <v>235479</v>
      </c>
      <c r="W2332" t="s">
        <v>2288</v>
      </c>
      <c r="X2332">
        <v>1</v>
      </c>
      <c r="Y2332">
        <v>1</v>
      </c>
      <c r="Z2332" t="s">
        <v>1532</v>
      </c>
    </row>
    <row r="2333" spans="1:26">
      <c r="A2333">
        <v>285</v>
      </c>
      <c r="B2333">
        <v>16226</v>
      </c>
      <c r="C2333" t="s">
        <v>1574</v>
      </c>
      <c r="D2333" t="s">
        <v>1529</v>
      </c>
      <c r="E2333" t="s">
        <v>1442</v>
      </c>
      <c r="F2333">
        <v>20324</v>
      </c>
      <c r="G2333">
        <v>21300</v>
      </c>
      <c r="H2333" t="s">
        <v>1530</v>
      </c>
      <c r="I2333">
        <v>243</v>
      </c>
      <c r="J2333">
        <v>500</v>
      </c>
      <c r="K2333">
        <v>200</v>
      </c>
      <c r="L2333">
        <v>81000</v>
      </c>
      <c r="M2333">
        <v>59968</v>
      </c>
      <c r="N2333">
        <v>62966</v>
      </c>
      <c r="O2333">
        <v>66115</v>
      </c>
      <c r="P2333">
        <v>72262</v>
      </c>
      <c r="Q2333">
        <v>78409</v>
      </c>
      <c r="R2333">
        <v>100000</v>
      </c>
      <c r="S2333">
        <v>104999</v>
      </c>
      <c r="T2333">
        <v>110250</v>
      </c>
      <c r="U2333">
        <v>120501</v>
      </c>
      <c r="V2333">
        <v>130751</v>
      </c>
      <c r="W2333" t="s">
        <v>2283</v>
      </c>
      <c r="X2333">
        <v>1</v>
      </c>
      <c r="Y2333">
        <v>1</v>
      </c>
      <c r="Z2333" t="s">
        <v>1532</v>
      </c>
    </row>
    <row r="2334" spans="1:26">
      <c r="A2334">
        <v>285</v>
      </c>
      <c r="B2334">
        <v>16226</v>
      </c>
      <c r="C2334" t="s">
        <v>1574</v>
      </c>
      <c r="D2334" t="s">
        <v>1529</v>
      </c>
      <c r="E2334" t="s">
        <v>1442</v>
      </c>
      <c r="F2334">
        <v>20321</v>
      </c>
      <c r="G2334">
        <v>21297</v>
      </c>
      <c r="H2334" t="s">
        <v>1530</v>
      </c>
      <c r="I2334">
        <v>243</v>
      </c>
      <c r="J2334">
        <v>500</v>
      </c>
      <c r="K2334">
        <v>175</v>
      </c>
      <c r="L2334">
        <v>81000</v>
      </c>
      <c r="M2334">
        <v>59968</v>
      </c>
      <c r="N2334">
        <v>62966</v>
      </c>
      <c r="O2334">
        <v>66115</v>
      </c>
      <c r="P2334">
        <v>72262</v>
      </c>
      <c r="Q2334">
        <v>78409</v>
      </c>
      <c r="R2334">
        <v>87500</v>
      </c>
      <c r="S2334">
        <v>91874</v>
      </c>
      <c r="T2334">
        <v>96469</v>
      </c>
      <c r="U2334">
        <v>105438</v>
      </c>
      <c r="V2334">
        <v>114407</v>
      </c>
      <c r="W2334" t="s">
        <v>2283</v>
      </c>
      <c r="X2334">
        <v>1</v>
      </c>
      <c r="Y2334">
        <v>1</v>
      </c>
      <c r="Z2334" t="s">
        <v>1532</v>
      </c>
    </row>
    <row r="2335" spans="1:26">
      <c r="A2335">
        <v>285</v>
      </c>
      <c r="B2335">
        <v>16226</v>
      </c>
      <c r="C2335" t="s">
        <v>1574</v>
      </c>
      <c r="D2335" t="s">
        <v>1529</v>
      </c>
      <c r="E2335" t="s">
        <v>1442</v>
      </c>
      <c r="F2335">
        <v>20316</v>
      </c>
      <c r="G2335">
        <v>21291</v>
      </c>
      <c r="H2335" t="s">
        <v>1530</v>
      </c>
      <c r="I2335">
        <v>243</v>
      </c>
      <c r="J2335">
        <v>500</v>
      </c>
      <c r="K2335">
        <v>190</v>
      </c>
      <c r="L2335">
        <v>81000</v>
      </c>
      <c r="M2335">
        <v>59968</v>
      </c>
      <c r="N2335">
        <v>62966</v>
      </c>
      <c r="O2335">
        <v>66115</v>
      </c>
      <c r="P2335">
        <v>72262</v>
      </c>
      <c r="Q2335">
        <v>78409</v>
      </c>
      <c r="R2335">
        <v>95000</v>
      </c>
      <c r="S2335">
        <v>99749</v>
      </c>
      <c r="T2335">
        <v>104738</v>
      </c>
      <c r="U2335">
        <v>114476</v>
      </c>
      <c r="V2335">
        <v>124214</v>
      </c>
      <c r="W2335" t="s">
        <v>2283</v>
      </c>
      <c r="X2335">
        <v>1</v>
      </c>
      <c r="Y2335">
        <v>1</v>
      </c>
      <c r="Z2335" t="s">
        <v>1532</v>
      </c>
    </row>
    <row r="2336" spans="1:26">
      <c r="A2336">
        <v>285</v>
      </c>
      <c r="B2336">
        <v>16226</v>
      </c>
      <c r="C2336" t="s">
        <v>1574</v>
      </c>
      <c r="D2336" t="s">
        <v>1529</v>
      </c>
      <c r="E2336" t="s">
        <v>1442</v>
      </c>
      <c r="F2336">
        <v>20314</v>
      </c>
      <c r="G2336">
        <v>21290</v>
      </c>
      <c r="H2336" t="s">
        <v>1530</v>
      </c>
      <c r="I2336">
        <v>243</v>
      </c>
      <c r="J2336">
        <v>500</v>
      </c>
      <c r="K2336">
        <v>170</v>
      </c>
      <c r="L2336">
        <v>81000</v>
      </c>
      <c r="M2336">
        <v>59968</v>
      </c>
      <c r="N2336">
        <v>62966</v>
      </c>
      <c r="O2336">
        <v>66115</v>
      </c>
      <c r="P2336">
        <v>72262</v>
      </c>
      <c r="Q2336">
        <v>78409</v>
      </c>
      <c r="R2336">
        <v>85000</v>
      </c>
      <c r="S2336">
        <v>89249</v>
      </c>
      <c r="T2336">
        <v>93713</v>
      </c>
      <c r="U2336">
        <v>102426</v>
      </c>
      <c r="V2336">
        <v>111139</v>
      </c>
      <c r="W2336" t="s">
        <v>2283</v>
      </c>
      <c r="X2336">
        <v>1</v>
      </c>
      <c r="Y2336">
        <v>1</v>
      </c>
      <c r="Z2336" t="s">
        <v>1532</v>
      </c>
    </row>
    <row r="2337" spans="1:26">
      <c r="A2337">
        <v>285</v>
      </c>
      <c r="B2337">
        <v>16226</v>
      </c>
      <c r="C2337" t="s">
        <v>1574</v>
      </c>
      <c r="D2337" t="s">
        <v>1529</v>
      </c>
      <c r="E2337" t="s">
        <v>1439</v>
      </c>
      <c r="F2337">
        <v>80546</v>
      </c>
      <c r="G2337">
        <v>95172</v>
      </c>
      <c r="H2337" t="s">
        <v>1584</v>
      </c>
      <c r="I2337">
        <v>182</v>
      </c>
      <c r="J2337">
        <v>1</v>
      </c>
      <c r="K2337">
        <v>180000</v>
      </c>
      <c r="L2337">
        <v>81000</v>
      </c>
      <c r="M2337">
        <v>2044</v>
      </c>
      <c r="N2337">
        <v>2146</v>
      </c>
      <c r="O2337">
        <v>2254</v>
      </c>
      <c r="P2337">
        <v>2464</v>
      </c>
      <c r="Q2337">
        <v>2674</v>
      </c>
      <c r="R2337">
        <v>180000</v>
      </c>
      <c r="S2337">
        <v>188982</v>
      </c>
      <c r="T2337">
        <v>198493</v>
      </c>
      <c r="U2337">
        <v>216986</v>
      </c>
      <c r="V2337">
        <v>235479</v>
      </c>
      <c r="W2337" t="s">
        <v>2744</v>
      </c>
      <c r="X2337">
        <v>1</v>
      </c>
      <c r="Y2337">
        <v>1</v>
      </c>
      <c r="Z2337" t="s">
        <v>1532</v>
      </c>
    </row>
    <row r="2338" spans="1:26">
      <c r="A2338">
        <v>285</v>
      </c>
      <c r="B2338">
        <v>16226</v>
      </c>
      <c r="C2338" t="s">
        <v>1574</v>
      </c>
      <c r="D2338" t="s">
        <v>1529</v>
      </c>
      <c r="E2338" t="s">
        <v>1442</v>
      </c>
      <c r="F2338">
        <v>20312</v>
      </c>
      <c r="G2338">
        <v>21287</v>
      </c>
      <c r="H2338" t="s">
        <v>1530</v>
      </c>
      <c r="I2338">
        <v>243</v>
      </c>
      <c r="J2338">
        <v>500</v>
      </c>
      <c r="K2338">
        <v>170</v>
      </c>
      <c r="L2338">
        <v>81000</v>
      </c>
      <c r="M2338">
        <v>59968</v>
      </c>
      <c r="N2338">
        <v>62966</v>
      </c>
      <c r="O2338">
        <v>66115</v>
      </c>
      <c r="P2338">
        <v>72262</v>
      </c>
      <c r="Q2338">
        <v>78409</v>
      </c>
      <c r="R2338">
        <v>85000</v>
      </c>
      <c r="S2338">
        <v>89249</v>
      </c>
      <c r="T2338">
        <v>93713</v>
      </c>
      <c r="U2338">
        <v>102426</v>
      </c>
      <c r="V2338">
        <v>111139</v>
      </c>
      <c r="W2338" t="s">
        <v>2283</v>
      </c>
      <c r="X2338">
        <v>1</v>
      </c>
      <c r="Y2338">
        <v>1</v>
      </c>
      <c r="Z2338" t="s">
        <v>1532</v>
      </c>
    </row>
    <row r="2339" spans="1:26">
      <c r="A2339">
        <v>285</v>
      </c>
      <c r="B2339">
        <v>16226</v>
      </c>
      <c r="C2339" t="s">
        <v>1574</v>
      </c>
      <c r="D2339" t="s">
        <v>1529</v>
      </c>
      <c r="E2339" t="s">
        <v>1442</v>
      </c>
      <c r="F2339">
        <v>20310</v>
      </c>
      <c r="G2339">
        <v>21285</v>
      </c>
      <c r="H2339" t="s">
        <v>1530</v>
      </c>
      <c r="I2339">
        <v>243</v>
      </c>
      <c r="J2339">
        <v>500</v>
      </c>
      <c r="K2339">
        <v>155</v>
      </c>
      <c r="L2339">
        <v>81000</v>
      </c>
      <c r="M2339">
        <v>59968</v>
      </c>
      <c r="N2339">
        <v>62966</v>
      </c>
      <c r="O2339">
        <v>66115</v>
      </c>
      <c r="P2339">
        <v>72262</v>
      </c>
      <c r="Q2339">
        <v>78409</v>
      </c>
      <c r="R2339">
        <v>77500</v>
      </c>
      <c r="S2339">
        <v>81374</v>
      </c>
      <c r="T2339">
        <v>85444</v>
      </c>
      <c r="U2339">
        <v>93388</v>
      </c>
      <c r="V2339">
        <v>101332</v>
      </c>
      <c r="W2339" t="s">
        <v>2283</v>
      </c>
      <c r="X2339">
        <v>1</v>
      </c>
      <c r="Y2339">
        <v>1</v>
      </c>
      <c r="Z2339" t="s">
        <v>1532</v>
      </c>
    </row>
    <row r="2340" spans="1:26">
      <c r="A2340">
        <v>285</v>
      </c>
      <c r="B2340">
        <v>16226</v>
      </c>
      <c r="C2340" t="s">
        <v>1574</v>
      </c>
      <c r="D2340" t="s">
        <v>1529</v>
      </c>
      <c r="E2340" t="s">
        <v>1442</v>
      </c>
      <c r="F2340">
        <v>20308</v>
      </c>
      <c r="G2340">
        <v>21283</v>
      </c>
      <c r="H2340" t="s">
        <v>1530</v>
      </c>
      <c r="I2340">
        <v>243</v>
      </c>
      <c r="J2340">
        <v>500</v>
      </c>
      <c r="K2340">
        <v>150</v>
      </c>
      <c r="L2340">
        <v>81000</v>
      </c>
      <c r="M2340">
        <v>59968</v>
      </c>
      <c r="N2340">
        <v>62966</v>
      </c>
      <c r="O2340">
        <v>66115</v>
      </c>
      <c r="P2340">
        <v>72262</v>
      </c>
      <c r="Q2340">
        <v>78409</v>
      </c>
      <c r="R2340">
        <v>75000</v>
      </c>
      <c r="S2340">
        <v>78749</v>
      </c>
      <c r="T2340">
        <v>82688</v>
      </c>
      <c r="U2340">
        <v>90376</v>
      </c>
      <c r="V2340">
        <v>98064</v>
      </c>
      <c r="W2340" t="s">
        <v>2283</v>
      </c>
      <c r="X2340">
        <v>1</v>
      </c>
      <c r="Y2340">
        <v>1</v>
      </c>
      <c r="Z2340" t="s">
        <v>1532</v>
      </c>
    </row>
    <row r="2341" spans="1:26">
      <c r="A2341">
        <v>285</v>
      </c>
      <c r="B2341">
        <v>16226</v>
      </c>
      <c r="C2341" t="s">
        <v>1574</v>
      </c>
      <c r="D2341" t="s">
        <v>1529</v>
      </c>
      <c r="E2341" t="s">
        <v>1442</v>
      </c>
      <c r="F2341">
        <v>20306</v>
      </c>
      <c r="G2341">
        <v>21282</v>
      </c>
      <c r="H2341" t="s">
        <v>1530</v>
      </c>
      <c r="I2341">
        <v>243</v>
      </c>
      <c r="J2341">
        <v>500</v>
      </c>
      <c r="K2341">
        <v>150</v>
      </c>
      <c r="L2341">
        <v>81000</v>
      </c>
      <c r="M2341">
        <v>59968</v>
      </c>
      <c r="N2341">
        <v>62966</v>
      </c>
      <c r="O2341">
        <v>66115</v>
      </c>
      <c r="P2341">
        <v>72262</v>
      </c>
      <c r="Q2341">
        <v>78409</v>
      </c>
      <c r="R2341">
        <v>75000</v>
      </c>
      <c r="S2341">
        <v>78749</v>
      </c>
      <c r="T2341">
        <v>82688</v>
      </c>
      <c r="U2341">
        <v>90376</v>
      </c>
      <c r="V2341">
        <v>98064</v>
      </c>
      <c r="W2341" t="s">
        <v>2283</v>
      </c>
      <c r="X2341">
        <v>1</v>
      </c>
      <c r="Y2341">
        <v>1</v>
      </c>
      <c r="Z2341" t="s">
        <v>1532</v>
      </c>
    </row>
    <row r="2342" spans="1:26">
      <c r="A2342">
        <v>285</v>
      </c>
      <c r="B2342">
        <v>16226</v>
      </c>
      <c r="C2342" t="s">
        <v>1574</v>
      </c>
      <c r="D2342" t="s">
        <v>1529</v>
      </c>
      <c r="E2342" t="s">
        <v>1442</v>
      </c>
      <c r="F2342">
        <v>25368</v>
      </c>
      <c r="G2342">
        <v>27071</v>
      </c>
      <c r="H2342" t="s">
        <v>1530</v>
      </c>
      <c r="I2342">
        <v>243</v>
      </c>
      <c r="J2342">
        <v>500</v>
      </c>
      <c r="K2342">
        <v>145</v>
      </c>
      <c r="L2342">
        <v>81000</v>
      </c>
      <c r="M2342">
        <v>59968</v>
      </c>
      <c r="N2342">
        <v>62966</v>
      </c>
      <c r="O2342">
        <v>66115</v>
      </c>
      <c r="P2342">
        <v>72262</v>
      </c>
      <c r="Q2342">
        <v>78409</v>
      </c>
      <c r="R2342">
        <v>72500</v>
      </c>
      <c r="S2342">
        <v>76125</v>
      </c>
      <c r="T2342">
        <v>79932</v>
      </c>
      <c r="U2342">
        <v>87363</v>
      </c>
      <c r="V2342">
        <v>94795</v>
      </c>
      <c r="W2342" t="s">
        <v>2283</v>
      </c>
      <c r="X2342">
        <v>1</v>
      </c>
      <c r="Y2342">
        <v>1</v>
      </c>
      <c r="Z2342" t="s">
        <v>1532</v>
      </c>
    </row>
    <row r="2343" spans="1:26">
      <c r="A2343">
        <v>285</v>
      </c>
      <c r="B2343">
        <v>16226</v>
      </c>
      <c r="C2343" t="s">
        <v>1574</v>
      </c>
      <c r="D2343" t="s">
        <v>1529</v>
      </c>
      <c r="E2343" t="s">
        <v>1438</v>
      </c>
      <c r="F2343">
        <v>80620</v>
      </c>
      <c r="G2343">
        <v>95249</v>
      </c>
      <c r="H2343" t="s">
        <v>1584</v>
      </c>
      <c r="I2343">
        <v>182</v>
      </c>
      <c r="J2343">
        <v>1</v>
      </c>
      <c r="K2343">
        <v>180000</v>
      </c>
      <c r="L2343">
        <v>81000</v>
      </c>
      <c r="M2343">
        <v>30492</v>
      </c>
      <c r="N2343">
        <v>32017</v>
      </c>
      <c r="O2343">
        <v>33617</v>
      </c>
      <c r="P2343">
        <v>36742</v>
      </c>
      <c r="Q2343">
        <v>39867</v>
      </c>
      <c r="R2343">
        <v>180000</v>
      </c>
      <c r="S2343">
        <v>189002</v>
      </c>
      <c r="T2343">
        <v>198447</v>
      </c>
      <c r="U2343">
        <v>216895</v>
      </c>
      <c r="V2343">
        <v>235342</v>
      </c>
      <c r="W2343" t="s">
        <v>2745</v>
      </c>
      <c r="X2343">
        <v>1</v>
      </c>
      <c r="Y2343">
        <v>1</v>
      </c>
      <c r="Z2343" t="s">
        <v>1532</v>
      </c>
    </row>
    <row r="2344" spans="1:26">
      <c r="A2344">
        <v>285</v>
      </c>
      <c r="B2344">
        <v>16226</v>
      </c>
      <c r="C2344" t="s">
        <v>1574</v>
      </c>
      <c r="D2344" t="s">
        <v>1529</v>
      </c>
      <c r="E2344" t="s">
        <v>1442</v>
      </c>
      <c r="F2344">
        <v>8023</v>
      </c>
      <c r="G2344">
        <v>8383</v>
      </c>
      <c r="H2344" t="s">
        <v>1530</v>
      </c>
      <c r="I2344">
        <v>243</v>
      </c>
      <c r="J2344">
        <v>500</v>
      </c>
      <c r="K2344">
        <v>5</v>
      </c>
      <c r="L2344">
        <v>81000</v>
      </c>
      <c r="M2344">
        <v>59968</v>
      </c>
      <c r="N2344">
        <v>62966</v>
      </c>
      <c r="O2344">
        <v>66115</v>
      </c>
      <c r="P2344">
        <v>72262</v>
      </c>
      <c r="Q2344">
        <v>78409</v>
      </c>
      <c r="R2344">
        <v>2500</v>
      </c>
      <c r="S2344">
        <v>2625</v>
      </c>
      <c r="T2344">
        <v>2756</v>
      </c>
      <c r="U2344">
        <v>3013</v>
      </c>
      <c r="V2344">
        <v>3269</v>
      </c>
      <c r="W2344" t="s">
        <v>2283</v>
      </c>
      <c r="X2344">
        <v>1</v>
      </c>
      <c r="Y2344">
        <v>1</v>
      </c>
      <c r="Z2344" t="s">
        <v>1532</v>
      </c>
    </row>
    <row r="2345" spans="1:26">
      <c r="A2345">
        <v>285</v>
      </c>
      <c r="B2345">
        <v>16226</v>
      </c>
      <c r="C2345" t="s">
        <v>1574</v>
      </c>
      <c r="D2345" t="s">
        <v>1529</v>
      </c>
      <c r="E2345" t="s">
        <v>1442</v>
      </c>
      <c r="F2345">
        <v>4532</v>
      </c>
      <c r="G2345">
        <v>4712</v>
      </c>
      <c r="H2345" t="s">
        <v>1530</v>
      </c>
      <c r="I2345">
        <v>243</v>
      </c>
      <c r="J2345">
        <v>300</v>
      </c>
      <c r="K2345">
        <v>3</v>
      </c>
      <c r="L2345">
        <v>81000</v>
      </c>
      <c r="M2345">
        <v>59968</v>
      </c>
      <c r="N2345">
        <v>62966</v>
      </c>
      <c r="O2345">
        <v>66115</v>
      </c>
      <c r="P2345">
        <v>72262</v>
      </c>
      <c r="Q2345">
        <v>78409</v>
      </c>
      <c r="R2345">
        <v>900</v>
      </c>
      <c r="S2345">
        <v>945</v>
      </c>
      <c r="T2345">
        <v>992</v>
      </c>
      <c r="U2345">
        <v>1085</v>
      </c>
      <c r="V2345">
        <v>1177</v>
      </c>
      <c r="W2345" t="s">
        <v>2283</v>
      </c>
      <c r="X2345">
        <v>1</v>
      </c>
      <c r="Y2345">
        <v>1</v>
      </c>
      <c r="Z2345" t="s">
        <v>1532</v>
      </c>
    </row>
    <row r="2346" spans="1:26">
      <c r="A2346">
        <v>285</v>
      </c>
      <c r="B2346">
        <v>16226</v>
      </c>
      <c r="C2346" t="s">
        <v>1574</v>
      </c>
      <c r="D2346" t="s">
        <v>1529</v>
      </c>
      <c r="E2346" t="s">
        <v>1442</v>
      </c>
      <c r="F2346">
        <v>4531</v>
      </c>
      <c r="G2346">
        <v>4711</v>
      </c>
      <c r="H2346" t="s">
        <v>1530</v>
      </c>
      <c r="I2346">
        <v>243</v>
      </c>
      <c r="J2346">
        <v>300</v>
      </c>
      <c r="K2346">
        <v>45</v>
      </c>
      <c r="L2346">
        <v>81000</v>
      </c>
      <c r="M2346">
        <v>59968</v>
      </c>
      <c r="N2346">
        <v>62966</v>
      </c>
      <c r="O2346">
        <v>66115</v>
      </c>
      <c r="P2346">
        <v>72262</v>
      </c>
      <c r="Q2346">
        <v>78409</v>
      </c>
      <c r="R2346">
        <v>13500</v>
      </c>
      <c r="S2346">
        <v>14175</v>
      </c>
      <c r="T2346">
        <v>14884</v>
      </c>
      <c r="U2346">
        <v>16268</v>
      </c>
      <c r="V2346">
        <v>17651</v>
      </c>
      <c r="W2346" t="s">
        <v>2283</v>
      </c>
      <c r="X2346">
        <v>1</v>
      </c>
      <c r="Y2346">
        <v>1</v>
      </c>
      <c r="Z2346" t="s">
        <v>1532</v>
      </c>
    </row>
    <row r="2347" spans="1:26">
      <c r="A2347">
        <v>285</v>
      </c>
      <c r="B2347">
        <v>16226</v>
      </c>
      <c r="C2347" t="s">
        <v>1574</v>
      </c>
      <c r="D2347" t="s">
        <v>1529</v>
      </c>
      <c r="E2347" t="s">
        <v>1442</v>
      </c>
      <c r="F2347">
        <v>2188</v>
      </c>
      <c r="G2347">
        <v>2509</v>
      </c>
      <c r="H2347" t="s">
        <v>1530</v>
      </c>
      <c r="I2347">
        <v>243</v>
      </c>
      <c r="J2347">
        <v>1000</v>
      </c>
      <c r="K2347">
        <v>50</v>
      </c>
      <c r="L2347">
        <v>81000</v>
      </c>
      <c r="M2347">
        <v>59968</v>
      </c>
      <c r="N2347">
        <v>62966</v>
      </c>
      <c r="O2347">
        <v>66115</v>
      </c>
      <c r="P2347">
        <v>72262</v>
      </c>
      <c r="Q2347">
        <v>78409</v>
      </c>
      <c r="R2347">
        <v>50000</v>
      </c>
      <c r="S2347">
        <v>52500</v>
      </c>
      <c r="T2347">
        <v>55125</v>
      </c>
      <c r="U2347">
        <v>60250</v>
      </c>
      <c r="V2347">
        <v>65376</v>
      </c>
      <c r="W2347" t="s">
        <v>2283</v>
      </c>
      <c r="X2347">
        <v>1</v>
      </c>
      <c r="Y2347">
        <v>1</v>
      </c>
      <c r="Z2347" t="s">
        <v>1532</v>
      </c>
    </row>
    <row r="2348" spans="1:26">
      <c r="A2348">
        <v>285</v>
      </c>
      <c r="B2348">
        <v>16226</v>
      </c>
      <c r="C2348" t="s">
        <v>1574</v>
      </c>
      <c r="D2348" t="s">
        <v>1529</v>
      </c>
      <c r="E2348" t="s">
        <v>1442</v>
      </c>
      <c r="F2348">
        <v>2187</v>
      </c>
      <c r="G2348">
        <v>2508</v>
      </c>
      <c r="H2348" t="s">
        <v>1530</v>
      </c>
      <c r="I2348">
        <v>243</v>
      </c>
      <c r="J2348">
        <v>1000</v>
      </c>
      <c r="K2348">
        <v>50</v>
      </c>
      <c r="L2348">
        <v>81000</v>
      </c>
      <c r="M2348">
        <v>59968</v>
      </c>
      <c r="N2348">
        <v>62966</v>
      </c>
      <c r="O2348">
        <v>66115</v>
      </c>
      <c r="P2348">
        <v>72262</v>
      </c>
      <c r="Q2348">
        <v>78409</v>
      </c>
      <c r="R2348">
        <v>50000</v>
      </c>
      <c r="S2348">
        <v>52500</v>
      </c>
      <c r="T2348">
        <v>55125</v>
      </c>
      <c r="U2348">
        <v>60250</v>
      </c>
      <c r="V2348">
        <v>65376</v>
      </c>
      <c r="W2348" t="s">
        <v>2283</v>
      </c>
      <c r="X2348">
        <v>1</v>
      </c>
      <c r="Y2348">
        <v>1</v>
      </c>
      <c r="Z2348" t="s">
        <v>1532</v>
      </c>
    </row>
    <row r="2349" spans="1:26">
      <c r="A2349">
        <v>285</v>
      </c>
      <c r="B2349">
        <v>16226</v>
      </c>
      <c r="C2349" t="s">
        <v>1574</v>
      </c>
      <c r="D2349" t="s">
        <v>1529</v>
      </c>
      <c r="E2349" t="s">
        <v>1449</v>
      </c>
      <c r="F2349">
        <v>56436</v>
      </c>
      <c r="G2349">
        <v>66813</v>
      </c>
      <c r="H2349" t="s">
        <v>1584</v>
      </c>
      <c r="I2349">
        <v>186</v>
      </c>
      <c r="J2349">
        <v>1</v>
      </c>
      <c r="K2349">
        <v>84000</v>
      </c>
      <c r="L2349">
        <v>81314</v>
      </c>
      <c r="M2349">
        <v>1010</v>
      </c>
      <c r="N2349">
        <v>1061</v>
      </c>
      <c r="O2349">
        <v>1114</v>
      </c>
      <c r="P2349">
        <v>1218</v>
      </c>
      <c r="Q2349">
        <v>1322</v>
      </c>
      <c r="R2349">
        <v>84000</v>
      </c>
      <c r="S2349">
        <v>88242</v>
      </c>
      <c r="T2349">
        <v>92650</v>
      </c>
      <c r="U2349">
        <v>101299</v>
      </c>
      <c r="V2349">
        <v>109949</v>
      </c>
      <c r="W2349" t="s">
        <v>2289</v>
      </c>
      <c r="X2349">
        <v>1</v>
      </c>
      <c r="Y2349">
        <v>1</v>
      </c>
      <c r="Z2349" t="s">
        <v>1532</v>
      </c>
    </row>
    <row r="2350" spans="1:26">
      <c r="A2350">
        <v>285</v>
      </c>
      <c r="B2350">
        <v>16226</v>
      </c>
      <c r="C2350" t="s">
        <v>1574</v>
      </c>
      <c r="D2350" t="s">
        <v>1529</v>
      </c>
      <c r="E2350" t="s">
        <v>1442</v>
      </c>
      <c r="F2350">
        <v>80653</v>
      </c>
      <c r="G2350">
        <v>95290</v>
      </c>
      <c r="H2350" t="s">
        <v>1530</v>
      </c>
      <c r="I2350">
        <v>243</v>
      </c>
      <c r="J2350">
        <v>500</v>
      </c>
      <c r="K2350">
        <v>3</v>
      </c>
      <c r="L2350">
        <v>81000</v>
      </c>
      <c r="M2350">
        <v>59968</v>
      </c>
      <c r="N2350">
        <v>62966</v>
      </c>
      <c r="O2350">
        <v>66115</v>
      </c>
      <c r="P2350">
        <v>72262</v>
      </c>
      <c r="Q2350">
        <v>78409</v>
      </c>
      <c r="R2350">
        <v>1500</v>
      </c>
      <c r="S2350">
        <v>1575</v>
      </c>
      <c r="T2350">
        <v>1654</v>
      </c>
      <c r="U2350">
        <v>1808</v>
      </c>
      <c r="V2350">
        <v>1961</v>
      </c>
      <c r="W2350" t="s">
        <v>2291</v>
      </c>
      <c r="X2350">
        <v>1</v>
      </c>
      <c r="Y2350">
        <v>1</v>
      </c>
      <c r="Z2350" t="s">
        <v>1532</v>
      </c>
    </row>
    <row r="2351" spans="1:26">
      <c r="A2351">
        <v>285</v>
      </c>
      <c r="B2351">
        <v>16226</v>
      </c>
      <c r="C2351" t="s">
        <v>1574</v>
      </c>
      <c r="D2351" t="s">
        <v>1529</v>
      </c>
      <c r="E2351" t="s">
        <v>1442</v>
      </c>
      <c r="F2351">
        <v>56608</v>
      </c>
      <c r="G2351">
        <v>67064</v>
      </c>
      <c r="H2351" t="s">
        <v>1530</v>
      </c>
      <c r="I2351">
        <v>243</v>
      </c>
      <c r="J2351">
        <v>500</v>
      </c>
      <c r="K2351">
        <v>3</v>
      </c>
      <c r="L2351">
        <v>81000</v>
      </c>
      <c r="M2351">
        <v>59968</v>
      </c>
      <c r="N2351">
        <v>62966</v>
      </c>
      <c r="O2351">
        <v>66115</v>
      </c>
      <c r="P2351">
        <v>72262</v>
      </c>
      <c r="Q2351">
        <v>78409</v>
      </c>
      <c r="R2351">
        <v>1500</v>
      </c>
      <c r="S2351">
        <v>1575</v>
      </c>
      <c r="T2351">
        <v>1654</v>
      </c>
      <c r="U2351">
        <v>1808</v>
      </c>
      <c r="V2351">
        <v>1961</v>
      </c>
      <c r="W2351" t="s">
        <v>2291</v>
      </c>
      <c r="X2351">
        <v>1</v>
      </c>
      <c r="Y2351">
        <v>1</v>
      </c>
      <c r="Z2351" t="s">
        <v>1532</v>
      </c>
    </row>
    <row r="2352" spans="1:26">
      <c r="A2352">
        <v>285</v>
      </c>
      <c r="B2352">
        <v>16226</v>
      </c>
      <c r="C2352" t="s">
        <v>1574</v>
      </c>
      <c r="D2352" t="s">
        <v>1529</v>
      </c>
      <c r="E2352" t="s">
        <v>1442</v>
      </c>
      <c r="F2352">
        <v>56606</v>
      </c>
      <c r="G2352">
        <v>67063</v>
      </c>
      <c r="H2352" t="s">
        <v>1530</v>
      </c>
      <c r="I2352">
        <v>243</v>
      </c>
      <c r="J2352">
        <v>500</v>
      </c>
      <c r="K2352">
        <v>10</v>
      </c>
      <c r="L2352">
        <v>81000</v>
      </c>
      <c r="M2352">
        <v>59968</v>
      </c>
      <c r="N2352">
        <v>62966</v>
      </c>
      <c r="O2352">
        <v>66115</v>
      </c>
      <c r="P2352">
        <v>72262</v>
      </c>
      <c r="Q2352">
        <v>78409</v>
      </c>
      <c r="R2352">
        <v>5000</v>
      </c>
      <c r="S2352">
        <v>5250</v>
      </c>
      <c r="T2352">
        <v>5513</v>
      </c>
      <c r="U2352">
        <v>6025</v>
      </c>
      <c r="V2352">
        <v>6538</v>
      </c>
      <c r="W2352" t="s">
        <v>2291</v>
      </c>
      <c r="X2352">
        <v>1</v>
      </c>
      <c r="Y2352">
        <v>1</v>
      </c>
      <c r="Z2352" t="s">
        <v>1532</v>
      </c>
    </row>
    <row r="2353" spans="1:26">
      <c r="A2353">
        <v>285</v>
      </c>
      <c r="B2353">
        <v>16226</v>
      </c>
      <c r="C2353" t="s">
        <v>1574</v>
      </c>
      <c r="D2353" t="s">
        <v>1529</v>
      </c>
      <c r="E2353" t="s">
        <v>1442</v>
      </c>
      <c r="F2353">
        <v>42115</v>
      </c>
      <c r="G2353">
        <v>47579</v>
      </c>
      <c r="H2353" t="s">
        <v>1530</v>
      </c>
      <c r="I2353">
        <v>243</v>
      </c>
      <c r="J2353">
        <v>100</v>
      </c>
      <c r="K2353">
        <v>5.5</v>
      </c>
      <c r="L2353">
        <v>81000</v>
      </c>
      <c r="M2353">
        <v>59968</v>
      </c>
      <c r="N2353">
        <v>62966</v>
      </c>
      <c r="O2353">
        <v>66115</v>
      </c>
      <c r="P2353">
        <v>72262</v>
      </c>
      <c r="Q2353">
        <v>78409</v>
      </c>
      <c r="R2353">
        <v>550</v>
      </c>
      <c r="S2353">
        <v>577</v>
      </c>
      <c r="T2353">
        <v>606</v>
      </c>
      <c r="U2353">
        <v>663</v>
      </c>
      <c r="V2353">
        <v>719</v>
      </c>
      <c r="W2353" t="s">
        <v>2291</v>
      </c>
      <c r="X2353">
        <v>1</v>
      </c>
      <c r="Y2353">
        <v>1</v>
      </c>
      <c r="Z2353" t="s">
        <v>1532</v>
      </c>
    </row>
    <row r="2354" spans="1:26">
      <c r="A2354">
        <v>285</v>
      </c>
      <c r="B2354">
        <v>16226</v>
      </c>
      <c r="C2354" t="s">
        <v>1574</v>
      </c>
      <c r="D2354" t="s">
        <v>1529</v>
      </c>
      <c r="E2354" t="s">
        <v>1442</v>
      </c>
      <c r="F2354">
        <v>42108</v>
      </c>
      <c r="G2354">
        <v>47574</v>
      </c>
      <c r="H2354" t="s">
        <v>1530</v>
      </c>
      <c r="I2354">
        <v>243</v>
      </c>
      <c r="J2354">
        <v>500</v>
      </c>
      <c r="K2354">
        <v>5.5</v>
      </c>
      <c r="L2354">
        <v>81000</v>
      </c>
      <c r="M2354">
        <v>59968</v>
      </c>
      <c r="N2354">
        <v>62966</v>
      </c>
      <c r="O2354">
        <v>66115</v>
      </c>
      <c r="P2354">
        <v>72262</v>
      </c>
      <c r="Q2354">
        <v>78409</v>
      </c>
      <c r="R2354">
        <v>2750</v>
      </c>
      <c r="S2354">
        <v>2887</v>
      </c>
      <c r="T2354">
        <v>3032</v>
      </c>
      <c r="U2354">
        <v>3314</v>
      </c>
      <c r="V2354">
        <v>3596</v>
      </c>
      <c r="W2354" t="s">
        <v>2291</v>
      </c>
      <c r="X2354">
        <v>1</v>
      </c>
      <c r="Y2354">
        <v>1</v>
      </c>
      <c r="Z2354" t="s">
        <v>1532</v>
      </c>
    </row>
    <row r="2355" spans="1:26">
      <c r="A2355">
        <v>285</v>
      </c>
      <c r="B2355">
        <v>16226</v>
      </c>
      <c r="C2355" t="s">
        <v>1574</v>
      </c>
      <c r="D2355" t="s">
        <v>1529</v>
      </c>
      <c r="E2355" t="s">
        <v>1442</v>
      </c>
      <c r="F2355">
        <v>42076</v>
      </c>
      <c r="G2355">
        <v>47473</v>
      </c>
      <c r="H2355" t="s">
        <v>1530</v>
      </c>
      <c r="I2355">
        <v>243</v>
      </c>
      <c r="J2355">
        <v>500</v>
      </c>
      <c r="K2355">
        <v>5.5</v>
      </c>
      <c r="L2355">
        <v>81000</v>
      </c>
      <c r="M2355">
        <v>59968</v>
      </c>
      <c r="N2355">
        <v>62966</v>
      </c>
      <c r="O2355">
        <v>66115</v>
      </c>
      <c r="P2355">
        <v>72262</v>
      </c>
      <c r="Q2355">
        <v>78409</v>
      </c>
      <c r="R2355">
        <v>2750</v>
      </c>
      <c r="S2355">
        <v>2887</v>
      </c>
      <c r="T2355">
        <v>3032</v>
      </c>
      <c r="U2355">
        <v>3314</v>
      </c>
      <c r="V2355">
        <v>3596</v>
      </c>
      <c r="W2355" t="s">
        <v>2291</v>
      </c>
      <c r="X2355">
        <v>1</v>
      </c>
      <c r="Y2355">
        <v>1</v>
      </c>
      <c r="Z2355" t="s">
        <v>1532</v>
      </c>
    </row>
    <row r="2356" spans="1:26">
      <c r="A2356">
        <v>285</v>
      </c>
      <c r="B2356">
        <v>16226</v>
      </c>
      <c r="C2356" t="s">
        <v>1574</v>
      </c>
      <c r="D2356" t="s">
        <v>1529</v>
      </c>
      <c r="E2356" t="s">
        <v>1442</v>
      </c>
      <c r="F2356">
        <v>42072</v>
      </c>
      <c r="G2356">
        <v>47466</v>
      </c>
      <c r="H2356" t="s">
        <v>1530</v>
      </c>
      <c r="I2356">
        <v>243</v>
      </c>
      <c r="J2356">
        <v>1000</v>
      </c>
      <c r="K2356">
        <v>5</v>
      </c>
      <c r="L2356">
        <v>81000</v>
      </c>
      <c r="M2356">
        <v>59968</v>
      </c>
      <c r="N2356">
        <v>62966</v>
      </c>
      <c r="O2356">
        <v>66115</v>
      </c>
      <c r="P2356">
        <v>72262</v>
      </c>
      <c r="Q2356">
        <v>78409</v>
      </c>
      <c r="R2356">
        <v>5000</v>
      </c>
      <c r="S2356">
        <v>5250</v>
      </c>
      <c r="T2356">
        <v>5513</v>
      </c>
      <c r="U2356">
        <v>6025</v>
      </c>
      <c r="V2356">
        <v>6538</v>
      </c>
      <c r="W2356" t="s">
        <v>2291</v>
      </c>
      <c r="X2356">
        <v>1</v>
      </c>
      <c r="Y2356">
        <v>1</v>
      </c>
      <c r="Z2356" t="s">
        <v>1532</v>
      </c>
    </row>
    <row r="2357" spans="1:26">
      <c r="A2357">
        <v>285</v>
      </c>
      <c r="B2357">
        <v>16226</v>
      </c>
      <c r="C2357" t="s">
        <v>1574</v>
      </c>
      <c r="D2357" t="s">
        <v>1529</v>
      </c>
      <c r="E2357" t="s">
        <v>1442</v>
      </c>
      <c r="F2357">
        <v>30288</v>
      </c>
      <c r="G2357">
        <v>33008</v>
      </c>
      <c r="H2357" t="s">
        <v>1530</v>
      </c>
      <c r="I2357">
        <v>243</v>
      </c>
      <c r="J2357">
        <v>500</v>
      </c>
      <c r="K2357">
        <v>50</v>
      </c>
      <c r="L2357">
        <v>81000</v>
      </c>
      <c r="M2357">
        <v>59968</v>
      </c>
      <c r="N2357">
        <v>62966</v>
      </c>
      <c r="O2357">
        <v>66115</v>
      </c>
      <c r="P2357">
        <v>72262</v>
      </c>
      <c r="Q2357">
        <v>78409</v>
      </c>
      <c r="R2357">
        <v>25000</v>
      </c>
      <c r="S2357">
        <v>26250</v>
      </c>
      <c r="T2357">
        <v>27563</v>
      </c>
      <c r="U2357">
        <v>30125</v>
      </c>
      <c r="V2357">
        <v>32688</v>
      </c>
      <c r="W2357" t="s">
        <v>2291</v>
      </c>
      <c r="X2357">
        <v>1</v>
      </c>
      <c r="Y2357">
        <v>1</v>
      </c>
      <c r="Z2357" t="s">
        <v>1532</v>
      </c>
    </row>
    <row r="2358" spans="1:26">
      <c r="A2358">
        <v>285</v>
      </c>
      <c r="B2358">
        <v>16226</v>
      </c>
      <c r="C2358" t="s">
        <v>1574</v>
      </c>
      <c r="D2358" t="s">
        <v>1529</v>
      </c>
      <c r="E2358" t="s">
        <v>1438</v>
      </c>
      <c r="F2358">
        <v>23018</v>
      </c>
      <c r="G2358">
        <v>24585</v>
      </c>
      <c r="H2358" t="s">
        <v>1584</v>
      </c>
      <c r="I2358">
        <v>186</v>
      </c>
      <c r="J2358">
        <v>1</v>
      </c>
      <c r="K2358">
        <v>180000</v>
      </c>
      <c r="L2358">
        <v>81000</v>
      </c>
      <c r="M2358">
        <v>30492</v>
      </c>
      <c r="N2358">
        <v>32017</v>
      </c>
      <c r="O2358">
        <v>33617</v>
      </c>
      <c r="P2358">
        <v>36742</v>
      </c>
      <c r="Q2358">
        <v>39867</v>
      </c>
      <c r="R2358">
        <v>180000</v>
      </c>
      <c r="S2358">
        <v>189002</v>
      </c>
      <c r="T2358">
        <v>198447</v>
      </c>
      <c r="U2358">
        <v>216895</v>
      </c>
      <c r="V2358">
        <v>235342</v>
      </c>
      <c r="W2358" t="s">
        <v>2746</v>
      </c>
      <c r="X2358">
        <v>1</v>
      </c>
      <c r="Y2358">
        <v>1</v>
      </c>
      <c r="Z2358" t="s">
        <v>1532</v>
      </c>
    </row>
    <row r="2359" spans="1:26">
      <c r="A2359">
        <v>285</v>
      </c>
      <c r="B2359">
        <v>16226</v>
      </c>
      <c r="C2359" t="s">
        <v>1574</v>
      </c>
      <c r="D2359" t="s">
        <v>1529</v>
      </c>
      <c r="E2359" t="s">
        <v>1442</v>
      </c>
      <c r="F2359">
        <v>28171</v>
      </c>
      <c r="G2359">
        <v>30708</v>
      </c>
      <c r="H2359" t="s">
        <v>1530</v>
      </c>
      <c r="I2359">
        <v>243</v>
      </c>
      <c r="J2359">
        <v>200</v>
      </c>
      <c r="K2359">
        <v>25</v>
      </c>
      <c r="L2359">
        <v>81000</v>
      </c>
      <c r="M2359">
        <v>59968</v>
      </c>
      <c r="N2359">
        <v>62966</v>
      </c>
      <c r="O2359">
        <v>66115</v>
      </c>
      <c r="P2359">
        <v>72262</v>
      </c>
      <c r="Q2359">
        <v>78409</v>
      </c>
      <c r="R2359">
        <v>5000</v>
      </c>
      <c r="S2359">
        <v>5250</v>
      </c>
      <c r="T2359">
        <v>5513</v>
      </c>
      <c r="U2359">
        <v>6025</v>
      </c>
      <c r="V2359">
        <v>6538</v>
      </c>
      <c r="W2359" t="s">
        <v>2291</v>
      </c>
      <c r="X2359">
        <v>1</v>
      </c>
      <c r="Y2359">
        <v>1</v>
      </c>
      <c r="Z2359" t="s">
        <v>1532</v>
      </c>
    </row>
    <row r="2360" spans="1:26">
      <c r="A2360">
        <v>285</v>
      </c>
      <c r="B2360">
        <v>16226</v>
      </c>
      <c r="C2360" t="s">
        <v>1574</v>
      </c>
      <c r="D2360" t="s">
        <v>1529</v>
      </c>
      <c r="E2360" t="s">
        <v>1442</v>
      </c>
      <c r="F2360">
        <v>58109</v>
      </c>
      <c r="G2360">
        <v>68965</v>
      </c>
      <c r="H2360" t="s">
        <v>1530</v>
      </c>
      <c r="I2360">
        <v>243</v>
      </c>
      <c r="J2360">
        <v>5000</v>
      </c>
      <c r="K2360">
        <v>40</v>
      </c>
      <c r="L2360">
        <v>81000</v>
      </c>
      <c r="M2360">
        <v>59968</v>
      </c>
      <c r="N2360">
        <v>62966</v>
      </c>
      <c r="O2360">
        <v>66115</v>
      </c>
      <c r="P2360">
        <v>72262</v>
      </c>
      <c r="Q2360">
        <v>78409</v>
      </c>
      <c r="R2360">
        <v>200000</v>
      </c>
      <c r="S2360">
        <v>209999</v>
      </c>
      <c r="T2360">
        <v>220501</v>
      </c>
      <c r="U2360">
        <v>241002</v>
      </c>
      <c r="V2360">
        <v>261503</v>
      </c>
      <c r="W2360" t="s">
        <v>2747</v>
      </c>
      <c r="X2360">
        <v>1</v>
      </c>
      <c r="Y2360">
        <v>1</v>
      </c>
      <c r="Z2360" t="s">
        <v>1532</v>
      </c>
    </row>
    <row r="2361" spans="1:26">
      <c r="A2361">
        <v>285</v>
      </c>
      <c r="B2361">
        <v>16226</v>
      </c>
      <c r="C2361" t="s">
        <v>1574</v>
      </c>
      <c r="D2361" t="s">
        <v>1529</v>
      </c>
      <c r="E2361" t="s">
        <v>1438</v>
      </c>
      <c r="F2361">
        <v>80536</v>
      </c>
      <c r="G2361">
        <v>95162</v>
      </c>
      <c r="H2361" t="s">
        <v>1584</v>
      </c>
      <c r="I2361">
        <v>189</v>
      </c>
      <c r="J2361">
        <v>1</v>
      </c>
      <c r="K2361">
        <v>180000</v>
      </c>
      <c r="L2361">
        <v>81000</v>
      </c>
      <c r="M2361">
        <v>30492</v>
      </c>
      <c r="N2361">
        <v>32017</v>
      </c>
      <c r="O2361">
        <v>33617</v>
      </c>
      <c r="P2361">
        <v>36742</v>
      </c>
      <c r="Q2361">
        <v>39867</v>
      </c>
      <c r="R2361">
        <v>180000</v>
      </c>
      <c r="S2361">
        <v>189002</v>
      </c>
      <c r="T2361">
        <v>198447</v>
      </c>
      <c r="U2361">
        <v>216895</v>
      </c>
      <c r="V2361">
        <v>235342</v>
      </c>
      <c r="W2361" t="s">
        <v>2748</v>
      </c>
      <c r="X2361">
        <v>1</v>
      </c>
      <c r="Y2361">
        <v>1</v>
      </c>
      <c r="Z2361" t="s">
        <v>1532</v>
      </c>
    </row>
    <row r="2362" spans="1:26">
      <c r="A2362">
        <v>285</v>
      </c>
      <c r="B2362">
        <v>16226</v>
      </c>
      <c r="C2362" t="s">
        <v>1574</v>
      </c>
      <c r="D2362" t="s">
        <v>1529</v>
      </c>
      <c r="E2362" t="s">
        <v>1442</v>
      </c>
      <c r="F2362">
        <v>27842</v>
      </c>
      <c r="G2362">
        <v>30313</v>
      </c>
      <c r="H2362" t="s">
        <v>1530</v>
      </c>
      <c r="I2362">
        <v>243</v>
      </c>
      <c r="J2362">
        <v>10</v>
      </c>
      <c r="K2362">
        <v>2</v>
      </c>
      <c r="L2362">
        <v>81000</v>
      </c>
      <c r="M2362">
        <v>59968</v>
      </c>
      <c r="N2362">
        <v>62966</v>
      </c>
      <c r="O2362">
        <v>66115</v>
      </c>
      <c r="P2362">
        <v>72262</v>
      </c>
      <c r="Q2362">
        <v>78409</v>
      </c>
      <c r="R2362">
        <v>20</v>
      </c>
      <c r="S2362">
        <v>21</v>
      </c>
      <c r="T2362">
        <v>22</v>
      </c>
      <c r="U2362">
        <v>24</v>
      </c>
      <c r="V2362">
        <v>26</v>
      </c>
      <c r="W2362" t="s">
        <v>2749</v>
      </c>
      <c r="X2362">
        <v>1</v>
      </c>
      <c r="Y2362">
        <v>1</v>
      </c>
      <c r="Z2362" t="s">
        <v>1532</v>
      </c>
    </row>
    <row r="2363" spans="1:26">
      <c r="A2363">
        <v>285</v>
      </c>
      <c r="B2363">
        <v>16226</v>
      </c>
      <c r="C2363" t="s">
        <v>1574</v>
      </c>
      <c r="D2363" t="s">
        <v>1529</v>
      </c>
      <c r="E2363" t="s">
        <v>1442</v>
      </c>
      <c r="F2363">
        <v>34970</v>
      </c>
      <c r="G2363">
        <v>38352</v>
      </c>
      <c r="H2363" t="s">
        <v>1530</v>
      </c>
      <c r="I2363">
        <v>243</v>
      </c>
      <c r="J2363">
        <v>200</v>
      </c>
      <c r="K2363">
        <v>7.5</v>
      </c>
      <c r="L2363">
        <v>81000</v>
      </c>
      <c r="M2363">
        <v>59968</v>
      </c>
      <c r="N2363">
        <v>62966</v>
      </c>
      <c r="O2363">
        <v>66115</v>
      </c>
      <c r="P2363">
        <v>72262</v>
      </c>
      <c r="Q2363">
        <v>78409</v>
      </c>
      <c r="R2363">
        <v>1500</v>
      </c>
      <c r="S2363">
        <v>1575</v>
      </c>
      <c r="T2363">
        <v>1654</v>
      </c>
      <c r="U2363">
        <v>1808</v>
      </c>
      <c r="V2363">
        <v>1961</v>
      </c>
      <c r="W2363" t="s">
        <v>2750</v>
      </c>
      <c r="X2363">
        <v>1</v>
      </c>
      <c r="Y2363">
        <v>1</v>
      </c>
      <c r="Z2363" t="s">
        <v>1532</v>
      </c>
    </row>
    <row r="2364" spans="1:26">
      <c r="A2364">
        <v>285</v>
      </c>
      <c r="B2364">
        <v>16226</v>
      </c>
      <c r="C2364" t="s">
        <v>1574</v>
      </c>
      <c r="D2364" t="s">
        <v>1529</v>
      </c>
      <c r="E2364" t="s">
        <v>1442</v>
      </c>
      <c r="F2364">
        <v>31043</v>
      </c>
      <c r="G2364">
        <v>46929</v>
      </c>
      <c r="H2364" t="s">
        <v>1530</v>
      </c>
      <c r="I2364">
        <v>243</v>
      </c>
      <c r="J2364">
        <v>50</v>
      </c>
      <c r="K2364">
        <v>75</v>
      </c>
      <c r="L2364">
        <v>81000</v>
      </c>
      <c r="M2364">
        <v>59968</v>
      </c>
      <c r="N2364">
        <v>62966</v>
      </c>
      <c r="O2364">
        <v>66115</v>
      </c>
      <c r="P2364">
        <v>72262</v>
      </c>
      <c r="Q2364">
        <v>78409</v>
      </c>
      <c r="R2364">
        <v>3750</v>
      </c>
      <c r="S2364">
        <v>3937</v>
      </c>
      <c r="T2364">
        <v>4134</v>
      </c>
      <c r="U2364">
        <v>4519</v>
      </c>
      <c r="V2364">
        <v>4903</v>
      </c>
      <c r="W2364" t="s">
        <v>2296</v>
      </c>
      <c r="X2364">
        <v>1</v>
      </c>
      <c r="Y2364">
        <v>1</v>
      </c>
      <c r="Z2364" t="s">
        <v>1532</v>
      </c>
    </row>
    <row r="2365" spans="1:26">
      <c r="A2365">
        <v>285</v>
      </c>
      <c r="B2365">
        <v>16226</v>
      </c>
      <c r="C2365" t="s">
        <v>1574</v>
      </c>
      <c r="D2365" t="s">
        <v>1529</v>
      </c>
      <c r="E2365" t="s">
        <v>1442</v>
      </c>
      <c r="F2365">
        <v>33442</v>
      </c>
      <c r="G2365">
        <v>36637</v>
      </c>
      <c r="H2365" t="s">
        <v>1530</v>
      </c>
      <c r="I2365">
        <v>243</v>
      </c>
      <c r="J2365">
        <v>50</v>
      </c>
      <c r="K2365">
        <v>30</v>
      </c>
      <c r="L2365">
        <v>81000</v>
      </c>
      <c r="M2365">
        <v>59968</v>
      </c>
      <c r="N2365">
        <v>62966</v>
      </c>
      <c r="O2365">
        <v>66115</v>
      </c>
      <c r="P2365">
        <v>72262</v>
      </c>
      <c r="Q2365">
        <v>78409</v>
      </c>
      <c r="R2365">
        <v>1500</v>
      </c>
      <c r="S2365">
        <v>1575</v>
      </c>
      <c r="T2365">
        <v>1654</v>
      </c>
      <c r="U2365">
        <v>1808</v>
      </c>
      <c r="V2365">
        <v>1961</v>
      </c>
      <c r="W2365" t="s">
        <v>2296</v>
      </c>
      <c r="X2365">
        <v>1</v>
      </c>
      <c r="Y2365">
        <v>1</v>
      </c>
      <c r="Z2365" t="s">
        <v>1532</v>
      </c>
    </row>
    <row r="2366" spans="1:26">
      <c r="A2366">
        <v>285</v>
      </c>
      <c r="B2366">
        <v>16226</v>
      </c>
      <c r="C2366" t="s">
        <v>1574</v>
      </c>
      <c r="D2366" t="s">
        <v>1529</v>
      </c>
      <c r="E2366" t="s">
        <v>1442</v>
      </c>
      <c r="F2366">
        <v>31043</v>
      </c>
      <c r="G2366">
        <v>33830</v>
      </c>
      <c r="H2366" t="s">
        <v>1530</v>
      </c>
      <c r="I2366">
        <v>243</v>
      </c>
      <c r="J2366">
        <v>50</v>
      </c>
      <c r="K2366">
        <v>45</v>
      </c>
      <c r="L2366">
        <v>81000</v>
      </c>
      <c r="M2366">
        <v>59968</v>
      </c>
      <c r="N2366">
        <v>62966</v>
      </c>
      <c r="O2366">
        <v>66115</v>
      </c>
      <c r="P2366">
        <v>72262</v>
      </c>
      <c r="Q2366">
        <v>78409</v>
      </c>
      <c r="R2366">
        <v>2250</v>
      </c>
      <c r="S2366">
        <v>2362</v>
      </c>
      <c r="T2366">
        <v>2481</v>
      </c>
      <c r="U2366">
        <v>2711</v>
      </c>
      <c r="V2366">
        <v>2942</v>
      </c>
      <c r="W2366" t="s">
        <v>2296</v>
      </c>
      <c r="X2366">
        <v>1</v>
      </c>
      <c r="Y2366">
        <v>1</v>
      </c>
      <c r="Z2366" t="s">
        <v>1532</v>
      </c>
    </row>
    <row r="2367" spans="1:26">
      <c r="A2367">
        <v>285</v>
      </c>
      <c r="B2367">
        <v>16226</v>
      </c>
      <c r="C2367" t="s">
        <v>1574</v>
      </c>
      <c r="D2367" t="s">
        <v>1529</v>
      </c>
      <c r="E2367" t="s">
        <v>1442</v>
      </c>
      <c r="F2367">
        <v>28086</v>
      </c>
      <c r="G2367">
        <v>30575</v>
      </c>
      <c r="H2367" t="s">
        <v>1530</v>
      </c>
      <c r="I2367">
        <v>243</v>
      </c>
      <c r="J2367">
        <v>50</v>
      </c>
      <c r="K2367">
        <v>75</v>
      </c>
      <c r="L2367">
        <v>81000</v>
      </c>
      <c r="M2367">
        <v>59968</v>
      </c>
      <c r="N2367">
        <v>62966</v>
      </c>
      <c r="O2367">
        <v>66115</v>
      </c>
      <c r="P2367">
        <v>72262</v>
      </c>
      <c r="Q2367">
        <v>78409</v>
      </c>
      <c r="R2367">
        <v>3750</v>
      </c>
      <c r="S2367">
        <v>3937</v>
      </c>
      <c r="T2367">
        <v>4134</v>
      </c>
      <c r="U2367">
        <v>4519</v>
      </c>
      <c r="V2367">
        <v>4903</v>
      </c>
      <c r="W2367" t="s">
        <v>2296</v>
      </c>
      <c r="X2367">
        <v>1</v>
      </c>
      <c r="Y2367">
        <v>1</v>
      </c>
      <c r="Z2367" t="s">
        <v>1532</v>
      </c>
    </row>
    <row r="2368" spans="1:26">
      <c r="A2368">
        <v>285</v>
      </c>
      <c r="B2368">
        <v>16226</v>
      </c>
      <c r="C2368" t="s">
        <v>1574</v>
      </c>
      <c r="D2368" t="s">
        <v>1529</v>
      </c>
      <c r="E2368" t="s">
        <v>1442</v>
      </c>
      <c r="F2368">
        <v>29677</v>
      </c>
      <c r="G2368">
        <v>57450</v>
      </c>
      <c r="H2368" t="s">
        <v>1530</v>
      </c>
      <c r="I2368">
        <v>243</v>
      </c>
      <c r="J2368">
        <v>50</v>
      </c>
      <c r="K2368">
        <v>35</v>
      </c>
      <c r="L2368">
        <v>81000</v>
      </c>
      <c r="M2368">
        <v>59968</v>
      </c>
      <c r="N2368">
        <v>62966</v>
      </c>
      <c r="O2368">
        <v>66115</v>
      </c>
      <c r="P2368">
        <v>72262</v>
      </c>
      <c r="Q2368">
        <v>78409</v>
      </c>
      <c r="R2368">
        <v>1750</v>
      </c>
      <c r="S2368">
        <v>1837</v>
      </c>
      <c r="T2368">
        <v>1929</v>
      </c>
      <c r="U2368">
        <v>2109</v>
      </c>
      <c r="V2368">
        <v>2288</v>
      </c>
      <c r="W2368" t="s">
        <v>2751</v>
      </c>
      <c r="X2368">
        <v>1</v>
      </c>
      <c r="Y2368">
        <v>1</v>
      </c>
      <c r="Z2368" t="s">
        <v>1532</v>
      </c>
    </row>
    <row r="2369" spans="1:26">
      <c r="A2369">
        <v>285</v>
      </c>
      <c r="B2369">
        <v>16226</v>
      </c>
      <c r="C2369" t="s">
        <v>1574</v>
      </c>
      <c r="D2369" t="s">
        <v>1529</v>
      </c>
      <c r="E2369" t="s">
        <v>1442</v>
      </c>
      <c r="F2369">
        <v>2193</v>
      </c>
      <c r="G2369">
        <v>52545</v>
      </c>
      <c r="H2369" t="s">
        <v>1530</v>
      </c>
      <c r="I2369">
        <v>243</v>
      </c>
      <c r="J2369">
        <v>50</v>
      </c>
      <c r="K2369">
        <v>15</v>
      </c>
      <c r="L2369">
        <v>81000</v>
      </c>
      <c r="M2369">
        <v>59968</v>
      </c>
      <c r="N2369">
        <v>62966</v>
      </c>
      <c r="O2369">
        <v>66115</v>
      </c>
      <c r="P2369">
        <v>72262</v>
      </c>
      <c r="Q2369">
        <v>78409</v>
      </c>
      <c r="R2369">
        <v>750</v>
      </c>
      <c r="S2369">
        <v>787</v>
      </c>
      <c r="T2369">
        <v>827</v>
      </c>
      <c r="U2369">
        <v>904</v>
      </c>
      <c r="V2369">
        <v>981</v>
      </c>
      <c r="W2369" t="s">
        <v>2751</v>
      </c>
      <c r="X2369">
        <v>1</v>
      </c>
      <c r="Y2369">
        <v>1</v>
      </c>
      <c r="Z2369" t="s">
        <v>1532</v>
      </c>
    </row>
    <row r="2370" spans="1:26">
      <c r="A2370">
        <v>285</v>
      </c>
      <c r="B2370">
        <v>16226</v>
      </c>
      <c r="C2370" t="s">
        <v>1574</v>
      </c>
      <c r="D2370" t="s">
        <v>1529</v>
      </c>
      <c r="E2370" t="s">
        <v>1442</v>
      </c>
      <c r="F2370">
        <v>2193</v>
      </c>
      <c r="G2370">
        <v>49869</v>
      </c>
      <c r="H2370" t="s">
        <v>1530</v>
      </c>
      <c r="I2370">
        <v>243</v>
      </c>
      <c r="J2370">
        <v>50</v>
      </c>
      <c r="K2370">
        <v>15</v>
      </c>
      <c r="L2370">
        <v>81000</v>
      </c>
      <c r="M2370">
        <v>59968</v>
      </c>
      <c r="N2370">
        <v>62966</v>
      </c>
      <c r="O2370">
        <v>66115</v>
      </c>
      <c r="P2370">
        <v>72262</v>
      </c>
      <c r="Q2370">
        <v>78409</v>
      </c>
      <c r="R2370">
        <v>750</v>
      </c>
      <c r="S2370">
        <v>787</v>
      </c>
      <c r="T2370">
        <v>827</v>
      </c>
      <c r="U2370">
        <v>904</v>
      </c>
      <c r="V2370">
        <v>981</v>
      </c>
      <c r="W2370" t="s">
        <v>2751</v>
      </c>
      <c r="X2370">
        <v>1</v>
      </c>
      <c r="Y2370">
        <v>1</v>
      </c>
      <c r="Z2370" t="s">
        <v>1532</v>
      </c>
    </row>
    <row r="2371" spans="1:26">
      <c r="A2371">
        <v>285</v>
      </c>
      <c r="B2371">
        <v>16226</v>
      </c>
      <c r="C2371" t="s">
        <v>1574</v>
      </c>
      <c r="D2371" t="s">
        <v>1529</v>
      </c>
      <c r="E2371" t="s">
        <v>1442</v>
      </c>
      <c r="F2371">
        <v>15237</v>
      </c>
      <c r="G2371">
        <v>48486</v>
      </c>
      <c r="H2371" t="s">
        <v>1530</v>
      </c>
      <c r="I2371">
        <v>243</v>
      </c>
      <c r="J2371">
        <v>50</v>
      </c>
      <c r="K2371">
        <v>10</v>
      </c>
      <c r="L2371">
        <v>81000</v>
      </c>
      <c r="M2371">
        <v>59968</v>
      </c>
      <c r="N2371">
        <v>62966</v>
      </c>
      <c r="O2371">
        <v>66115</v>
      </c>
      <c r="P2371">
        <v>72262</v>
      </c>
      <c r="Q2371">
        <v>78409</v>
      </c>
      <c r="R2371">
        <v>500</v>
      </c>
      <c r="S2371">
        <v>525</v>
      </c>
      <c r="T2371">
        <v>551</v>
      </c>
      <c r="U2371">
        <v>603</v>
      </c>
      <c r="V2371">
        <v>654</v>
      </c>
      <c r="W2371" t="s">
        <v>2751</v>
      </c>
      <c r="X2371">
        <v>1</v>
      </c>
      <c r="Y2371">
        <v>1</v>
      </c>
      <c r="Z2371" t="s">
        <v>1532</v>
      </c>
    </row>
    <row r="2372" spans="1:26">
      <c r="A2372">
        <v>285</v>
      </c>
      <c r="B2372">
        <v>16226</v>
      </c>
      <c r="C2372" t="s">
        <v>1574</v>
      </c>
      <c r="D2372" t="s">
        <v>1529</v>
      </c>
      <c r="E2372" t="s">
        <v>1442</v>
      </c>
      <c r="F2372">
        <v>2193</v>
      </c>
      <c r="G2372">
        <v>48485</v>
      </c>
      <c r="H2372" t="s">
        <v>1530</v>
      </c>
      <c r="I2372">
        <v>243</v>
      </c>
      <c r="J2372">
        <v>50</v>
      </c>
      <c r="K2372">
        <v>15</v>
      </c>
      <c r="L2372">
        <v>81000</v>
      </c>
      <c r="M2372">
        <v>59968</v>
      </c>
      <c r="N2372">
        <v>62966</v>
      </c>
      <c r="O2372">
        <v>66115</v>
      </c>
      <c r="P2372">
        <v>72262</v>
      </c>
      <c r="Q2372">
        <v>78409</v>
      </c>
      <c r="R2372">
        <v>750</v>
      </c>
      <c r="S2372">
        <v>787</v>
      </c>
      <c r="T2372">
        <v>827</v>
      </c>
      <c r="U2372">
        <v>904</v>
      </c>
      <c r="V2372">
        <v>981</v>
      </c>
      <c r="W2372" t="s">
        <v>2751</v>
      </c>
      <c r="X2372">
        <v>1</v>
      </c>
      <c r="Y2372">
        <v>1</v>
      </c>
      <c r="Z2372" t="s">
        <v>1532</v>
      </c>
    </row>
    <row r="2373" spans="1:26">
      <c r="A2373">
        <v>285</v>
      </c>
      <c r="B2373">
        <v>16226</v>
      </c>
      <c r="C2373" t="s">
        <v>1574</v>
      </c>
      <c r="D2373" t="s">
        <v>1529</v>
      </c>
      <c r="E2373" t="s">
        <v>1442</v>
      </c>
      <c r="F2373">
        <v>2120</v>
      </c>
      <c r="G2373">
        <v>48484</v>
      </c>
      <c r="H2373" t="s">
        <v>1530</v>
      </c>
      <c r="I2373">
        <v>243</v>
      </c>
      <c r="J2373">
        <v>50</v>
      </c>
      <c r="K2373">
        <v>15</v>
      </c>
      <c r="L2373">
        <v>81000</v>
      </c>
      <c r="M2373">
        <v>59968</v>
      </c>
      <c r="N2373">
        <v>62966</v>
      </c>
      <c r="O2373">
        <v>66115</v>
      </c>
      <c r="P2373">
        <v>72262</v>
      </c>
      <c r="Q2373">
        <v>78409</v>
      </c>
      <c r="R2373">
        <v>750</v>
      </c>
      <c r="S2373">
        <v>787</v>
      </c>
      <c r="T2373">
        <v>827</v>
      </c>
      <c r="U2373">
        <v>904</v>
      </c>
      <c r="V2373">
        <v>981</v>
      </c>
      <c r="W2373" t="s">
        <v>2751</v>
      </c>
      <c r="X2373">
        <v>1</v>
      </c>
      <c r="Y2373">
        <v>1</v>
      </c>
      <c r="Z2373" t="s">
        <v>1532</v>
      </c>
    </row>
    <row r="2374" spans="1:26">
      <c r="A2374">
        <v>285</v>
      </c>
      <c r="B2374">
        <v>16226</v>
      </c>
      <c r="C2374" t="s">
        <v>1574</v>
      </c>
      <c r="D2374" t="s">
        <v>1529</v>
      </c>
      <c r="E2374" t="s">
        <v>1442</v>
      </c>
      <c r="F2374">
        <v>2120</v>
      </c>
      <c r="G2374">
        <v>45600</v>
      </c>
      <c r="H2374" t="s">
        <v>1530</v>
      </c>
      <c r="I2374">
        <v>243</v>
      </c>
      <c r="J2374">
        <v>50</v>
      </c>
      <c r="K2374">
        <v>15</v>
      </c>
      <c r="L2374">
        <v>81000</v>
      </c>
      <c r="M2374">
        <v>59968</v>
      </c>
      <c r="N2374">
        <v>62966</v>
      </c>
      <c r="O2374">
        <v>66115</v>
      </c>
      <c r="P2374">
        <v>72262</v>
      </c>
      <c r="Q2374">
        <v>78409</v>
      </c>
      <c r="R2374">
        <v>750</v>
      </c>
      <c r="S2374">
        <v>787</v>
      </c>
      <c r="T2374">
        <v>827</v>
      </c>
      <c r="U2374">
        <v>904</v>
      </c>
      <c r="V2374">
        <v>981</v>
      </c>
      <c r="W2374" t="s">
        <v>2751</v>
      </c>
      <c r="X2374">
        <v>1</v>
      </c>
      <c r="Y2374">
        <v>1</v>
      </c>
      <c r="Z2374" t="s">
        <v>1532</v>
      </c>
    </row>
    <row r="2375" spans="1:26">
      <c r="A2375">
        <v>285</v>
      </c>
      <c r="B2375">
        <v>16226</v>
      </c>
      <c r="C2375" t="s">
        <v>1574</v>
      </c>
      <c r="D2375" t="s">
        <v>1529</v>
      </c>
      <c r="E2375" t="s">
        <v>1442</v>
      </c>
      <c r="F2375">
        <v>2193</v>
      </c>
      <c r="G2375">
        <v>45599</v>
      </c>
      <c r="H2375" t="s">
        <v>1530</v>
      </c>
      <c r="I2375">
        <v>243</v>
      </c>
      <c r="J2375">
        <v>50</v>
      </c>
      <c r="K2375">
        <v>15</v>
      </c>
      <c r="L2375">
        <v>81000</v>
      </c>
      <c r="M2375">
        <v>59968</v>
      </c>
      <c r="N2375">
        <v>62966</v>
      </c>
      <c r="O2375">
        <v>66115</v>
      </c>
      <c r="P2375">
        <v>72262</v>
      </c>
      <c r="Q2375">
        <v>78409</v>
      </c>
      <c r="R2375">
        <v>750</v>
      </c>
      <c r="S2375">
        <v>787</v>
      </c>
      <c r="T2375">
        <v>827</v>
      </c>
      <c r="U2375">
        <v>904</v>
      </c>
      <c r="V2375">
        <v>981</v>
      </c>
      <c r="W2375" t="s">
        <v>2751</v>
      </c>
      <c r="X2375">
        <v>1</v>
      </c>
      <c r="Y2375">
        <v>1</v>
      </c>
      <c r="Z2375" t="s">
        <v>1532</v>
      </c>
    </row>
    <row r="2376" spans="1:26">
      <c r="A2376">
        <v>285</v>
      </c>
      <c r="B2376">
        <v>16226</v>
      </c>
      <c r="C2376" t="s">
        <v>1574</v>
      </c>
      <c r="D2376" t="s">
        <v>1529</v>
      </c>
      <c r="E2376" t="s">
        <v>1442</v>
      </c>
      <c r="F2376">
        <v>40769</v>
      </c>
      <c r="G2376">
        <v>45598</v>
      </c>
      <c r="H2376" t="s">
        <v>1530</v>
      </c>
      <c r="I2376">
        <v>243</v>
      </c>
      <c r="J2376">
        <v>50</v>
      </c>
      <c r="K2376">
        <v>7</v>
      </c>
      <c r="L2376">
        <v>81000</v>
      </c>
      <c r="M2376">
        <v>59968</v>
      </c>
      <c r="N2376">
        <v>62966</v>
      </c>
      <c r="O2376">
        <v>66115</v>
      </c>
      <c r="P2376">
        <v>72262</v>
      </c>
      <c r="Q2376">
        <v>78409</v>
      </c>
      <c r="R2376">
        <v>350</v>
      </c>
      <c r="S2376">
        <v>367</v>
      </c>
      <c r="T2376">
        <v>386</v>
      </c>
      <c r="U2376">
        <v>422</v>
      </c>
      <c r="V2376">
        <v>458</v>
      </c>
      <c r="W2376" t="s">
        <v>2751</v>
      </c>
      <c r="X2376">
        <v>1</v>
      </c>
      <c r="Y2376">
        <v>1</v>
      </c>
      <c r="Z2376" t="s">
        <v>1532</v>
      </c>
    </row>
    <row r="2377" spans="1:26">
      <c r="A2377">
        <v>285</v>
      </c>
      <c r="B2377">
        <v>16226</v>
      </c>
      <c r="C2377" t="s">
        <v>1574</v>
      </c>
      <c r="D2377" t="s">
        <v>1529</v>
      </c>
      <c r="E2377" t="s">
        <v>1442</v>
      </c>
      <c r="F2377">
        <v>37265</v>
      </c>
      <c r="G2377">
        <v>40986</v>
      </c>
      <c r="H2377" t="s">
        <v>1530</v>
      </c>
      <c r="I2377">
        <v>243</v>
      </c>
      <c r="J2377">
        <v>50</v>
      </c>
      <c r="K2377">
        <v>7.5</v>
      </c>
      <c r="L2377">
        <v>81000</v>
      </c>
      <c r="M2377">
        <v>59968</v>
      </c>
      <c r="N2377">
        <v>62966</v>
      </c>
      <c r="O2377">
        <v>66115</v>
      </c>
      <c r="P2377">
        <v>72262</v>
      </c>
      <c r="Q2377">
        <v>78409</v>
      </c>
      <c r="R2377">
        <v>375</v>
      </c>
      <c r="S2377">
        <v>394</v>
      </c>
      <c r="T2377">
        <v>413</v>
      </c>
      <c r="U2377">
        <v>452</v>
      </c>
      <c r="V2377">
        <v>490</v>
      </c>
      <c r="W2377" t="s">
        <v>2751</v>
      </c>
      <c r="X2377">
        <v>1</v>
      </c>
      <c r="Y2377">
        <v>1</v>
      </c>
      <c r="Z2377" t="s">
        <v>1532</v>
      </c>
    </row>
    <row r="2378" spans="1:26">
      <c r="A2378">
        <v>285</v>
      </c>
      <c r="B2378">
        <v>16226</v>
      </c>
      <c r="C2378" t="s">
        <v>1574</v>
      </c>
      <c r="D2378" t="s">
        <v>1529</v>
      </c>
      <c r="E2378" t="s">
        <v>1442</v>
      </c>
      <c r="F2378">
        <v>32683</v>
      </c>
      <c r="G2378">
        <v>35646</v>
      </c>
      <c r="H2378" t="s">
        <v>1530</v>
      </c>
      <c r="I2378">
        <v>243</v>
      </c>
      <c r="J2378">
        <v>50</v>
      </c>
      <c r="K2378">
        <v>20</v>
      </c>
      <c r="L2378">
        <v>81000</v>
      </c>
      <c r="M2378">
        <v>59968</v>
      </c>
      <c r="N2378">
        <v>62966</v>
      </c>
      <c r="O2378">
        <v>66115</v>
      </c>
      <c r="P2378">
        <v>72262</v>
      </c>
      <c r="Q2378">
        <v>78409</v>
      </c>
      <c r="R2378">
        <v>1000</v>
      </c>
      <c r="S2378">
        <v>1050</v>
      </c>
      <c r="T2378">
        <v>1103</v>
      </c>
      <c r="U2378">
        <v>1205</v>
      </c>
      <c r="V2378">
        <v>1308</v>
      </c>
      <c r="W2378" t="s">
        <v>2751</v>
      </c>
      <c r="X2378">
        <v>1</v>
      </c>
      <c r="Y2378">
        <v>1</v>
      </c>
      <c r="Z2378" t="s">
        <v>1532</v>
      </c>
    </row>
    <row r="2379" spans="1:26">
      <c r="A2379">
        <v>285</v>
      </c>
      <c r="B2379">
        <v>16226</v>
      </c>
      <c r="C2379" t="s">
        <v>1574</v>
      </c>
      <c r="D2379" t="s">
        <v>1529</v>
      </c>
      <c r="E2379" t="s">
        <v>1442</v>
      </c>
      <c r="F2379">
        <v>2120</v>
      </c>
      <c r="G2379">
        <v>35474</v>
      </c>
      <c r="H2379" t="s">
        <v>1530</v>
      </c>
      <c r="I2379">
        <v>243</v>
      </c>
      <c r="J2379">
        <v>50</v>
      </c>
      <c r="K2379">
        <v>15</v>
      </c>
      <c r="L2379">
        <v>81000</v>
      </c>
      <c r="M2379">
        <v>59968</v>
      </c>
      <c r="N2379">
        <v>62966</v>
      </c>
      <c r="O2379">
        <v>66115</v>
      </c>
      <c r="P2379">
        <v>72262</v>
      </c>
      <c r="Q2379">
        <v>78409</v>
      </c>
      <c r="R2379">
        <v>750</v>
      </c>
      <c r="S2379">
        <v>787</v>
      </c>
      <c r="T2379">
        <v>827</v>
      </c>
      <c r="U2379">
        <v>904</v>
      </c>
      <c r="V2379">
        <v>981</v>
      </c>
      <c r="W2379" t="s">
        <v>2751</v>
      </c>
      <c r="X2379">
        <v>1</v>
      </c>
      <c r="Y2379">
        <v>1</v>
      </c>
      <c r="Z2379" t="s">
        <v>1532</v>
      </c>
    </row>
    <row r="2380" spans="1:26">
      <c r="A2380">
        <v>285</v>
      </c>
      <c r="B2380">
        <v>16226</v>
      </c>
      <c r="C2380" t="s">
        <v>1574</v>
      </c>
      <c r="D2380" t="s">
        <v>1529</v>
      </c>
      <c r="E2380" t="s">
        <v>1442</v>
      </c>
      <c r="F2380">
        <v>2193</v>
      </c>
      <c r="G2380">
        <v>33043</v>
      </c>
      <c r="H2380" t="s">
        <v>1530</v>
      </c>
      <c r="I2380">
        <v>243</v>
      </c>
      <c r="J2380">
        <v>50</v>
      </c>
      <c r="K2380">
        <v>15</v>
      </c>
      <c r="L2380">
        <v>81000</v>
      </c>
      <c r="M2380">
        <v>59968</v>
      </c>
      <c r="N2380">
        <v>62966</v>
      </c>
      <c r="O2380">
        <v>66115</v>
      </c>
      <c r="P2380">
        <v>72262</v>
      </c>
      <c r="Q2380">
        <v>78409</v>
      </c>
      <c r="R2380">
        <v>750</v>
      </c>
      <c r="S2380">
        <v>787</v>
      </c>
      <c r="T2380">
        <v>827</v>
      </c>
      <c r="U2380">
        <v>904</v>
      </c>
      <c r="V2380">
        <v>981</v>
      </c>
      <c r="W2380" t="s">
        <v>2751</v>
      </c>
      <c r="X2380">
        <v>1</v>
      </c>
      <c r="Y2380">
        <v>1</v>
      </c>
      <c r="Z2380" t="s">
        <v>1532</v>
      </c>
    </row>
    <row r="2381" spans="1:26">
      <c r="A2381">
        <v>285</v>
      </c>
      <c r="B2381">
        <v>16226</v>
      </c>
      <c r="C2381" t="s">
        <v>1574</v>
      </c>
      <c r="D2381" t="s">
        <v>1529</v>
      </c>
      <c r="E2381" t="s">
        <v>1442</v>
      </c>
      <c r="F2381">
        <v>29677</v>
      </c>
      <c r="G2381">
        <v>32313</v>
      </c>
      <c r="H2381" t="s">
        <v>1530</v>
      </c>
      <c r="I2381">
        <v>243</v>
      </c>
      <c r="J2381">
        <v>25</v>
      </c>
      <c r="K2381">
        <v>35</v>
      </c>
      <c r="L2381">
        <v>81000</v>
      </c>
      <c r="M2381">
        <v>59968</v>
      </c>
      <c r="N2381">
        <v>62966</v>
      </c>
      <c r="O2381">
        <v>66115</v>
      </c>
      <c r="P2381">
        <v>72262</v>
      </c>
      <c r="Q2381">
        <v>78409</v>
      </c>
      <c r="R2381">
        <v>875</v>
      </c>
      <c r="S2381">
        <v>919</v>
      </c>
      <c r="T2381">
        <v>965</v>
      </c>
      <c r="U2381">
        <v>1054</v>
      </c>
      <c r="V2381">
        <v>1144</v>
      </c>
      <c r="W2381" t="s">
        <v>2751</v>
      </c>
      <c r="X2381">
        <v>1</v>
      </c>
      <c r="Y2381">
        <v>1</v>
      </c>
      <c r="Z2381" t="s">
        <v>1532</v>
      </c>
    </row>
    <row r="2382" spans="1:26">
      <c r="A2382">
        <v>285</v>
      </c>
      <c r="B2382">
        <v>16226</v>
      </c>
      <c r="C2382" t="s">
        <v>1574</v>
      </c>
      <c r="D2382" t="s">
        <v>1529</v>
      </c>
      <c r="E2382" t="s">
        <v>1442</v>
      </c>
      <c r="F2382">
        <v>29677</v>
      </c>
      <c r="G2382">
        <v>32312</v>
      </c>
      <c r="H2382" t="s">
        <v>1530</v>
      </c>
      <c r="I2382">
        <v>243</v>
      </c>
      <c r="J2382">
        <v>50</v>
      </c>
      <c r="K2382">
        <v>15</v>
      </c>
      <c r="L2382">
        <v>81000</v>
      </c>
      <c r="M2382">
        <v>59968</v>
      </c>
      <c r="N2382">
        <v>62966</v>
      </c>
      <c r="O2382">
        <v>66115</v>
      </c>
      <c r="P2382">
        <v>72262</v>
      </c>
      <c r="Q2382">
        <v>78409</v>
      </c>
      <c r="R2382">
        <v>750</v>
      </c>
      <c r="S2382">
        <v>787</v>
      </c>
      <c r="T2382">
        <v>827</v>
      </c>
      <c r="U2382">
        <v>904</v>
      </c>
      <c r="V2382">
        <v>981</v>
      </c>
      <c r="W2382" t="s">
        <v>2751</v>
      </c>
      <c r="X2382">
        <v>1</v>
      </c>
      <c r="Y2382">
        <v>1</v>
      </c>
      <c r="Z2382" t="s">
        <v>1532</v>
      </c>
    </row>
    <row r="2383" spans="1:26">
      <c r="A2383">
        <v>285</v>
      </c>
      <c r="B2383">
        <v>16226</v>
      </c>
      <c r="C2383" t="s">
        <v>1574</v>
      </c>
      <c r="D2383" t="s">
        <v>1529</v>
      </c>
      <c r="E2383" t="s">
        <v>1442</v>
      </c>
      <c r="F2383">
        <v>2193</v>
      </c>
      <c r="G2383">
        <v>29405</v>
      </c>
      <c r="H2383" t="s">
        <v>1530</v>
      </c>
      <c r="I2383">
        <v>243</v>
      </c>
      <c r="J2383">
        <v>50</v>
      </c>
      <c r="K2383">
        <v>15</v>
      </c>
      <c r="L2383">
        <v>81000</v>
      </c>
      <c r="M2383">
        <v>59968</v>
      </c>
      <c r="N2383">
        <v>62966</v>
      </c>
      <c r="O2383">
        <v>66115</v>
      </c>
      <c r="P2383">
        <v>72262</v>
      </c>
      <c r="Q2383">
        <v>78409</v>
      </c>
      <c r="R2383">
        <v>750</v>
      </c>
      <c r="S2383">
        <v>787</v>
      </c>
      <c r="T2383">
        <v>827</v>
      </c>
      <c r="U2383">
        <v>904</v>
      </c>
      <c r="V2383">
        <v>981</v>
      </c>
      <c r="W2383" t="s">
        <v>2751</v>
      </c>
      <c r="X2383">
        <v>1</v>
      </c>
      <c r="Y2383">
        <v>1</v>
      </c>
      <c r="Z2383" t="s">
        <v>1532</v>
      </c>
    </row>
    <row r="2384" spans="1:26">
      <c r="A2384">
        <v>285</v>
      </c>
      <c r="B2384">
        <v>16226</v>
      </c>
      <c r="C2384" t="s">
        <v>1574</v>
      </c>
      <c r="D2384" t="s">
        <v>1529</v>
      </c>
      <c r="E2384" t="s">
        <v>1442</v>
      </c>
      <c r="F2384">
        <v>15237</v>
      </c>
      <c r="G2384">
        <v>27832</v>
      </c>
      <c r="H2384" t="s">
        <v>1530</v>
      </c>
      <c r="I2384">
        <v>243</v>
      </c>
      <c r="J2384">
        <v>50</v>
      </c>
      <c r="K2384">
        <v>11</v>
      </c>
      <c r="L2384">
        <v>81000</v>
      </c>
      <c r="M2384">
        <v>59968</v>
      </c>
      <c r="N2384">
        <v>62966</v>
      </c>
      <c r="O2384">
        <v>66115</v>
      </c>
      <c r="P2384">
        <v>72262</v>
      </c>
      <c r="Q2384">
        <v>78409</v>
      </c>
      <c r="R2384">
        <v>550</v>
      </c>
      <c r="S2384">
        <v>577</v>
      </c>
      <c r="T2384">
        <v>606</v>
      </c>
      <c r="U2384">
        <v>663</v>
      </c>
      <c r="V2384">
        <v>719</v>
      </c>
      <c r="W2384" t="s">
        <v>2751</v>
      </c>
      <c r="X2384">
        <v>1</v>
      </c>
      <c r="Y2384">
        <v>1</v>
      </c>
      <c r="Z2384" t="s">
        <v>1532</v>
      </c>
    </row>
    <row r="2385" spans="1:26">
      <c r="A2385">
        <v>285</v>
      </c>
      <c r="B2385">
        <v>16226</v>
      </c>
      <c r="C2385" t="s">
        <v>1574</v>
      </c>
      <c r="D2385" t="s">
        <v>1529</v>
      </c>
      <c r="E2385" t="s">
        <v>1442</v>
      </c>
      <c r="F2385">
        <v>14890</v>
      </c>
      <c r="G2385">
        <v>27830</v>
      </c>
      <c r="H2385" t="s">
        <v>1530</v>
      </c>
      <c r="I2385">
        <v>243</v>
      </c>
      <c r="J2385">
        <v>50</v>
      </c>
      <c r="K2385">
        <v>8.5</v>
      </c>
      <c r="L2385">
        <v>81000</v>
      </c>
      <c r="M2385">
        <v>59968</v>
      </c>
      <c r="N2385">
        <v>62966</v>
      </c>
      <c r="O2385">
        <v>66115</v>
      </c>
      <c r="P2385">
        <v>72262</v>
      </c>
      <c r="Q2385">
        <v>78409</v>
      </c>
      <c r="R2385">
        <v>425</v>
      </c>
      <c r="S2385">
        <v>446</v>
      </c>
      <c r="T2385">
        <v>469</v>
      </c>
      <c r="U2385">
        <v>512</v>
      </c>
      <c r="V2385">
        <v>556</v>
      </c>
      <c r="W2385" t="s">
        <v>2751</v>
      </c>
      <c r="X2385">
        <v>1</v>
      </c>
      <c r="Y2385">
        <v>1</v>
      </c>
      <c r="Z2385" t="s">
        <v>1532</v>
      </c>
    </row>
    <row r="2386" spans="1:26">
      <c r="A2386">
        <v>285</v>
      </c>
      <c r="B2386">
        <v>16226</v>
      </c>
      <c r="C2386" t="s">
        <v>1574</v>
      </c>
      <c r="D2386" t="s">
        <v>1529</v>
      </c>
      <c r="E2386" t="s">
        <v>1442</v>
      </c>
      <c r="F2386">
        <v>14890</v>
      </c>
      <c r="G2386">
        <v>15871</v>
      </c>
      <c r="H2386" t="s">
        <v>1530</v>
      </c>
      <c r="I2386">
        <v>243</v>
      </c>
      <c r="J2386">
        <v>50</v>
      </c>
      <c r="K2386">
        <v>8</v>
      </c>
      <c r="L2386">
        <v>81000</v>
      </c>
      <c r="M2386">
        <v>59968</v>
      </c>
      <c r="N2386">
        <v>62966</v>
      </c>
      <c r="O2386">
        <v>66115</v>
      </c>
      <c r="P2386">
        <v>72262</v>
      </c>
      <c r="Q2386">
        <v>78409</v>
      </c>
      <c r="R2386">
        <v>400</v>
      </c>
      <c r="S2386">
        <v>420</v>
      </c>
      <c r="T2386">
        <v>441</v>
      </c>
      <c r="U2386">
        <v>482</v>
      </c>
      <c r="V2386">
        <v>523</v>
      </c>
      <c r="W2386" t="s">
        <v>2751</v>
      </c>
      <c r="X2386">
        <v>1</v>
      </c>
      <c r="Y2386">
        <v>1</v>
      </c>
      <c r="Z2386" t="s">
        <v>1532</v>
      </c>
    </row>
    <row r="2387" spans="1:26">
      <c r="A2387">
        <v>285</v>
      </c>
      <c r="B2387">
        <v>16226</v>
      </c>
      <c r="C2387" t="s">
        <v>1574</v>
      </c>
      <c r="D2387" t="s">
        <v>1529</v>
      </c>
      <c r="E2387" t="s">
        <v>1442</v>
      </c>
      <c r="F2387">
        <v>15237</v>
      </c>
      <c r="G2387">
        <v>16211</v>
      </c>
      <c r="H2387" t="s">
        <v>1530</v>
      </c>
      <c r="I2387">
        <v>243</v>
      </c>
      <c r="J2387">
        <v>50</v>
      </c>
      <c r="K2387">
        <v>10</v>
      </c>
      <c r="L2387">
        <v>81000</v>
      </c>
      <c r="M2387">
        <v>59968</v>
      </c>
      <c r="N2387">
        <v>62966</v>
      </c>
      <c r="O2387">
        <v>66115</v>
      </c>
      <c r="P2387">
        <v>72262</v>
      </c>
      <c r="Q2387">
        <v>78409</v>
      </c>
      <c r="R2387">
        <v>500</v>
      </c>
      <c r="S2387">
        <v>525</v>
      </c>
      <c r="T2387">
        <v>551</v>
      </c>
      <c r="U2387">
        <v>603</v>
      </c>
      <c r="V2387">
        <v>654</v>
      </c>
      <c r="W2387" t="s">
        <v>2751</v>
      </c>
      <c r="X2387">
        <v>1</v>
      </c>
      <c r="Y2387">
        <v>1</v>
      </c>
      <c r="Z2387" t="s">
        <v>1532</v>
      </c>
    </row>
    <row r="2388" spans="1:26">
      <c r="A2388">
        <v>285</v>
      </c>
      <c r="B2388">
        <v>16226</v>
      </c>
      <c r="C2388" t="s">
        <v>1574</v>
      </c>
      <c r="D2388" t="s">
        <v>1529</v>
      </c>
      <c r="E2388" t="s">
        <v>1442</v>
      </c>
      <c r="F2388">
        <v>2193</v>
      </c>
      <c r="G2388">
        <v>2515</v>
      </c>
      <c r="H2388" t="s">
        <v>1530</v>
      </c>
      <c r="I2388">
        <v>243</v>
      </c>
      <c r="J2388">
        <v>50</v>
      </c>
      <c r="K2388">
        <v>15</v>
      </c>
      <c r="L2388">
        <v>81000</v>
      </c>
      <c r="M2388">
        <v>59968</v>
      </c>
      <c r="N2388">
        <v>62966</v>
      </c>
      <c r="O2388">
        <v>66115</v>
      </c>
      <c r="P2388">
        <v>72262</v>
      </c>
      <c r="Q2388">
        <v>78409</v>
      </c>
      <c r="R2388">
        <v>750</v>
      </c>
      <c r="S2388">
        <v>787</v>
      </c>
      <c r="T2388">
        <v>827</v>
      </c>
      <c r="U2388">
        <v>904</v>
      </c>
      <c r="V2388">
        <v>981</v>
      </c>
      <c r="W2388" t="s">
        <v>2751</v>
      </c>
      <c r="X2388">
        <v>1</v>
      </c>
      <c r="Y2388">
        <v>1</v>
      </c>
      <c r="Z2388" t="s">
        <v>1532</v>
      </c>
    </row>
    <row r="2389" spans="1:26">
      <c r="A2389">
        <v>285</v>
      </c>
      <c r="B2389">
        <v>16226</v>
      </c>
      <c r="C2389" t="s">
        <v>1574</v>
      </c>
      <c r="D2389" t="s">
        <v>1529</v>
      </c>
      <c r="E2389" t="s">
        <v>1442</v>
      </c>
      <c r="F2389">
        <v>2193</v>
      </c>
      <c r="G2389">
        <v>2514</v>
      </c>
      <c r="H2389" t="s">
        <v>1530</v>
      </c>
      <c r="I2389">
        <v>243</v>
      </c>
      <c r="J2389">
        <v>50</v>
      </c>
      <c r="K2389">
        <v>15</v>
      </c>
      <c r="L2389">
        <v>81000</v>
      </c>
      <c r="M2389">
        <v>59968</v>
      </c>
      <c r="N2389">
        <v>62966</v>
      </c>
      <c r="O2389">
        <v>66115</v>
      </c>
      <c r="P2389">
        <v>72262</v>
      </c>
      <c r="Q2389">
        <v>78409</v>
      </c>
      <c r="R2389">
        <v>750</v>
      </c>
      <c r="S2389">
        <v>787</v>
      </c>
      <c r="T2389">
        <v>827</v>
      </c>
      <c r="U2389">
        <v>904</v>
      </c>
      <c r="V2389">
        <v>981</v>
      </c>
      <c r="W2389" t="s">
        <v>2751</v>
      </c>
      <c r="X2389">
        <v>1</v>
      </c>
      <c r="Y2389">
        <v>1</v>
      </c>
      <c r="Z2389" t="s">
        <v>1532</v>
      </c>
    </row>
    <row r="2390" spans="1:26">
      <c r="A2390">
        <v>285</v>
      </c>
      <c r="B2390">
        <v>16226</v>
      </c>
      <c r="C2390" t="s">
        <v>1574</v>
      </c>
      <c r="D2390" t="s">
        <v>1529</v>
      </c>
      <c r="E2390" t="s">
        <v>1442</v>
      </c>
      <c r="F2390">
        <v>2120</v>
      </c>
      <c r="G2390">
        <v>2434</v>
      </c>
      <c r="H2390" t="s">
        <v>1530</v>
      </c>
      <c r="I2390">
        <v>243</v>
      </c>
      <c r="J2390">
        <v>50</v>
      </c>
      <c r="K2390">
        <v>25</v>
      </c>
      <c r="L2390">
        <v>81000</v>
      </c>
      <c r="M2390">
        <v>59968</v>
      </c>
      <c r="N2390">
        <v>62966</v>
      </c>
      <c r="O2390">
        <v>66115</v>
      </c>
      <c r="P2390">
        <v>72262</v>
      </c>
      <c r="Q2390">
        <v>78409</v>
      </c>
      <c r="R2390">
        <v>1250</v>
      </c>
      <c r="S2390">
        <v>1312</v>
      </c>
      <c r="T2390">
        <v>1378</v>
      </c>
      <c r="U2390">
        <v>1506</v>
      </c>
      <c r="V2390">
        <v>1634</v>
      </c>
      <c r="W2390" t="s">
        <v>2751</v>
      </c>
      <c r="X2390">
        <v>1</v>
      </c>
      <c r="Y2390">
        <v>1</v>
      </c>
      <c r="Z2390" t="s">
        <v>1532</v>
      </c>
    </row>
    <row r="2391" spans="1:26">
      <c r="A2391">
        <v>285</v>
      </c>
      <c r="B2391">
        <v>16226</v>
      </c>
      <c r="C2391" t="s">
        <v>1574</v>
      </c>
      <c r="D2391" t="s">
        <v>1529</v>
      </c>
      <c r="E2391" t="s">
        <v>1442</v>
      </c>
      <c r="F2391">
        <v>76713</v>
      </c>
      <c r="G2391">
        <v>90865</v>
      </c>
      <c r="H2391" t="s">
        <v>1530</v>
      </c>
      <c r="I2391">
        <v>243</v>
      </c>
      <c r="J2391">
        <v>50</v>
      </c>
      <c r="K2391">
        <v>3</v>
      </c>
      <c r="L2391">
        <v>81000</v>
      </c>
      <c r="M2391">
        <v>59968</v>
      </c>
      <c r="N2391">
        <v>62966</v>
      </c>
      <c r="O2391">
        <v>66115</v>
      </c>
      <c r="P2391">
        <v>72262</v>
      </c>
      <c r="Q2391">
        <v>78409</v>
      </c>
      <c r="R2391">
        <v>150</v>
      </c>
      <c r="S2391">
        <v>157</v>
      </c>
      <c r="T2391">
        <v>165</v>
      </c>
      <c r="U2391">
        <v>181</v>
      </c>
      <c r="V2391">
        <v>196</v>
      </c>
      <c r="W2391" t="s">
        <v>2752</v>
      </c>
      <c r="X2391">
        <v>1</v>
      </c>
      <c r="Y2391">
        <v>1</v>
      </c>
      <c r="Z2391" t="s">
        <v>1532</v>
      </c>
    </row>
    <row r="2392" spans="1:26">
      <c r="A2392">
        <v>285</v>
      </c>
      <c r="B2392">
        <v>16226</v>
      </c>
      <c r="C2392" t="s">
        <v>1574</v>
      </c>
      <c r="D2392" t="s">
        <v>1529</v>
      </c>
      <c r="E2392" t="s">
        <v>1442</v>
      </c>
      <c r="F2392">
        <v>74293</v>
      </c>
      <c r="G2392">
        <v>88266</v>
      </c>
      <c r="H2392" t="s">
        <v>1530</v>
      </c>
      <c r="I2392">
        <v>243</v>
      </c>
      <c r="J2392">
        <v>5</v>
      </c>
      <c r="K2392">
        <v>4</v>
      </c>
      <c r="L2392">
        <v>81000</v>
      </c>
      <c r="M2392">
        <v>59968</v>
      </c>
      <c r="N2392">
        <v>62966</v>
      </c>
      <c r="O2392">
        <v>66115</v>
      </c>
      <c r="P2392">
        <v>72262</v>
      </c>
      <c r="Q2392">
        <v>78409</v>
      </c>
      <c r="R2392">
        <v>20</v>
      </c>
      <c r="S2392">
        <v>21</v>
      </c>
      <c r="T2392">
        <v>22</v>
      </c>
      <c r="U2392">
        <v>24</v>
      </c>
      <c r="V2392">
        <v>26</v>
      </c>
      <c r="W2392" t="s">
        <v>2753</v>
      </c>
      <c r="X2392">
        <v>1</v>
      </c>
      <c r="Y2392">
        <v>1</v>
      </c>
      <c r="Z2392" t="s">
        <v>1532</v>
      </c>
    </row>
    <row r="2393" spans="1:26">
      <c r="A2393">
        <v>285</v>
      </c>
      <c r="B2393">
        <v>16226</v>
      </c>
      <c r="C2393" t="s">
        <v>1574</v>
      </c>
      <c r="D2393" t="s">
        <v>1529</v>
      </c>
      <c r="E2393" t="s">
        <v>1442</v>
      </c>
      <c r="F2393">
        <v>74290</v>
      </c>
      <c r="G2393">
        <v>88263</v>
      </c>
      <c r="H2393" t="s">
        <v>1530</v>
      </c>
      <c r="I2393">
        <v>243</v>
      </c>
      <c r="J2393">
        <v>5</v>
      </c>
      <c r="K2393">
        <v>4</v>
      </c>
      <c r="L2393">
        <v>81000</v>
      </c>
      <c r="M2393">
        <v>59968</v>
      </c>
      <c r="N2393">
        <v>62966</v>
      </c>
      <c r="O2393">
        <v>66115</v>
      </c>
      <c r="P2393">
        <v>72262</v>
      </c>
      <c r="Q2393">
        <v>78409</v>
      </c>
      <c r="R2393">
        <v>20</v>
      </c>
      <c r="S2393">
        <v>21</v>
      </c>
      <c r="T2393">
        <v>22</v>
      </c>
      <c r="U2393">
        <v>24</v>
      </c>
      <c r="V2393">
        <v>26</v>
      </c>
      <c r="W2393" t="s">
        <v>2753</v>
      </c>
      <c r="X2393">
        <v>1</v>
      </c>
      <c r="Y2393">
        <v>1</v>
      </c>
      <c r="Z2393" t="s">
        <v>1532</v>
      </c>
    </row>
    <row r="2394" spans="1:26">
      <c r="A2394">
        <v>285</v>
      </c>
      <c r="B2394">
        <v>16226</v>
      </c>
      <c r="C2394" t="s">
        <v>1574</v>
      </c>
      <c r="D2394" t="s">
        <v>1529</v>
      </c>
      <c r="E2394" t="s">
        <v>1442</v>
      </c>
      <c r="F2394">
        <v>36668</v>
      </c>
      <c r="G2394">
        <v>40315</v>
      </c>
      <c r="H2394" t="s">
        <v>1530</v>
      </c>
      <c r="I2394">
        <v>243</v>
      </c>
      <c r="J2394">
        <v>100</v>
      </c>
      <c r="K2394">
        <v>15</v>
      </c>
      <c r="L2394">
        <v>81000</v>
      </c>
      <c r="M2394">
        <v>59968</v>
      </c>
      <c r="N2394">
        <v>62966</v>
      </c>
      <c r="O2394">
        <v>66115</v>
      </c>
      <c r="P2394">
        <v>72262</v>
      </c>
      <c r="Q2394">
        <v>78409</v>
      </c>
      <c r="R2394">
        <v>1500</v>
      </c>
      <c r="S2394">
        <v>1575</v>
      </c>
      <c r="T2394">
        <v>1654</v>
      </c>
      <c r="U2394">
        <v>1808</v>
      </c>
      <c r="V2394">
        <v>1961</v>
      </c>
      <c r="W2394" t="s">
        <v>2754</v>
      </c>
      <c r="X2394">
        <v>1</v>
      </c>
      <c r="Y2394">
        <v>1</v>
      </c>
      <c r="Z2394" t="s">
        <v>1532</v>
      </c>
    </row>
    <row r="2395" spans="1:26">
      <c r="A2395">
        <v>285</v>
      </c>
      <c r="B2395">
        <v>16226</v>
      </c>
      <c r="C2395" t="s">
        <v>1574</v>
      </c>
      <c r="D2395" t="s">
        <v>1529</v>
      </c>
      <c r="E2395" t="s">
        <v>1442</v>
      </c>
      <c r="F2395">
        <v>63282</v>
      </c>
      <c r="G2395">
        <v>76154</v>
      </c>
      <c r="H2395" t="s">
        <v>1530</v>
      </c>
      <c r="I2395">
        <v>243</v>
      </c>
      <c r="J2395">
        <v>100</v>
      </c>
      <c r="K2395">
        <v>5</v>
      </c>
      <c r="L2395">
        <v>81000</v>
      </c>
      <c r="M2395">
        <v>59968</v>
      </c>
      <c r="N2395">
        <v>62966</v>
      </c>
      <c r="O2395">
        <v>66115</v>
      </c>
      <c r="P2395">
        <v>72262</v>
      </c>
      <c r="Q2395">
        <v>78409</v>
      </c>
      <c r="R2395">
        <v>500</v>
      </c>
      <c r="S2395">
        <v>525</v>
      </c>
      <c r="T2395">
        <v>551</v>
      </c>
      <c r="U2395">
        <v>603</v>
      </c>
      <c r="V2395">
        <v>654</v>
      </c>
      <c r="W2395" t="s">
        <v>2755</v>
      </c>
      <c r="X2395">
        <v>1</v>
      </c>
      <c r="Y2395">
        <v>1</v>
      </c>
      <c r="Z2395" t="s">
        <v>1532</v>
      </c>
    </row>
    <row r="2396" spans="1:26">
      <c r="A2396">
        <v>285</v>
      </c>
      <c r="B2396">
        <v>16226</v>
      </c>
      <c r="C2396" t="s">
        <v>1574</v>
      </c>
      <c r="D2396" t="s">
        <v>1529</v>
      </c>
      <c r="E2396" t="s">
        <v>1442</v>
      </c>
      <c r="F2396">
        <v>63281</v>
      </c>
      <c r="G2396">
        <v>76153</v>
      </c>
      <c r="H2396" t="s">
        <v>1530</v>
      </c>
      <c r="I2396">
        <v>243</v>
      </c>
      <c r="J2396">
        <v>100</v>
      </c>
      <c r="K2396">
        <v>5</v>
      </c>
      <c r="L2396">
        <v>81000</v>
      </c>
      <c r="M2396">
        <v>59968</v>
      </c>
      <c r="N2396">
        <v>62966</v>
      </c>
      <c r="O2396">
        <v>66115</v>
      </c>
      <c r="P2396">
        <v>72262</v>
      </c>
      <c r="Q2396">
        <v>78409</v>
      </c>
      <c r="R2396">
        <v>500</v>
      </c>
      <c r="S2396">
        <v>525</v>
      </c>
      <c r="T2396">
        <v>551</v>
      </c>
      <c r="U2396">
        <v>603</v>
      </c>
      <c r="V2396">
        <v>654</v>
      </c>
      <c r="W2396" t="s">
        <v>2755</v>
      </c>
      <c r="X2396">
        <v>1</v>
      </c>
      <c r="Y2396">
        <v>1</v>
      </c>
      <c r="Z2396" t="s">
        <v>1532</v>
      </c>
    </row>
    <row r="2397" spans="1:26">
      <c r="A2397">
        <v>285</v>
      </c>
      <c r="B2397">
        <v>16226</v>
      </c>
      <c r="C2397" t="s">
        <v>1574</v>
      </c>
      <c r="D2397" t="s">
        <v>1529</v>
      </c>
      <c r="E2397" t="s">
        <v>1442</v>
      </c>
      <c r="F2397">
        <v>59385</v>
      </c>
      <c r="G2397">
        <v>70488</v>
      </c>
      <c r="H2397" t="s">
        <v>1530</v>
      </c>
      <c r="I2397">
        <v>243</v>
      </c>
      <c r="J2397">
        <v>2000</v>
      </c>
      <c r="K2397">
        <v>5</v>
      </c>
      <c r="L2397">
        <v>81000</v>
      </c>
      <c r="M2397">
        <v>59968</v>
      </c>
      <c r="N2397">
        <v>62966</v>
      </c>
      <c r="O2397">
        <v>66115</v>
      </c>
      <c r="P2397">
        <v>72262</v>
      </c>
      <c r="Q2397">
        <v>78409</v>
      </c>
      <c r="R2397">
        <v>10000</v>
      </c>
      <c r="S2397">
        <v>10500</v>
      </c>
      <c r="T2397">
        <v>11025</v>
      </c>
      <c r="U2397">
        <v>12050</v>
      </c>
      <c r="V2397">
        <v>13075</v>
      </c>
      <c r="W2397" t="s">
        <v>2755</v>
      </c>
      <c r="X2397">
        <v>1</v>
      </c>
      <c r="Y2397">
        <v>1</v>
      </c>
      <c r="Z2397" t="s">
        <v>1532</v>
      </c>
    </row>
    <row r="2398" spans="1:26">
      <c r="A2398">
        <v>285</v>
      </c>
      <c r="B2398">
        <v>16226</v>
      </c>
      <c r="C2398" t="s">
        <v>1574</v>
      </c>
      <c r="D2398" t="s">
        <v>1529</v>
      </c>
      <c r="E2398" t="s">
        <v>1442</v>
      </c>
      <c r="F2398">
        <v>27884</v>
      </c>
      <c r="G2398">
        <v>55300</v>
      </c>
      <c r="H2398" t="s">
        <v>1530</v>
      </c>
      <c r="I2398">
        <v>243</v>
      </c>
      <c r="J2398">
        <v>25</v>
      </c>
      <c r="K2398">
        <v>10</v>
      </c>
      <c r="L2398">
        <v>81000</v>
      </c>
      <c r="M2398">
        <v>59968</v>
      </c>
      <c r="N2398">
        <v>62966</v>
      </c>
      <c r="O2398">
        <v>66115</v>
      </c>
      <c r="P2398">
        <v>72262</v>
      </c>
      <c r="Q2398">
        <v>78409</v>
      </c>
      <c r="R2398">
        <v>250</v>
      </c>
      <c r="S2398">
        <v>262</v>
      </c>
      <c r="T2398">
        <v>276</v>
      </c>
      <c r="U2398">
        <v>301</v>
      </c>
      <c r="V2398">
        <v>327</v>
      </c>
      <c r="W2398" t="s">
        <v>2756</v>
      </c>
      <c r="X2398">
        <v>1</v>
      </c>
      <c r="Y2398">
        <v>1</v>
      </c>
      <c r="Z2398" t="s">
        <v>1532</v>
      </c>
    </row>
    <row r="2399" spans="1:26">
      <c r="A2399">
        <v>285</v>
      </c>
      <c r="B2399">
        <v>16226</v>
      </c>
      <c r="C2399" t="s">
        <v>1574</v>
      </c>
      <c r="D2399" t="s">
        <v>1529</v>
      </c>
      <c r="E2399" t="s">
        <v>1442</v>
      </c>
      <c r="F2399">
        <v>34543</v>
      </c>
      <c r="G2399">
        <v>55296</v>
      </c>
      <c r="H2399" t="s">
        <v>1530</v>
      </c>
      <c r="I2399">
        <v>243</v>
      </c>
      <c r="J2399">
        <v>2000</v>
      </c>
      <c r="K2399">
        <v>50</v>
      </c>
      <c r="L2399">
        <v>81000</v>
      </c>
      <c r="M2399">
        <v>59968</v>
      </c>
      <c r="N2399">
        <v>62966</v>
      </c>
      <c r="O2399">
        <v>66115</v>
      </c>
      <c r="P2399">
        <v>72262</v>
      </c>
      <c r="Q2399">
        <v>78409</v>
      </c>
      <c r="R2399">
        <v>100000</v>
      </c>
      <c r="S2399">
        <v>104999</v>
      </c>
      <c r="T2399">
        <v>110250</v>
      </c>
      <c r="U2399">
        <v>120501</v>
      </c>
      <c r="V2399">
        <v>130751</v>
      </c>
      <c r="W2399" t="s">
        <v>2756</v>
      </c>
      <c r="X2399">
        <v>1</v>
      </c>
      <c r="Y2399">
        <v>1</v>
      </c>
      <c r="Z2399" t="s">
        <v>1532</v>
      </c>
    </row>
    <row r="2400" spans="1:26">
      <c r="A2400">
        <v>285</v>
      </c>
      <c r="B2400">
        <v>16226</v>
      </c>
      <c r="C2400" t="s">
        <v>1574</v>
      </c>
      <c r="D2400" t="s">
        <v>1529</v>
      </c>
      <c r="E2400" t="s">
        <v>1442</v>
      </c>
      <c r="F2400">
        <v>47487</v>
      </c>
      <c r="G2400">
        <v>55295</v>
      </c>
      <c r="H2400" t="s">
        <v>1530</v>
      </c>
      <c r="I2400">
        <v>243</v>
      </c>
      <c r="J2400">
        <v>2000</v>
      </c>
      <c r="K2400">
        <v>2.5</v>
      </c>
      <c r="L2400">
        <v>81000</v>
      </c>
      <c r="M2400">
        <v>59968</v>
      </c>
      <c r="N2400">
        <v>62966</v>
      </c>
      <c r="O2400">
        <v>66115</v>
      </c>
      <c r="P2400">
        <v>72262</v>
      </c>
      <c r="Q2400">
        <v>78409</v>
      </c>
      <c r="R2400">
        <v>5000</v>
      </c>
      <c r="S2400">
        <v>5250</v>
      </c>
      <c r="T2400">
        <v>5513</v>
      </c>
      <c r="U2400">
        <v>6025</v>
      </c>
      <c r="V2400">
        <v>6538</v>
      </c>
      <c r="W2400" t="s">
        <v>2756</v>
      </c>
      <c r="X2400">
        <v>1</v>
      </c>
      <c r="Y2400">
        <v>1</v>
      </c>
      <c r="Z2400" t="s">
        <v>1532</v>
      </c>
    </row>
    <row r="2401" spans="1:26">
      <c r="A2401">
        <v>285</v>
      </c>
      <c r="B2401">
        <v>16226</v>
      </c>
      <c r="C2401" t="s">
        <v>1574</v>
      </c>
      <c r="D2401" t="s">
        <v>1529</v>
      </c>
      <c r="E2401" t="s">
        <v>1442</v>
      </c>
      <c r="F2401">
        <v>47475</v>
      </c>
      <c r="G2401">
        <v>55269</v>
      </c>
      <c r="H2401" t="s">
        <v>1530</v>
      </c>
      <c r="I2401">
        <v>243</v>
      </c>
      <c r="J2401">
        <v>25</v>
      </c>
      <c r="K2401">
        <v>35</v>
      </c>
      <c r="L2401">
        <v>81000</v>
      </c>
      <c r="M2401">
        <v>59968</v>
      </c>
      <c r="N2401">
        <v>62966</v>
      </c>
      <c r="O2401">
        <v>66115</v>
      </c>
      <c r="P2401">
        <v>72262</v>
      </c>
      <c r="Q2401">
        <v>78409</v>
      </c>
      <c r="R2401">
        <v>875</v>
      </c>
      <c r="S2401">
        <v>919</v>
      </c>
      <c r="T2401">
        <v>965</v>
      </c>
      <c r="U2401">
        <v>1054</v>
      </c>
      <c r="V2401">
        <v>1144</v>
      </c>
      <c r="W2401" t="s">
        <v>2756</v>
      </c>
      <c r="X2401">
        <v>1</v>
      </c>
      <c r="Y2401">
        <v>1</v>
      </c>
      <c r="Z2401" t="s">
        <v>1532</v>
      </c>
    </row>
    <row r="2402" spans="1:26">
      <c r="A2402">
        <v>285</v>
      </c>
      <c r="B2402">
        <v>16226</v>
      </c>
      <c r="C2402" t="s">
        <v>1574</v>
      </c>
      <c r="D2402" t="s">
        <v>1529</v>
      </c>
      <c r="E2402" t="s">
        <v>1442</v>
      </c>
      <c r="F2402">
        <v>2191</v>
      </c>
      <c r="G2402">
        <v>29025</v>
      </c>
      <c r="H2402" t="s">
        <v>1530</v>
      </c>
      <c r="I2402">
        <v>243</v>
      </c>
      <c r="J2402">
        <v>5000</v>
      </c>
      <c r="K2402">
        <v>2</v>
      </c>
      <c r="L2402">
        <v>81000</v>
      </c>
      <c r="M2402">
        <v>59968</v>
      </c>
      <c r="N2402">
        <v>62966</v>
      </c>
      <c r="O2402">
        <v>66115</v>
      </c>
      <c r="P2402">
        <v>72262</v>
      </c>
      <c r="Q2402">
        <v>78409</v>
      </c>
      <c r="R2402">
        <v>10000</v>
      </c>
      <c r="S2402">
        <v>10500</v>
      </c>
      <c r="T2402">
        <v>11025</v>
      </c>
      <c r="U2402">
        <v>12050</v>
      </c>
      <c r="V2402">
        <v>13075</v>
      </c>
      <c r="W2402" t="s">
        <v>2756</v>
      </c>
      <c r="X2402">
        <v>1</v>
      </c>
      <c r="Y2402">
        <v>1</v>
      </c>
      <c r="Z2402" t="s">
        <v>1532</v>
      </c>
    </row>
    <row r="2403" spans="1:26">
      <c r="A2403">
        <v>285</v>
      </c>
      <c r="B2403">
        <v>16226</v>
      </c>
      <c r="C2403" t="s">
        <v>1574</v>
      </c>
      <c r="D2403" t="s">
        <v>1529</v>
      </c>
      <c r="E2403" t="s">
        <v>1442</v>
      </c>
      <c r="F2403">
        <v>2190</v>
      </c>
      <c r="G2403">
        <v>29024</v>
      </c>
      <c r="H2403" t="s">
        <v>1530</v>
      </c>
      <c r="I2403">
        <v>243</v>
      </c>
      <c r="J2403">
        <v>5000</v>
      </c>
      <c r="K2403">
        <v>75</v>
      </c>
      <c r="L2403">
        <v>81000</v>
      </c>
      <c r="M2403">
        <v>59968</v>
      </c>
      <c r="N2403">
        <v>62966</v>
      </c>
      <c r="O2403">
        <v>66115</v>
      </c>
      <c r="P2403">
        <v>72262</v>
      </c>
      <c r="Q2403">
        <v>78409</v>
      </c>
      <c r="R2403">
        <v>375000</v>
      </c>
      <c r="S2403">
        <v>393747</v>
      </c>
      <c r="T2403">
        <v>413439</v>
      </c>
      <c r="U2403">
        <v>451879</v>
      </c>
      <c r="V2403">
        <v>490318</v>
      </c>
      <c r="W2403" t="s">
        <v>2756</v>
      </c>
      <c r="X2403">
        <v>1</v>
      </c>
      <c r="Y2403">
        <v>1</v>
      </c>
      <c r="Z2403" t="s">
        <v>1532</v>
      </c>
    </row>
    <row r="2404" spans="1:26">
      <c r="A2404">
        <v>285</v>
      </c>
      <c r="B2404">
        <v>16226</v>
      </c>
      <c r="C2404" t="s">
        <v>1574</v>
      </c>
      <c r="D2404" t="s">
        <v>1529</v>
      </c>
      <c r="E2404" t="s">
        <v>1442</v>
      </c>
      <c r="F2404">
        <v>63145</v>
      </c>
      <c r="G2404">
        <v>78336</v>
      </c>
      <c r="H2404" t="s">
        <v>1530</v>
      </c>
      <c r="I2404">
        <v>243</v>
      </c>
      <c r="J2404">
        <v>100</v>
      </c>
      <c r="K2404">
        <v>100</v>
      </c>
      <c r="L2404">
        <v>81000</v>
      </c>
      <c r="M2404">
        <v>59968</v>
      </c>
      <c r="N2404">
        <v>62966</v>
      </c>
      <c r="O2404">
        <v>66115</v>
      </c>
      <c r="P2404">
        <v>72262</v>
      </c>
      <c r="Q2404">
        <v>78409</v>
      </c>
      <c r="R2404">
        <v>10000</v>
      </c>
      <c r="S2404">
        <v>10500</v>
      </c>
      <c r="T2404">
        <v>11025</v>
      </c>
      <c r="U2404">
        <v>12050</v>
      </c>
      <c r="V2404">
        <v>13075</v>
      </c>
      <c r="W2404" t="s">
        <v>2757</v>
      </c>
      <c r="X2404">
        <v>1</v>
      </c>
      <c r="Y2404">
        <v>1</v>
      </c>
      <c r="Z2404" t="s">
        <v>1532</v>
      </c>
    </row>
    <row r="2405" spans="1:26">
      <c r="A2405">
        <v>285</v>
      </c>
      <c r="B2405">
        <v>16226</v>
      </c>
      <c r="C2405" t="s">
        <v>1574</v>
      </c>
      <c r="D2405" t="s">
        <v>1529</v>
      </c>
      <c r="E2405" t="s">
        <v>1442</v>
      </c>
      <c r="F2405">
        <v>63145</v>
      </c>
      <c r="G2405">
        <v>75994</v>
      </c>
      <c r="H2405" t="s">
        <v>1530</v>
      </c>
      <c r="I2405">
        <v>243</v>
      </c>
      <c r="J2405">
        <v>100</v>
      </c>
      <c r="K2405">
        <v>40</v>
      </c>
      <c r="L2405">
        <v>81000</v>
      </c>
      <c r="M2405">
        <v>59968</v>
      </c>
      <c r="N2405">
        <v>62966</v>
      </c>
      <c r="O2405">
        <v>66115</v>
      </c>
      <c r="P2405">
        <v>72262</v>
      </c>
      <c r="Q2405">
        <v>78409</v>
      </c>
      <c r="R2405">
        <v>4000</v>
      </c>
      <c r="S2405">
        <v>4200</v>
      </c>
      <c r="T2405">
        <v>4410</v>
      </c>
      <c r="U2405">
        <v>4820</v>
      </c>
      <c r="V2405">
        <v>5230</v>
      </c>
      <c r="W2405" t="s">
        <v>2757</v>
      </c>
      <c r="X2405">
        <v>1</v>
      </c>
      <c r="Y2405">
        <v>1</v>
      </c>
      <c r="Z2405" t="s">
        <v>1532</v>
      </c>
    </row>
    <row r="2406" spans="1:26">
      <c r="A2406">
        <v>285</v>
      </c>
      <c r="B2406">
        <v>16226</v>
      </c>
      <c r="C2406" t="s">
        <v>1574</v>
      </c>
      <c r="D2406" t="s">
        <v>1529</v>
      </c>
      <c r="E2406" t="s">
        <v>1442</v>
      </c>
      <c r="F2406">
        <v>63145</v>
      </c>
      <c r="G2406">
        <v>75993</v>
      </c>
      <c r="H2406" t="s">
        <v>1530</v>
      </c>
      <c r="I2406">
        <v>243</v>
      </c>
      <c r="J2406">
        <v>100</v>
      </c>
      <c r="K2406">
        <v>40</v>
      </c>
      <c r="L2406">
        <v>81000</v>
      </c>
      <c r="M2406">
        <v>59968</v>
      </c>
      <c r="N2406">
        <v>62966</v>
      </c>
      <c r="O2406">
        <v>66115</v>
      </c>
      <c r="P2406">
        <v>72262</v>
      </c>
      <c r="Q2406">
        <v>78409</v>
      </c>
      <c r="R2406">
        <v>4000</v>
      </c>
      <c r="S2406">
        <v>4200</v>
      </c>
      <c r="T2406">
        <v>4410</v>
      </c>
      <c r="U2406">
        <v>4820</v>
      </c>
      <c r="V2406">
        <v>5230</v>
      </c>
      <c r="W2406" t="s">
        <v>2757</v>
      </c>
      <c r="X2406">
        <v>1</v>
      </c>
      <c r="Y2406">
        <v>1</v>
      </c>
      <c r="Z2406" t="s">
        <v>1532</v>
      </c>
    </row>
    <row r="2407" spans="1:26">
      <c r="A2407">
        <v>285</v>
      </c>
      <c r="B2407">
        <v>16226</v>
      </c>
      <c r="C2407" t="s">
        <v>1574</v>
      </c>
      <c r="D2407" t="s">
        <v>1529</v>
      </c>
      <c r="E2407" t="s">
        <v>1442</v>
      </c>
      <c r="F2407">
        <v>49196</v>
      </c>
      <c r="G2407">
        <v>90443</v>
      </c>
      <c r="H2407" t="s">
        <v>1530</v>
      </c>
      <c r="I2407">
        <v>243</v>
      </c>
      <c r="J2407">
        <v>200</v>
      </c>
      <c r="K2407">
        <v>15</v>
      </c>
      <c r="L2407">
        <v>81000</v>
      </c>
      <c r="M2407">
        <v>59968</v>
      </c>
      <c r="N2407">
        <v>62966</v>
      </c>
      <c r="O2407">
        <v>66115</v>
      </c>
      <c r="P2407">
        <v>72262</v>
      </c>
      <c r="Q2407">
        <v>78409</v>
      </c>
      <c r="R2407">
        <v>3000</v>
      </c>
      <c r="S2407">
        <v>3150</v>
      </c>
      <c r="T2407">
        <v>3308</v>
      </c>
      <c r="U2407">
        <v>3615</v>
      </c>
      <c r="V2407">
        <v>3923</v>
      </c>
      <c r="W2407" t="s">
        <v>2758</v>
      </c>
      <c r="X2407">
        <v>1</v>
      </c>
      <c r="Y2407">
        <v>1</v>
      </c>
      <c r="Z2407" t="s">
        <v>1532</v>
      </c>
    </row>
    <row r="2408" spans="1:26">
      <c r="A2408">
        <v>285</v>
      </c>
      <c r="B2408">
        <v>16226</v>
      </c>
      <c r="C2408" t="s">
        <v>1574</v>
      </c>
      <c r="D2408" t="s">
        <v>1529</v>
      </c>
      <c r="E2408" t="s">
        <v>1442</v>
      </c>
      <c r="F2408">
        <v>54515</v>
      </c>
      <c r="G2408">
        <v>64267</v>
      </c>
      <c r="H2408" t="s">
        <v>1530</v>
      </c>
      <c r="I2408">
        <v>243</v>
      </c>
      <c r="J2408">
        <v>25</v>
      </c>
      <c r="K2408">
        <v>70</v>
      </c>
      <c r="L2408">
        <v>81000</v>
      </c>
      <c r="M2408">
        <v>59968</v>
      </c>
      <c r="N2408">
        <v>62966</v>
      </c>
      <c r="O2408">
        <v>66115</v>
      </c>
      <c r="P2408">
        <v>72262</v>
      </c>
      <c r="Q2408">
        <v>78409</v>
      </c>
      <c r="R2408">
        <v>1750</v>
      </c>
      <c r="S2408">
        <v>1837</v>
      </c>
      <c r="T2408">
        <v>1929</v>
      </c>
      <c r="U2408">
        <v>2109</v>
      </c>
      <c r="V2408">
        <v>2288</v>
      </c>
      <c r="W2408" t="s">
        <v>2758</v>
      </c>
      <c r="X2408">
        <v>1</v>
      </c>
      <c r="Y2408">
        <v>1</v>
      </c>
      <c r="Z2408" t="s">
        <v>1532</v>
      </c>
    </row>
    <row r="2409" spans="1:26">
      <c r="A2409">
        <v>285</v>
      </c>
      <c r="B2409">
        <v>16226</v>
      </c>
      <c r="C2409" t="s">
        <v>1574</v>
      </c>
      <c r="D2409" t="s">
        <v>1529</v>
      </c>
      <c r="E2409" t="s">
        <v>1442</v>
      </c>
      <c r="F2409">
        <v>49196</v>
      </c>
      <c r="G2409">
        <v>57619</v>
      </c>
      <c r="H2409" t="s">
        <v>1530</v>
      </c>
      <c r="I2409">
        <v>243</v>
      </c>
      <c r="J2409">
        <v>2500</v>
      </c>
      <c r="K2409">
        <v>15</v>
      </c>
      <c r="L2409">
        <v>81000</v>
      </c>
      <c r="M2409">
        <v>59968</v>
      </c>
      <c r="N2409">
        <v>62966</v>
      </c>
      <c r="O2409">
        <v>66115</v>
      </c>
      <c r="P2409">
        <v>72262</v>
      </c>
      <c r="Q2409">
        <v>78409</v>
      </c>
      <c r="R2409">
        <v>37500</v>
      </c>
      <c r="S2409">
        <v>39375</v>
      </c>
      <c r="T2409">
        <v>41344</v>
      </c>
      <c r="U2409">
        <v>45188</v>
      </c>
      <c r="V2409">
        <v>49032</v>
      </c>
      <c r="W2409" t="s">
        <v>2758</v>
      </c>
      <c r="X2409">
        <v>1</v>
      </c>
      <c r="Y2409">
        <v>1</v>
      </c>
      <c r="Z2409" t="s">
        <v>1532</v>
      </c>
    </row>
    <row r="2410" spans="1:26">
      <c r="A2410">
        <v>285</v>
      </c>
      <c r="B2410">
        <v>16226</v>
      </c>
      <c r="C2410" t="s">
        <v>1574</v>
      </c>
      <c r="D2410" t="s">
        <v>1529</v>
      </c>
      <c r="E2410" t="s">
        <v>1442</v>
      </c>
      <c r="F2410">
        <v>49196</v>
      </c>
      <c r="G2410">
        <v>57617</v>
      </c>
      <c r="H2410" t="s">
        <v>1530</v>
      </c>
      <c r="I2410">
        <v>243</v>
      </c>
      <c r="J2410">
        <v>100</v>
      </c>
      <c r="K2410">
        <v>25</v>
      </c>
      <c r="L2410">
        <v>81000</v>
      </c>
      <c r="M2410">
        <v>59968</v>
      </c>
      <c r="N2410">
        <v>62966</v>
      </c>
      <c r="O2410">
        <v>66115</v>
      </c>
      <c r="P2410">
        <v>72262</v>
      </c>
      <c r="Q2410">
        <v>78409</v>
      </c>
      <c r="R2410">
        <v>2500</v>
      </c>
      <c r="S2410">
        <v>2625</v>
      </c>
      <c r="T2410">
        <v>2756</v>
      </c>
      <c r="U2410">
        <v>3013</v>
      </c>
      <c r="V2410">
        <v>3269</v>
      </c>
      <c r="W2410" t="s">
        <v>2758</v>
      </c>
      <c r="X2410">
        <v>1</v>
      </c>
      <c r="Y2410">
        <v>1</v>
      </c>
      <c r="Z2410" t="s">
        <v>1532</v>
      </c>
    </row>
    <row r="2411" spans="1:26">
      <c r="A2411">
        <v>285</v>
      </c>
      <c r="B2411">
        <v>16226</v>
      </c>
      <c r="C2411" t="s">
        <v>1574</v>
      </c>
      <c r="D2411" t="s">
        <v>1529</v>
      </c>
      <c r="E2411" t="s">
        <v>1442</v>
      </c>
      <c r="F2411">
        <v>22189</v>
      </c>
      <c r="G2411">
        <v>40744</v>
      </c>
      <c r="H2411" t="s">
        <v>1530</v>
      </c>
      <c r="I2411">
        <v>243</v>
      </c>
      <c r="J2411">
        <v>500</v>
      </c>
      <c r="K2411">
        <v>0.5</v>
      </c>
      <c r="L2411">
        <v>81000</v>
      </c>
      <c r="M2411">
        <v>59968</v>
      </c>
      <c r="N2411">
        <v>62966</v>
      </c>
      <c r="O2411">
        <v>66115</v>
      </c>
      <c r="P2411">
        <v>72262</v>
      </c>
      <c r="Q2411">
        <v>78409</v>
      </c>
      <c r="R2411">
        <v>250</v>
      </c>
      <c r="S2411">
        <v>262</v>
      </c>
      <c r="T2411">
        <v>276</v>
      </c>
      <c r="U2411">
        <v>301</v>
      </c>
      <c r="V2411">
        <v>327</v>
      </c>
      <c r="W2411" t="s">
        <v>2758</v>
      </c>
      <c r="X2411">
        <v>1</v>
      </c>
      <c r="Y2411">
        <v>1</v>
      </c>
      <c r="Z2411" t="s">
        <v>1532</v>
      </c>
    </row>
    <row r="2412" spans="1:26">
      <c r="A2412">
        <v>285</v>
      </c>
      <c r="B2412">
        <v>16226</v>
      </c>
      <c r="C2412" t="s">
        <v>1574</v>
      </c>
      <c r="D2412" t="s">
        <v>1529</v>
      </c>
      <c r="E2412" t="s">
        <v>1442</v>
      </c>
      <c r="F2412">
        <v>22189</v>
      </c>
      <c r="G2412">
        <v>23447</v>
      </c>
      <c r="H2412" t="s">
        <v>1530</v>
      </c>
      <c r="I2412">
        <v>243</v>
      </c>
      <c r="J2412">
        <v>50</v>
      </c>
      <c r="K2412">
        <v>60</v>
      </c>
      <c r="L2412">
        <v>81000</v>
      </c>
      <c r="M2412">
        <v>59968</v>
      </c>
      <c r="N2412">
        <v>62966</v>
      </c>
      <c r="O2412">
        <v>66115</v>
      </c>
      <c r="P2412">
        <v>72262</v>
      </c>
      <c r="Q2412">
        <v>78409</v>
      </c>
      <c r="R2412">
        <v>3000</v>
      </c>
      <c r="S2412">
        <v>3150</v>
      </c>
      <c r="T2412">
        <v>3308</v>
      </c>
      <c r="U2412">
        <v>3615</v>
      </c>
      <c r="V2412">
        <v>3923</v>
      </c>
      <c r="W2412" t="s">
        <v>2758</v>
      </c>
      <c r="X2412">
        <v>1</v>
      </c>
      <c r="Y2412">
        <v>1</v>
      </c>
      <c r="Z2412" t="s">
        <v>1532</v>
      </c>
    </row>
    <row r="2413" spans="1:26">
      <c r="A2413">
        <v>285</v>
      </c>
      <c r="B2413">
        <v>16226</v>
      </c>
      <c r="C2413" t="s">
        <v>1574</v>
      </c>
      <c r="D2413" t="s">
        <v>1529</v>
      </c>
      <c r="E2413" t="s">
        <v>1442</v>
      </c>
      <c r="F2413">
        <v>22189</v>
      </c>
      <c r="G2413">
        <v>23446</v>
      </c>
      <c r="H2413" t="s">
        <v>1530</v>
      </c>
      <c r="I2413">
        <v>243</v>
      </c>
      <c r="J2413">
        <v>500</v>
      </c>
      <c r="K2413">
        <v>30</v>
      </c>
      <c r="L2413">
        <v>81000</v>
      </c>
      <c r="M2413">
        <v>59968</v>
      </c>
      <c r="N2413">
        <v>62966</v>
      </c>
      <c r="O2413">
        <v>66115</v>
      </c>
      <c r="P2413">
        <v>72262</v>
      </c>
      <c r="Q2413">
        <v>78409</v>
      </c>
      <c r="R2413">
        <v>15000</v>
      </c>
      <c r="S2413">
        <v>15750</v>
      </c>
      <c r="T2413">
        <v>16538</v>
      </c>
      <c r="U2413">
        <v>18075</v>
      </c>
      <c r="V2413">
        <v>19613</v>
      </c>
      <c r="W2413" t="s">
        <v>2758</v>
      </c>
      <c r="X2413">
        <v>1</v>
      </c>
      <c r="Y2413">
        <v>1</v>
      </c>
      <c r="Z2413" t="s">
        <v>1532</v>
      </c>
    </row>
    <row r="2414" spans="1:26">
      <c r="A2414">
        <v>285</v>
      </c>
      <c r="B2414">
        <v>16226</v>
      </c>
      <c r="C2414" t="s">
        <v>1574</v>
      </c>
      <c r="D2414" t="s">
        <v>1529</v>
      </c>
      <c r="E2414" t="s">
        <v>1442</v>
      </c>
      <c r="F2414">
        <v>69040</v>
      </c>
      <c r="G2414">
        <v>82562</v>
      </c>
      <c r="H2414" t="s">
        <v>1530</v>
      </c>
      <c r="I2414">
        <v>243</v>
      </c>
      <c r="J2414">
        <v>500</v>
      </c>
      <c r="K2414">
        <v>1.5</v>
      </c>
      <c r="L2414">
        <v>81000</v>
      </c>
      <c r="M2414">
        <v>59968</v>
      </c>
      <c r="N2414">
        <v>62966</v>
      </c>
      <c r="O2414">
        <v>66115</v>
      </c>
      <c r="P2414">
        <v>72262</v>
      </c>
      <c r="Q2414">
        <v>78409</v>
      </c>
      <c r="R2414">
        <v>750</v>
      </c>
      <c r="S2414">
        <v>787</v>
      </c>
      <c r="T2414">
        <v>827</v>
      </c>
      <c r="U2414">
        <v>904</v>
      </c>
      <c r="V2414">
        <v>981</v>
      </c>
      <c r="W2414" t="s">
        <v>2759</v>
      </c>
      <c r="X2414">
        <v>1</v>
      </c>
      <c r="Y2414">
        <v>1</v>
      </c>
      <c r="Z2414" t="s">
        <v>1532</v>
      </c>
    </row>
    <row r="2415" spans="1:26">
      <c r="A2415">
        <v>285</v>
      </c>
      <c r="B2415">
        <v>16226</v>
      </c>
      <c r="C2415" t="s">
        <v>1574</v>
      </c>
      <c r="D2415" t="s">
        <v>1529</v>
      </c>
      <c r="E2415" t="s">
        <v>1442</v>
      </c>
      <c r="F2415">
        <v>26917</v>
      </c>
      <c r="G2415">
        <v>47083</v>
      </c>
      <c r="H2415" t="s">
        <v>1530</v>
      </c>
      <c r="I2415">
        <v>243</v>
      </c>
      <c r="J2415">
        <v>100</v>
      </c>
      <c r="K2415">
        <v>7.5</v>
      </c>
      <c r="L2415">
        <v>81000</v>
      </c>
      <c r="M2415">
        <v>59968</v>
      </c>
      <c r="N2415">
        <v>62966</v>
      </c>
      <c r="O2415">
        <v>66115</v>
      </c>
      <c r="P2415">
        <v>72262</v>
      </c>
      <c r="Q2415">
        <v>78409</v>
      </c>
      <c r="R2415">
        <v>750</v>
      </c>
      <c r="S2415">
        <v>787</v>
      </c>
      <c r="T2415">
        <v>827</v>
      </c>
      <c r="U2415">
        <v>904</v>
      </c>
      <c r="V2415">
        <v>981</v>
      </c>
      <c r="W2415" t="s">
        <v>2760</v>
      </c>
      <c r="X2415">
        <v>1</v>
      </c>
      <c r="Y2415">
        <v>1</v>
      </c>
      <c r="Z2415" t="s">
        <v>1532</v>
      </c>
    </row>
    <row r="2416" spans="1:26">
      <c r="A2416">
        <v>285</v>
      </c>
      <c r="B2416">
        <v>16226</v>
      </c>
      <c r="C2416" t="s">
        <v>1574</v>
      </c>
      <c r="D2416" t="s">
        <v>1529</v>
      </c>
      <c r="E2416" t="s">
        <v>1442</v>
      </c>
      <c r="F2416">
        <v>26917</v>
      </c>
      <c r="G2416">
        <v>29407</v>
      </c>
      <c r="H2416" t="s">
        <v>1530</v>
      </c>
      <c r="I2416">
        <v>243</v>
      </c>
      <c r="J2416">
        <v>100</v>
      </c>
      <c r="K2416">
        <v>20</v>
      </c>
      <c r="L2416">
        <v>81000</v>
      </c>
      <c r="M2416">
        <v>59968</v>
      </c>
      <c r="N2416">
        <v>62966</v>
      </c>
      <c r="O2416">
        <v>66115</v>
      </c>
      <c r="P2416">
        <v>72262</v>
      </c>
      <c r="Q2416">
        <v>78409</v>
      </c>
      <c r="R2416">
        <v>2000</v>
      </c>
      <c r="S2416">
        <v>2100</v>
      </c>
      <c r="T2416">
        <v>2205</v>
      </c>
      <c r="U2416">
        <v>2410</v>
      </c>
      <c r="V2416">
        <v>2615</v>
      </c>
      <c r="W2416" t="s">
        <v>2760</v>
      </c>
      <c r="X2416">
        <v>1</v>
      </c>
      <c r="Y2416">
        <v>1</v>
      </c>
      <c r="Z2416" t="s">
        <v>1532</v>
      </c>
    </row>
    <row r="2417" spans="1:26">
      <c r="A2417">
        <v>285</v>
      </c>
      <c r="B2417">
        <v>16226</v>
      </c>
      <c r="C2417" t="s">
        <v>1574</v>
      </c>
      <c r="D2417" t="s">
        <v>1529</v>
      </c>
      <c r="E2417" t="s">
        <v>1442</v>
      </c>
      <c r="F2417">
        <v>57478</v>
      </c>
      <c r="G2417">
        <v>68180</v>
      </c>
      <c r="H2417" t="s">
        <v>1530</v>
      </c>
      <c r="I2417">
        <v>243</v>
      </c>
      <c r="J2417">
        <v>100</v>
      </c>
      <c r="K2417">
        <v>30</v>
      </c>
      <c r="L2417">
        <v>81000</v>
      </c>
      <c r="M2417">
        <v>59968</v>
      </c>
      <c r="N2417">
        <v>62966</v>
      </c>
      <c r="O2417">
        <v>66115</v>
      </c>
      <c r="P2417">
        <v>72262</v>
      </c>
      <c r="Q2417">
        <v>78409</v>
      </c>
      <c r="R2417">
        <v>3000</v>
      </c>
      <c r="S2417">
        <v>3150</v>
      </c>
      <c r="T2417">
        <v>3308</v>
      </c>
      <c r="U2417">
        <v>3615</v>
      </c>
      <c r="V2417">
        <v>3923</v>
      </c>
      <c r="W2417" t="s">
        <v>2761</v>
      </c>
      <c r="X2417">
        <v>1</v>
      </c>
      <c r="Y2417">
        <v>1</v>
      </c>
      <c r="Z2417" t="s">
        <v>1532</v>
      </c>
    </row>
    <row r="2418" spans="1:26">
      <c r="A2418">
        <v>285</v>
      </c>
      <c r="B2418">
        <v>16226</v>
      </c>
      <c r="C2418" t="s">
        <v>1574</v>
      </c>
      <c r="D2418" t="s">
        <v>1529</v>
      </c>
      <c r="E2418" t="s">
        <v>1442</v>
      </c>
      <c r="F2418">
        <v>62241</v>
      </c>
      <c r="G2418">
        <v>74836</v>
      </c>
      <c r="H2418" t="s">
        <v>1530</v>
      </c>
      <c r="I2418">
        <v>243</v>
      </c>
      <c r="J2418">
        <v>50</v>
      </c>
      <c r="K2418">
        <v>30</v>
      </c>
      <c r="L2418">
        <v>81000</v>
      </c>
      <c r="M2418">
        <v>59968</v>
      </c>
      <c r="N2418">
        <v>62966</v>
      </c>
      <c r="O2418">
        <v>66115</v>
      </c>
      <c r="P2418">
        <v>72262</v>
      </c>
      <c r="Q2418">
        <v>78409</v>
      </c>
      <c r="R2418">
        <v>1500</v>
      </c>
      <c r="S2418">
        <v>1575</v>
      </c>
      <c r="T2418">
        <v>1654</v>
      </c>
      <c r="U2418">
        <v>1808</v>
      </c>
      <c r="V2418">
        <v>1961</v>
      </c>
      <c r="W2418" t="s">
        <v>2762</v>
      </c>
      <c r="X2418">
        <v>1</v>
      </c>
      <c r="Y2418">
        <v>1</v>
      </c>
      <c r="Z2418" t="s">
        <v>1532</v>
      </c>
    </row>
    <row r="2419" spans="1:26">
      <c r="A2419">
        <v>285</v>
      </c>
      <c r="B2419">
        <v>16226</v>
      </c>
      <c r="C2419" t="s">
        <v>1574</v>
      </c>
      <c r="D2419" t="s">
        <v>1529</v>
      </c>
      <c r="E2419" t="s">
        <v>1442</v>
      </c>
      <c r="F2419">
        <v>57814</v>
      </c>
      <c r="G2419">
        <v>68620</v>
      </c>
      <c r="H2419" t="s">
        <v>1530</v>
      </c>
      <c r="I2419">
        <v>243</v>
      </c>
      <c r="J2419">
        <v>100</v>
      </c>
      <c r="K2419">
        <v>50</v>
      </c>
      <c r="L2419">
        <v>81000</v>
      </c>
      <c r="M2419">
        <v>59968</v>
      </c>
      <c r="N2419">
        <v>62966</v>
      </c>
      <c r="O2419">
        <v>66115</v>
      </c>
      <c r="P2419">
        <v>72262</v>
      </c>
      <c r="Q2419">
        <v>78409</v>
      </c>
      <c r="R2419">
        <v>5000</v>
      </c>
      <c r="S2419">
        <v>5250</v>
      </c>
      <c r="T2419">
        <v>5513</v>
      </c>
      <c r="U2419">
        <v>6025</v>
      </c>
      <c r="V2419">
        <v>6538</v>
      </c>
      <c r="W2419" t="s">
        <v>2763</v>
      </c>
      <c r="X2419">
        <v>1</v>
      </c>
      <c r="Y2419">
        <v>1</v>
      </c>
      <c r="Z2419" t="s">
        <v>1532</v>
      </c>
    </row>
    <row r="2420" spans="1:26">
      <c r="A2420">
        <v>285</v>
      </c>
      <c r="B2420">
        <v>16226</v>
      </c>
      <c r="C2420" t="s">
        <v>1574</v>
      </c>
      <c r="D2420" t="s">
        <v>1529</v>
      </c>
      <c r="E2420" t="s">
        <v>1442</v>
      </c>
      <c r="F2420">
        <v>82268</v>
      </c>
      <c r="G2420">
        <v>97254</v>
      </c>
      <c r="H2420" t="s">
        <v>1530</v>
      </c>
      <c r="I2420">
        <v>291</v>
      </c>
      <c r="J2420">
        <v>500</v>
      </c>
      <c r="K2420">
        <v>25</v>
      </c>
      <c r="L2420">
        <v>81000</v>
      </c>
      <c r="M2420">
        <v>59968</v>
      </c>
      <c r="N2420">
        <v>62966</v>
      </c>
      <c r="O2420">
        <v>66115</v>
      </c>
      <c r="P2420">
        <v>72262</v>
      </c>
      <c r="Q2420">
        <v>78409</v>
      </c>
      <c r="R2420">
        <v>12500</v>
      </c>
      <c r="S2420">
        <v>13125</v>
      </c>
      <c r="T2420">
        <v>13781</v>
      </c>
      <c r="U2420">
        <v>15063</v>
      </c>
      <c r="V2420">
        <v>16344</v>
      </c>
      <c r="W2420" t="s">
        <v>2764</v>
      </c>
      <c r="X2420">
        <v>1</v>
      </c>
      <c r="Y2420">
        <v>1</v>
      </c>
      <c r="Z2420" t="s">
        <v>1532</v>
      </c>
    </row>
    <row r="2421" spans="1:26">
      <c r="A2421">
        <v>285</v>
      </c>
      <c r="B2421">
        <v>16226</v>
      </c>
      <c r="C2421" t="s">
        <v>1574</v>
      </c>
      <c r="D2421" t="s">
        <v>1529</v>
      </c>
      <c r="E2421" t="s">
        <v>1442</v>
      </c>
      <c r="F2421">
        <v>82268</v>
      </c>
      <c r="G2421">
        <v>97253</v>
      </c>
      <c r="H2421" t="s">
        <v>1530</v>
      </c>
      <c r="I2421">
        <v>291</v>
      </c>
      <c r="J2421">
        <v>500</v>
      </c>
      <c r="K2421">
        <v>12</v>
      </c>
      <c r="L2421">
        <v>81000</v>
      </c>
      <c r="M2421">
        <v>59968</v>
      </c>
      <c r="N2421">
        <v>62966</v>
      </c>
      <c r="O2421">
        <v>66115</v>
      </c>
      <c r="P2421">
        <v>72262</v>
      </c>
      <c r="Q2421">
        <v>78409</v>
      </c>
      <c r="R2421">
        <v>6000</v>
      </c>
      <c r="S2421">
        <v>6300</v>
      </c>
      <c r="T2421">
        <v>6615</v>
      </c>
      <c r="U2421">
        <v>7230</v>
      </c>
      <c r="V2421">
        <v>7845</v>
      </c>
      <c r="W2421" t="s">
        <v>2764</v>
      </c>
      <c r="X2421">
        <v>1</v>
      </c>
      <c r="Y2421">
        <v>1</v>
      </c>
      <c r="Z2421" t="s">
        <v>1532</v>
      </c>
    </row>
    <row r="2422" spans="1:26">
      <c r="A2422">
        <v>285</v>
      </c>
      <c r="B2422">
        <v>16226</v>
      </c>
      <c r="C2422" t="s">
        <v>1574</v>
      </c>
      <c r="D2422" t="s">
        <v>1529</v>
      </c>
      <c r="E2422" t="s">
        <v>1442</v>
      </c>
      <c r="F2422">
        <v>82268</v>
      </c>
      <c r="G2422">
        <v>97252</v>
      </c>
      <c r="H2422" t="s">
        <v>1530</v>
      </c>
      <c r="I2422">
        <v>291</v>
      </c>
      <c r="J2422">
        <v>500</v>
      </c>
      <c r="K2422">
        <v>3</v>
      </c>
      <c r="L2422">
        <v>81000</v>
      </c>
      <c r="M2422">
        <v>59968</v>
      </c>
      <c r="N2422">
        <v>62966</v>
      </c>
      <c r="O2422">
        <v>66115</v>
      </c>
      <c r="P2422">
        <v>72262</v>
      </c>
      <c r="Q2422">
        <v>78409</v>
      </c>
      <c r="R2422">
        <v>1500</v>
      </c>
      <c r="S2422">
        <v>1575</v>
      </c>
      <c r="T2422">
        <v>1654</v>
      </c>
      <c r="U2422">
        <v>1808</v>
      </c>
      <c r="V2422">
        <v>1961</v>
      </c>
      <c r="W2422" t="s">
        <v>2764</v>
      </c>
      <c r="X2422">
        <v>1</v>
      </c>
      <c r="Y2422">
        <v>1</v>
      </c>
      <c r="Z2422" t="s">
        <v>1532</v>
      </c>
    </row>
    <row r="2423" spans="1:26">
      <c r="A2423">
        <v>285</v>
      </c>
      <c r="B2423">
        <v>16226</v>
      </c>
      <c r="C2423" t="s">
        <v>1574</v>
      </c>
      <c r="D2423" t="s">
        <v>1529</v>
      </c>
      <c r="E2423" t="s">
        <v>1442</v>
      </c>
      <c r="F2423">
        <v>37129</v>
      </c>
      <c r="G2423">
        <v>92380</v>
      </c>
      <c r="H2423" t="s">
        <v>1530</v>
      </c>
      <c r="I2423">
        <v>291</v>
      </c>
      <c r="J2423">
        <v>500</v>
      </c>
      <c r="K2423">
        <v>20</v>
      </c>
      <c r="L2423">
        <v>81000</v>
      </c>
      <c r="M2423">
        <v>59968</v>
      </c>
      <c r="N2423">
        <v>62966</v>
      </c>
      <c r="O2423">
        <v>66115</v>
      </c>
      <c r="P2423">
        <v>72262</v>
      </c>
      <c r="Q2423">
        <v>78409</v>
      </c>
      <c r="R2423">
        <v>10000</v>
      </c>
      <c r="S2423">
        <v>10500</v>
      </c>
      <c r="T2423">
        <v>11025</v>
      </c>
      <c r="U2423">
        <v>12050</v>
      </c>
      <c r="V2423">
        <v>13075</v>
      </c>
      <c r="W2423" t="s">
        <v>2764</v>
      </c>
      <c r="X2423">
        <v>1</v>
      </c>
      <c r="Y2423">
        <v>1</v>
      </c>
      <c r="Z2423" t="s">
        <v>1532</v>
      </c>
    </row>
    <row r="2424" spans="1:26">
      <c r="A2424">
        <v>285</v>
      </c>
      <c r="B2424">
        <v>16226</v>
      </c>
      <c r="C2424" t="s">
        <v>1574</v>
      </c>
      <c r="D2424" t="s">
        <v>1529</v>
      </c>
      <c r="E2424" t="s">
        <v>1442</v>
      </c>
      <c r="F2424">
        <v>54928</v>
      </c>
      <c r="G2424">
        <v>92377</v>
      </c>
      <c r="H2424" t="s">
        <v>1530</v>
      </c>
      <c r="I2424">
        <v>291</v>
      </c>
      <c r="J2424">
        <v>500</v>
      </c>
      <c r="K2424">
        <v>15</v>
      </c>
      <c r="L2424">
        <v>81000</v>
      </c>
      <c r="M2424">
        <v>59968</v>
      </c>
      <c r="N2424">
        <v>62966</v>
      </c>
      <c r="O2424">
        <v>66115</v>
      </c>
      <c r="P2424">
        <v>72262</v>
      </c>
      <c r="Q2424">
        <v>78409</v>
      </c>
      <c r="R2424">
        <v>7500</v>
      </c>
      <c r="S2424">
        <v>7875</v>
      </c>
      <c r="T2424">
        <v>8269</v>
      </c>
      <c r="U2424">
        <v>9038</v>
      </c>
      <c r="V2424">
        <v>9806</v>
      </c>
      <c r="W2424" t="s">
        <v>2764</v>
      </c>
      <c r="X2424">
        <v>1</v>
      </c>
      <c r="Y2424">
        <v>1</v>
      </c>
      <c r="Z2424" t="s">
        <v>1532</v>
      </c>
    </row>
    <row r="2425" spans="1:26">
      <c r="A2425">
        <v>285</v>
      </c>
      <c r="B2425">
        <v>16226</v>
      </c>
      <c r="C2425" t="s">
        <v>1574</v>
      </c>
      <c r="D2425" t="s">
        <v>1529</v>
      </c>
      <c r="E2425" t="s">
        <v>1442</v>
      </c>
      <c r="F2425">
        <v>69695</v>
      </c>
      <c r="G2425">
        <v>83233</v>
      </c>
      <c r="H2425" t="s">
        <v>1530</v>
      </c>
      <c r="I2425">
        <v>291</v>
      </c>
      <c r="J2425">
        <v>500</v>
      </c>
      <c r="K2425">
        <v>2.5</v>
      </c>
      <c r="L2425">
        <v>81000</v>
      </c>
      <c r="M2425">
        <v>59968</v>
      </c>
      <c r="N2425">
        <v>62966</v>
      </c>
      <c r="O2425">
        <v>66115</v>
      </c>
      <c r="P2425">
        <v>72262</v>
      </c>
      <c r="Q2425">
        <v>78409</v>
      </c>
      <c r="R2425">
        <v>1250</v>
      </c>
      <c r="S2425">
        <v>1312</v>
      </c>
      <c r="T2425">
        <v>1378</v>
      </c>
      <c r="U2425">
        <v>1506</v>
      </c>
      <c r="V2425">
        <v>1634</v>
      </c>
      <c r="W2425" t="s">
        <v>2764</v>
      </c>
      <c r="X2425">
        <v>1</v>
      </c>
      <c r="Y2425">
        <v>1</v>
      </c>
      <c r="Z2425" t="s">
        <v>1532</v>
      </c>
    </row>
    <row r="2426" spans="1:26">
      <c r="A2426">
        <v>285</v>
      </c>
      <c r="B2426">
        <v>16226</v>
      </c>
      <c r="C2426" t="s">
        <v>1574</v>
      </c>
      <c r="D2426" t="s">
        <v>1529</v>
      </c>
      <c r="E2426" t="s">
        <v>1442</v>
      </c>
      <c r="F2426">
        <v>56552</v>
      </c>
      <c r="G2426">
        <v>66986</v>
      </c>
      <c r="H2426" t="s">
        <v>1530</v>
      </c>
      <c r="I2426">
        <v>291</v>
      </c>
      <c r="J2426">
        <v>200</v>
      </c>
      <c r="K2426">
        <v>1</v>
      </c>
      <c r="L2426">
        <v>81000</v>
      </c>
      <c r="M2426">
        <v>59968</v>
      </c>
      <c r="N2426">
        <v>62966</v>
      </c>
      <c r="O2426">
        <v>66115</v>
      </c>
      <c r="P2426">
        <v>72262</v>
      </c>
      <c r="Q2426">
        <v>78409</v>
      </c>
      <c r="R2426">
        <v>200</v>
      </c>
      <c r="S2426">
        <v>210</v>
      </c>
      <c r="T2426">
        <v>221</v>
      </c>
      <c r="U2426">
        <v>241</v>
      </c>
      <c r="V2426">
        <v>262</v>
      </c>
      <c r="W2426" t="s">
        <v>2764</v>
      </c>
      <c r="X2426">
        <v>1</v>
      </c>
      <c r="Y2426">
        <v>1</v>
      </c>
      <c r="Z2426" t="s">
        <v>1532</v>
      </c>
    </row>
    <row r="2427" spans="1:26">
      <c r="A2427">
        <v>285</v>
      </c>
      <c r="B2427">
        <v>16226</v>
      </c>
      <c r="C2427" t="s">
        <v>1574</v>
      </c>
      <c r="D2427" t="s">
        <v>1529</v>
      </c>
      <c r="E2427" t="s">
        <v>1442</v>
      </c>
      <c r="F2427">
        <v>56551</v>
      </c>
      <c r="G2427">
        <v>66985</v>
      </c>
      <c r="H2427" t="s">
        <v>1530</v>
      </c>
      <c r="I2427">
        <v>291</v>
      </c>
      <c r="J2427">
        <v>1000</v>
      </c>
      <c r="K2427">
        <v>0.5</v>
      </c>
      <c r="L2427">
        <v>81000</v>
      </c>
      <c r="M2427">
        <v>59968</v>
      </c>
      <c r="N2427">
        <v>62966</v>
      </c>
      <c r="O2427">
        <v>66115</v>
      </c>
      <c r="P2427">
        <v>72262</v>
      </c>
      <c r="Q2427">
        <v>78409</v>
      </c>
      <c r="R2427">
        <v>500</v>
      </c>
      <c r="S2427">
        <v>525</v>
      </c>
      <c r="T2427">
        <v>551</v>
      </c>
      <c r="U2427">
        <v>603</v>
      </c>
      <c r="V2427">
        <v>654</v>
      </c>
      <c r="W2427" t="s">
        <v>2764</v>
      </c>
      <c r="X2427">
        <v>1</v>
      </c>
      <c r="Y2427">
        <v>1</v>
      </c>
      <c r="Z2427" t="s">
        <v>1532</v>
      </c>
    </row>
    <row r="2428" spans="1:26">
      <c r="A2428">
        <v>285</v>
      </c>
      <c r="B2428">
        <v>16226</v>
      </c>
      <c r="C2428" t="s">
        <v>1574</v>
      </c>
      <c r="D2428" t="s">
        <v>1529</v>
      </c>
      <c r="E2428" t="s">
        <v>1442</v>
      </c>
      <c r="F2428">
        <v>54929</v>
      </c>
      <c r="G2428">
        <v>64736</v>
      </c>
      <c r="H2428" t="s">
        <v>1530</v>
      </c>
      <c r="I2428">
        <v>291</v>
      </c>
      <c r="J2428">
        <v>1000</v>
      </c>
      <c r="K2428">
        <v>12</v>
      </c>
      <c r="L2428">
        <v>81000</v>
      </c>
      <c r="M2428">
        <v>59968</v>
      </c>
      <c r="N2428">
        <v>62966</v>
      </c>
      <c r="O2428">
        <v>66115</v>
      </c>
      <c r="P2428">
        <v>72262</v>
      </c>
      <c r="Q2428">
        <v>78409</v>
      </c>
      <c r="R2428">
        <v>12000</v>
      </c>
      <c r="S2428">
        <v>12600</v>
      </c>
      <c r="T2428">
        <v>13230</v>
      </c>
      <c r="U2428">
        <v>14460</v>
      </c>
      <c r="V2428">
        <v>15690</v>
      </c>
      <c r="W2428" t="s">
        <v>2764</v>
      </c>
      <c r="X2428">
        <v>1</v>
      </c>
      <c r="Y2428">
        <v>1</v>
      </c>
      <c r="Z2428" t="s">
        <v>1532</v>
      </c>
    </row>
    <row r="2429" spans="1:26">
      <c r="A2429">
        <v>285</v>
      </c>
      <c r="B2429">
        <v>16226</v>
      </c>
      <c r="C2429" t="s">
        <v>1574</v>
      </c>
      <c r="D2429" t="s">
        <v>1529</v>
      </c>
      <c r="E2429" t="s">
        <v>1442</v>
      </c>
      <c r="F2429">
        <v>54929</v>
      </c>
      <c r="G2429">
        <v>64735</v>
      </c>
      <c r="H2429" t="s">
        <v>1530</v>
      </c>
      <c r="I2429">
        <v>291</v>
      </c>
      <c r="J2429">
        <v>1000</v>
      </c>
      <c r="K2429">
        <v>0.5</v>
      </c>
      <c r="L2429">
        <v>81000</v>
      </c>
      <c r="M2429">
        <v>59968</v>
      </c>
      <c r="N2429">
        <v>62966</v>
      </c>
      <c r="O2429">
        <v>66115</v>
      </c>
      <c r="P2429">
        <v>72262</v>
      </c>
      <c r="Q2429">
        <v>78409</v>
      </c>
      <c r="R2429">
        <v>500</v>
      </c>
      <c r="S2429">
        <v>525</v>
      </c>
      <c r="T2429">
        <v>551</v>
      </c>
      <c r="U2429">
        <v>603</v>
      </c>
      <c r="V2429">
        <v>654</v>
      </c>
      <c r="W2429" t="s">
        <v>2764</v>
      </c>
      <c r="X2429">
        <v>1</v>
      </c>
      <c r="Y2429">
        <v>1</v>
      </c>
      <c r="Z2429" t="s">
        <v>1532</v>
      </c>
    </row>
    <row r="2430" spans="1:26">
      <c r="A2430">
        <v>285</v>
      </c>
      <c r="B2430">
        <v>16226</v>
      </c>
      <c r="C2430" t="s">
        <v>1574</v>
      </c>
      <c r="D2430" t="s">
        <v>1529</v>
      </c>
      <c r="E2430" t="s">
        <v>1449</v>
      </c>
      <c r="F2430">
        <v>7397</v>
      </c>
      <c r="G2430">
        <v>7765</v>
      </c>
      <c r="H2430" t="s">
        <v>1530</v>
      </c>
      <c r="I2430">
        <v>295</v>
      </c>
      <c r="J2430">
        <v>24655</v>
      </c>
      <c r="K2430">
        <v>0.38</v>
      </c>
      <c r="L2430">
        <v>81314</v>
      </c>
      <c r="M2430">
        <v>1010</v>
      </c>
      <c r="N2430">
        <v>1061</v>
      </c>
      <c r="O2430">
        <v>1114</v>
      </c>
      <c r="P2430">
        <v>1218</v>
      </c>
      <c r="Q2430">
        <v>1322</v>
      </c>
      <c r="R2430">
        <v>9369</v>
      </c>
      <c r="S2430">
        <v>9842</v>
      </c>
      <c r="T2430">
        <v>10334</v>
      </c>
      <c r="U2430">
        <v>11298</v>
      </c>
      <c r="V2430">
        <v>12263</v>
      </c>
      <c r="W2430" t="s">
        <v>2765</v>
      </c>
      <c r="X2430">
        <v>1</v>
      </c>
      <c r="Y2430">
        <v>1</v>
      </c>
      <c r="Z2430" t="s">
        <v>1532</v>
      </c>
    </row>
    <row r="2431" spans="1:26">
      <c r="A2431">
        <v>285</v>
      </c>
      <c r="B2431">
        <v>16226</v>
      </c>
      <c r="C2431" t="s">
        <v>1574</v>
      </c>
      <c r="D2431" t="s">
        <v>1529</v>
      </c>
      <c r="E2431" t="s">
        <v>1449</v>
      </c>
      <c r="F2431">
        <v>45343</v>
      </c>
      <c r="G2431">
        <v>52399</v>
      </c>
      <c r="H2431" t="s">
        <v>1530</v>
      </c>
      <c r="I2431">
        <v>295</v>
      </c>
      <c r="J2431">
        <v>50000</v>
      </c>
      <c r="K2431">
        <v>0.5</v>
      </c>
      <c r="L2431">
        <v>81314</v>
      </c>
      <c r="M2431">
        <v>1010</v>
      </c>
      <c r="N2431">
        <v>1061</v>
      </c>
      <c r="O2431">
        <v>1114</v>
      </c>
      <c r="P2431">
        <v>1218</v>
      </c>
      <c r="Q2431">
        <v>1322</v>
      </c>
      <c r="R2431">
        <v>25000</v>
      </c>
      <c r="S2431">
        <v>26262</v>
      </c>
      <c r="T2431">
        <v>27574</v>
      </c>
      <c r="U2431">
        <v>30149</v>
      </c>
      <c r="V2431">
        <v>32723</v>
      </c>
      <c r="W2431" t="s">
        <v>2766</v>
      </c>
      <c r="X2431">
        <v>1</v>
      </c>
      <c r="Y2431">
        <v>1</v>
      </c>
      <c r="Z2431" t="s">
        <v>1532</v>
      </c>
    </row>
    <row r="2432" spans="1:26">
      <c r="A2432">
        <v>285</v>
      </c>
      <c r="B2432">
        <v>16226</v>
      </c>
      <c r="C2432" t="s">
        <v>1574</v>
      </c>
      <c r="D2432" t="s">
        <v>1529</v>
      </c>
      <c r="E2432" t="s">
        <v>1449</v>
      </c>
      <c r="F2432">
        <v>44632</v>
      </c>
      <c r="G2432">
        <v>51408</v>
      </c>
      <c r="H2432" t="s">
        <v>1530</v>
      </c>
      <c r="I2432">
        <v>295</v>
      </c>
      <c r="J2432">
        <v>11232</v>
      </c>
      <c r="K2432">
        <v>3.99</v>
      </c>
      <c r="L2432">
        <v>81314</v>
      </c>
      <c r="M2432">
        <v>1010</v>
      </c>
      <c r="N2432">
        <v>1061</v>
      </c>
      <c r="O2432">
        <v>1114</v>
      </c>
      <c r="P2432">
        <v>1218</v>
      </c>
      <c r="Q2432">
        <v>1322</v>
      </c>
      <c r="R2432">
        <v>44816</v>
      </c>
      <c r="S2432">
        <v>47079</v>
      </c>
      <c r="T2432">
        <v>49430</v>
      </c>
      <c r="U2432">
        <v>54045</v>
      </c>
      <c r="V2432">
        <v>58660</v>
      </c>
      <c r="W2432" t="s">
        <v>2767</v>
      </c>
      <c r="X2432">
        <v>1</v>
      </c>
      <c r="Y2432">
        <v>1</v>
      </c>
      <c r="Z2432" t="s">
        <v>1532</v>
      </c>
    </row>
    <row r="2433" spans="1:26">
      <c r="A2433">
        <v>285</v>
      </c>
      <c r="B2433">
        <v>16226</v>
      </c>
      <c r="C2433" t="s">
        <v>1574</v>
      </c>
      <c r="D2433" t="s">
        <v>1529</v>
      </c>
      <c r="E2433" t="s">
        <v>1444</v>
      </c>
      <c r="F2433">
        <v>73497</v>
      </c>
      <c r="G2433">
        <v>87329</v>
      </c>
      <c r="H2433" t="s">
        <v>1530</v>
      </c>
      <c r="I2433">
        <v>261</v>
      </c>
      <c r="J2433">
        <v>15000</v>
      </c>
      <c r="K2433">
        <v>150</v>
      </c>
      <c r="L2433">
        <v>81000</v>
      </c>
      <c r="M2433">
        <v>32687</v>
      </c>
      <c r="N2433">
        <v>34321</v>
      </c>
      <c r="O2433">
        <v>36037</v>
      </c>
      <c r="P2433">
        <v>39387</v>
      </c>
      <c r="Q2433">
        <v>42737</v>
      </c>
      <c r="R2433">
        <v>2250000</v>
      </c>
      <c r="S2433">
        <v>2362476</v>
      </c>
      <c r="T2433">
        <v>2480596</v>
      </c>
      <c r="U2433">
        <v>2711193</v>
      </c>
      <c r="V2433">
        <v>2941789</v>
      </c>
      <c r="W2433" t="s">
        <v>2768</v>
      </c>
      <c r="X2433">
        <v>1</v>
      </c>
      <c r="Y2433">
        <v>1</v>
      </c>
      <c r="Z2433" t="s">
        <v>1532</v>
      </c>
    </row>
    <row r="2434" spans="1:26">
      <c r="A2434">
        <v>285</v>
      </c>
      <c r="B2434">
        <v>16226</v>
      </c>
      <c r="C2434" t="s">
        <v>1574</v>
      </c>
      <c r="D2434" t="s">
        <v>1529</v>
      </c>
      <c r="E2434" t="s">
        <v>1444</v>
      </c>
      <c r="F2434">
        <v>57133</v>
      </c>
      <c r="G2434">
        <v>67735</v>
      </c>
      <c r="H2434" t="s">
        <v>1530</v>
      </c>
      <c r="I2434">
        <v>261</v>
      </c>
      <c r="J2434">
        <v>15000</v>
      </c>
      <c r="K2434">
        <v>150</v>
      </c>
      <c r="L2434">
        <v>81000</v>
      </c>
      <c r="M2434">
        <v>32687</v>
      </c>
      <c r="N2434">
        <v>34321</v>
      </c>
      <c r="O2434">
        <v>36037</v>
      </c>
      <c r="P2434">
        <v>39387</v>
      </c>
      <c r="Q2434">
        <v>42737</v>
      </c>
      <c r="R2434">
        <v>2250000</v>
      </c>
      <c r="S2434">
        <v>2362476</v>
      </c>
      <c r="T2434">
        <v>2480596</v>
      </c>
      <c r="U2434">
        <v>2711193</v>
      </c>
      <c r="V2434">
        <v>2941789</v>
      </c>
      <c r="W2434" t="s">
        <v>2769</v>
      </c>
      <c r="X2434">
        <v>1</v>
      </c>
      <c r="Y2434">
        <v>1</v>
      </c>
      <c r="Z2434" t="s">
        <v>1532</v>
      </c>
    </row>
    <row r="2435" spans="1:26">
      <c r="A2435">
        <v>285</v>
      </c>
      <c r="B2435">
        <v>16226</v>
      </c>
      <c r="C2435" t="s">
        <v>1574</v>
      </c>
      <c r="D2435" t="s">
        <v>1529</v>
      </c>
      <c r="E2435" t="s">
        <v>1438</v>
      </c>
      <c r="F2435">
        <v>74308</v>
      </c>
      <c r="G2435">
        <v>88282</v>
      </c>
      <c r="H2435" t="s">
        <v>1577</v>
      </c>
      <c r="I2435">
        <v>323</v>
      </c>
      <c r="J2435">
        <v>2</v>
      </c>
      <c r="K2435">
        <v>3000</v>
      </c>
      <c r="L2435">
        <v>81000</v>
      </c>
      <c r="M2435">
        <v>30492</v>
      </c>
      <c r="N2435">
        <v>32017</v>
      </c>
      <c r="O2435">
        <v>33617</v>
      </c>
      <c r="P2435">
        <v>36742</v>
      </c>
      <c r="Q2435">
        <v>39867</v>
      </c>
      <c r="R2435">
        <v>6000</v>
      </c>
      <c r="S2435">
        <v>6300</v>
      </c>
      <c r="T2435">
        <v>6615</v>
      </c>
      <c r="U2435">
        <v>7230</v>
      </c>
      <c r="V2435">
        <v>7845</v>
      </c>
      <c r="W2435" t="s">
        <v>2183</v>
      </c>
      <c r="X2435">
        <v>1</v>
      </c>
      <c r="Y2435">
        <v>1</v>
      </c>
      <c r="Z2435" t="s">
        <v>1532</v>
      </c>
    </row>
    <row r="2436" spans="1:26">
      <c r="A2436">
        <v>285</v>
      </c>
      <c r="B2436">
        <v>16226</v>
      </c>
      <c r="C2436" t="s">
        <v>1574</v>
      </c>
      <c r="D2436" t="s">
        <v>1529</v>
      </c>
      <c r="E2436" t="s">
        <v>1438</v>
      </c>
      <c r="F2436">
        <v>79601</v>
      </c>
      <c r="G2436">
        <v>94033</v>
      </c>
      <c r="H2436" t="s">
        <v>1577</v>
      </c>
      <c r="I2436">
        <v>323</v>
      </c>
      <c r="J2436">
        <v>4</v>
      </c>
      <c r="K2436">
        <v>1000</v>
      </c>
      <c r="L2436">
        <v>81000</v>
      </c>
      <c r="M2436">
        <v>30492</v>
      </c>
      <c r="N2436">
        <v>32017</v>
      </c>
      <c r="O2436">
        <v>33617</v>
      </c>
      <c r="P2436">
        <v>36742</v>
      </c>
      <c r="Q2436">
        <v>39867</v>
      </c>
      <c r="R2436">
        <v>4000</v>
      </c>
      <c r="S2436">
        <v>4200</v>
      </c>
      <c r="T2436">
        <v>4410</v>
      </c>
      <c r="U2436">
        <v>4820</v>
      </c>
      <c r="V2436">
        <v>5230</v>
      </c>
      <c r="W2436" t="s">
        <v>2174</v>
      </c>
      <c r="X2436">
        <v>1</v>
      </c>
      <c r="Y2436">
        <v>1</v>
      </c>
      <c r="Z2436" t="s">
        <v>1532</v>
      </c>
    </row>
    <row r="2437" spans="1:26">
      <c r="A2437">
        <v>285</v>
      </c>
      <c r="B2437">
        <v>16226</v>
      </c>
      <c r="C2437" t="s">
        <v>1574</v>
      </c>
      <c r="D2437" t="s">
        <v>1529</v>
      </c>
      <c r="E2437" t="s">
        <v>1438</v>
      </c>
      <c r="F2437">
        <v>49266</v>
      </c>
      <c r="G2437">
        <v>57711</v>
      </c>
      <c r="H2437" t="s">
        <v>1577</v>
      </c>
      <c r="I2437">
        <v>323</v>
      </c>
      <c r="J2437">
        <v>3</v>
      </c>
      <c r="K2437">
        <v>400</v>
      </c>
      <c r="L2437">
        <v>81000</v>
      </c>
      <c r="M2437">
        <v>30492</v>
      </c>
      <c r="N2437">
        <v>32017</v>
      </c>
      <c r="O2437">
        <v>33617</v>
      </c>
      <c r="P2437">
        <v>36742</v>
      </c>
      <c r="Q2437">
        <v>39867</v>
      </c>
      <c r="R2437">
        <v>1200</v>
      </c>
      <c r="S2437">
        <v>1260</v>
      </c>
      <c r="T2437">
        <v>1323</v>
      </c>
      <c r="U2437">
        <v>1446</v>
      </c>
      <c r="V2437">
        <v>1569</v>
      </c>
      <c r="W2437" t="s">
        <v>2175</v>
      </c>
      <c r="X2437">
        <v>1</v>
      </c>
      <c r="Y2437">
        <v>1</v>
      </c>
      <c r="Z2437" t="s">
        <v>1532</v>
      </c>
    </row>
    <row r="2438" spans="1:26">
      <c r="A2438">
        <v>285</v>
      </c>
      <c r="B2438">
        <v>16226</v>
      </c>
      <c r="C2438" t="s">
        <v>1574</v>
      </c>
      <c r="D2438" t="s">
        <v>1529</v>
      </c>
      <c r="E2438" t="s">
        <v>1438</v>
      </c>
      <c r="F2438">
        <v>55416</v>
      </c>
      <c r="G2438">
        <v>65417</v>
      </c>
      <c r="H2438" t="s">
        <v>1577</v>
      </c>
      <c r="I2438">
        <v>323</v>
      </c>
      <c r="J2438">
        <v>3</v>
      </c>
      <c r="K2438">
        <v>1500</v>
      </c>
      <c r="L2438">
        <v>81000</v>
      </c>
      <c r="M2438">
        <v>30492</v>
      </c>
      <c r="N2438">
        <v>32017</v>
      </c>
      <c r="O2438">
        <v>33617</v>
      </c>
      <c r="P2438">
        <v>36742</v>
      </c>
      <c r="Q2438">
        <v>39867</v>
      </c>
      <c r="R2438">
        <v>4500</v>
      </c>
      <c r="S2438">
        <v>4725</v>
      </c>
      <c r="T2438">
        <v>4961</v>
      </c>
      <c r="U2438">
        <v>5422</v>
      </c>
      <c r="V2438">
        <v>5884</v>
      </c>
      <c r="W2438" t="s">
        <v>2176</v>
      </c>
      <c r="X2438">
        <v>1</v>
      </c>
      <c r="Y2438">
        <v>1</v>
      </c>
      <c r="Z2438" t="s">
        <v>1532</v>
      </c>
    </row>
    <row r="2439" spans="1:26">
      <c r="A2439">
        <v>285</v>
      </c>
      <c r="B2439">
        <v>16226</v>
      </c>
      <c r="C2439" t="s">
        <v>1574</v>
      </c>
      <c r="D2439" t="s">
        <v>1529</v>
      </c>
      <c r="E2439" t="s">
        <v>1444</v>
      </c>
      <c r="F2439">
        <v>51622</v>
      </c>
      <c r="G2439">
        <v>60722</v>
      </c>
      <c r="H2439" t="s">
        <v>1530</v>
      </c>
      <c r="I2439">
        <v>295</v>
      </c>
      <c r="J2439">
        <v>200</v>
      </c>
      <c r="K2439">
        <v>30</v>
      </c>
      <c r="L2439">
        <v>81000</v>
      </c>
      <c r="M2439">
        <v>32687</v>
      </c>
      <c r="N2439">
        <v>34321</v>
      </c>
      <c r="O2439">
        <v>36037</v>
      </c>
      <c r="P2439">
        <v>39387</v>
      </c>
      <c r="Q2439">
        <v>42737</v>
      </c>
      <c r="R2439">
        <v>6000</v>
      </c>
      <c r="S2439">
        <v>6300</v>
      </c>
      <c r="T2439">
        <v>6615</v>
      </c>
      <c r="U2439">
        <v>7230</v>
      </c>
      <c r="V2439">
        <v>7845</v>
      </c>
      <c r="W2439" t="s">
        <v>1936</v>
      </c>
      <c r="X2439">
        <v>1</v>
      </c>
      <c r="Y2439">
        <v>1</v>
      </c>
      <c r="Z2439" t="s">
        <v>1532</v>
      </c>
    </row>
    <row r="2440" spans="1:26">
      <c r="A2440">
        <v>285</v>
      </c>
      <c r="B2440">
        <v>16226</v>
      </c>
      <c r="C2440" t="s">
        <v>1574</v>
      </c>
      <c r="D2440" t="s">
        <v>1529</v>
      </c>
      <c r="E2440" t="s">
        <v>1444</v>
      </c>
      <c r="F2440">
        <v>44141</v>
      </c>
      <c r="G2440">
        <v>50845</v>
      </c>
      <c r="H2440" t="s">
        <v>1530</v>
      </c>
      <c r="I2440">
        <v>261</v>
      </c>
      <c r="J2440">
        <v>1000</v>
      </c>
      <c r="K2440">
        <v>150</v>
      </c>
      <c r="L2440">
        <v>81000</v>
      </c>
      <c r="M2440">
        <v>32687</v>
      </c>
      <c r="N2440">
        <v>34321</v>
      </c>
      <c r="O2440">
        <v>36037</v>
      </c>
      <c r="P2440">
        <v>39387</v>
      </c>
      <c r="Q2440">
        <v>42737</v>
      </c>
      <c r="R2440">
        <v>150000</v>
      </c>
      <c r="S2440">
        <v>157498</v>
      </c>
      <c r="T2440">
        <v>165373</v>
      </c>
      <c r="U2440">
        <v>180746</v>
      </c>
      <c r="V2440">
        <v>196119</v>
      </c>
      <c r="W2440" t="s">
        <v>2770</v>
      </c>
      <c r="X2440">
        <v>1</v>
      </c>
      <c r="Y2440">
        <v>1</v>
      </c>
      <c r="Z2440" t="s">
        <v>1532</v>
      </c>
    </row>
    <row r="2441" spans="1:26">
      <c r="A2441">
        <v>285</v>
      </c>
      <c r="B2441">
        <v>16226</v>
      </c>
      <c r="C2441" t="s">
        <v>1574</v>
      </c>
      <c r="D2441" t="s">
        <v>1529</v>
      </c>
      <c r="E2441" t="s">
        <v>1449</v>
      </c>
      <c r="F2441">
        <v>55524</v>
      </c>
      <c r="G2441">
        <v>65533</v>
      </c>
      <c r="H2441" t="s">
        <v>1577</v>
      </c>
      <c r="I2441">
        <v>323</v>
      </c>
      <c r="J2441">
        <v>5</v>
      </c>
      <c r="K2441">
        <v>5000</v>
      </c>
      <c r="L2441">
        <v>81314</v>
      </c>
      <c r="M2441">
        <v>1010</v>
      </c>
      <c r="N2441">
        <v>1061</v>
      </c>
      <c r="O2441">
        <v>1114</v>
      </c>
      <c r="P2441">
        <v>1218</v>
      </c>
      <c r="Q2441">
        <v>1322</v>
      </c>
      <c r="R2441">
        <v>25000</v>
      </c>
      <c r="S2441">
        <v>26262</v>
      </c>
      <c r="T2441">
        <v>27574</v>
      </c>
      <c r="U2441">
        <v>30149</v>
      </c>
      <c r="V2441">
        <v>32723</v>
      </c>
      <c r="W2441" t="s">
        <v>2171</v>
      </c>
      <c r="X2441">
        <v>1</v>
      </c>
      <c r="Y2441">
        <v>1</v>
      </c>
      <c r="Z2441" t="s">
        <v>1532</v>
      </c>
    </row>
    <row r="2442" spans="1:26">
      <c r="A2442">
        <v>285</v>
      </c>
      <c r="B2442">
        <v>16226</v>
      </c>
      <c r="C2442" t="s">
        <v>1574</v>
      </c>
      <c r="D2442" t="s">
        <v>1529</v>
      </c>
      <c r="E2442" t="s">
        <v>1444</v>
      </c>
      <c r="F2442">
        <v>67735</v>
      </c>
      <c r="G2442">
        <v>81234</v>
      </c>
      <c r="H2442" t="s">
        <v>1530</v>
      </c>
      <c r="I2442">
        <v>295</v>
      </c>
      <c r="J2442">
        <v>300</v>
      </c>
      <c r="K2442">
        <v>12</v>
      </c>
      <c r="L2442">
        <v>81000</v>
      </c>
      <c r="M2442">
        <v>32687</v>
      </c>
      <c r="N2442">
        <v>34321</v>
      </c>
      <c r="O2442">
        <v>36037</v>
      </c>
      <c r="P2442">
        <v>39387</v>
      </c>
      <c r="Q2442">
        <v>42737</v>
      </c>
      <c r="R2442">
        <v>3600</v>
      </c>
      <c r="S2442">
        <v>3780</v>
      </c>
      <c r="T2442">
        <v>3969</v>
      </c>
      <c r="U2442">
        <v>4338</v>
      </c>
      <c r="V2442">
        <v>4707</v>
      </c>
      <c r="W2442" t="s">
        <v>2771</v>
      </c>
      <c r="X2442">
        <v>1</v>
      </c>
      <c r="Y2442">
        <v>1</v>
      </c>
      <c r="Z2442" t="s">
        <v>1532</v>
      </c>
    </row>
    <row r="2443" spans="1:26">
      <c r="A2443">
        <v>285</v>
      </c>
      <c r="B2443">
        <v>16226</v>
      </c>
      <c r="C2443" t="s">
        <v>1574</v>
      </c>
      <c r="D2443" t="s">
        <v>1529</v>
      </c>
      <c r="E2443" t="s">
        <v>1449</v>
      </c>
      <c r="F2443">
        <v>14877</v>
      </c>
      <c r="G2443">
        <v>15857</v>
      </c>
      <c r="H2443" t="s">
        <v>1577</v>
      </c>
      <c r="I2443">
        <v>323</v>
      </c>
      <c r="J2443">
        <v>1</v>
      </c>
      <c r="K2443">
        <v>6500</v>
      </c>
      <c r="L2443">
        <v>81314</v>
      </c>
      <c r="M2443">
        <v>1010</v>
      </c>
      <c r="N2443">
        <v>1061</v>
      </c>
      <c r="O2443">
        <v>1114</v>
      </c>
      <c r="P2443">
        <v>1218</v>
      </c>
      <c r="Q2443">
        <v>1322</v>
      </c>
      <c r="R2443">
        <v>6500</v>
      </c>
      <c r="S2443">
        <v>6828</v>
      </c>
      <c r="T2443">
        <v>7169</v>
      </c>
      <c r="U2443">
        <v>7839</v>
      </c>
      <c r="V2443">
        <v>8508</v>
      </c>
      <c r="W2443" t="s">
        <v>2772</v>
      </c>
      <c r="X2443">
        <v>1</v>
      </c>
      <c r="Y2443">
        <v>1</v>
      </c>
      <c r="Z2443" t="s">
        <v>1532</v>
      </c>
    </row>
    <row r="2444" spans="1:26">
      <c r="A2444">
        <v>285</v>
      </c>
      <c r="B2444">
        <v>16226</v>
      </c>
      <c r="C2444" t="s">
        <v>1574</v>
      </c>
      <c r="D2444" t="s">
        <v>1529</v>
      </c>
      <c r="E2444" t="s">
        <v>1449</v>
      </c>
      <c r="F2444">
        <v>71500</v>
      </c>
      <c r="G2444">
        <v>85143</v>
      </c>
      <c r="H2444" t="s">
        <v>1577</v>
      </c>
      <c r="I2444">
        <v>323</v>
      </c>
      <c r="J2444">
        <v>7</v>
      </c>
      <c r="K2444">
        <v>290000</v>
      </c>
      <c r="L2444">
        <v>81314</v>
      </c>
      <c r="M2444">
        <v>1010</v>
      </c>
      <c r="N2444">
        <v>1061</v>
      </c>
      <c r="O2444">
        <v>1114</v>
      </c>
      <c r="P2444">
        <v>1218</v>
      </c>
      <c r="Q2444">
        <v>1322</v>
      </c>
      <c r="R2444">
        <v>2030000</v>
      </c>
      <c r="S2444">
        <v>2132505</v>
      </c>
      <c r="T2444">
        <v>2239030</v>
      </c>
      <c r="U2444">
        <v>2448059</v>
      </c>
      <c r="V2444">
        <v>2657089</v>
      </c>
      <c r="W2444" t="s">
        <v>2195</v>
      </c>
      <c r="X2444">
        <v>1</v>
      </c>
      <c r="Y2444">
        <v>1</v>
      </c>
      <c r="Z2444" t="s">
        <v>1532</v>
      </c>
    </row>
    <row r="2445" spans="1:26">
      <c r="A2445">
        <v>285</v>
      </c>
      <c r="B2445">
        <v>16226</v>
      </c>
      <c r="C2445" t="s">
        <v>1574</v>
      </c>
      <c r="D2445" t="s">
        <v>1529</v>
      </c>
      <c r="E2445" t="s">
        <v>1449</v>
      </c>
      <c r="F2445">
        <v>64276</v>
      </c>
      <c r="G2445">
        <v>77338</v>
      </c>
      <c r="H2445" t="s">
        <v>1577</v>
      </c>
      <c r="I2445">
        <v>323</v>
      </c>
      <c r="J2445">
        <v>1</v>
      </c>
      <c r="K2445">
        <v>1600</v>
      </c>
      <c r="L2445">
        <v>81314</v>
      </c>
      <c r="M2445">
        <v>1010</v>
      </c>
      <c r="N2445">
        <v>1061</v>
      </c>
      <c r="O2445">
        <v>1114</v>
      </c>
      <c r="P2445">
        <v>1218</v>
      </c>
      <c r="Q2445">
        <v>1322</v>
      </c>
      <c r="R2445">
        <v>1600</v>
      </c>
      <c r="S2445">
        <v>1681</v>
      </c>
      <c r="T2445">
        <v>1765</v>
      </c>
      <c r="U2445">
        <v>1930</v>
      </c>
      <c r="V2445">
        <v>2094</v>
      </c>
      <c r="W2445" t="s">
        <v>2773</v>
      </c>
      <c r="X2445">
        <v>1</v>
      </c>
      <c r="Y2445">
        <v>1</v>
      </c>
      <c r="Z2445" t="s">
        <v>1532</v>
      </c>
    </row>
    <row r="2446" spans="1:26">
      <c r="A2446">
        <v>285</v>
      </c>
      <c r="B2446">
        <v>16226</v>
      </c>
      <c r="C2446" t="s">
        <v>1574</v>
      </c>
      <c r="D2446" t="s">
        <v>1529</v>
      </c>
      <c r="E2446" t="s">
        <v>1449</v>
      </c>
      <c r="F2446">
        <v>64312</v>
      </c>
      <c r="G2446">
        <v>77379</v>
      </c>
      <c r="H2446" t="s">
        <v>1577</v>
      </c>
      <c r="I2446">
        <v>323</v>
      </c>
      <c r="J2446">
        <v>4</v>
      </c>
      <c r="K2446">
        <v>500000</v>
      </c>
      <c r="L2446">
        <v>81314</v>
      </c>
      <c r="M2446">
        <v>1010</v>
      </c>
      <c r="N2446">
        <v>1061</v>
      </c>
      <c r="O2446">
        <v>1114</v>
      </c>
      <c r="P2446">
        <v>1218</v>
      </c>
      <c r="Q2446">
        <v>1322</v>
      </c>
      <c r="R2446">
        <v>2000000</v>
      </c>
      <c r="S2446">
        <v>2100990</v>
      </c>
      <c r="T2446">
        <v>2205941</v>
      </c>
      <c r="U2446">
        <v>2411881</v>
      </c>
      <c r="V2446">
        <v>2617822</v>
      </c>
      <c r="W2446" t="s">
        <v>2774</v>
      </c>
      <c r="X2446">
        <v>1</v>
      </c>
      <c r="Y2446">
        <v>1</v>
      </c>
      <c r="Z2446" t="s">
        <v>1532</v>
      </c>
    </row>
    <row r="2447" spans="1:26">
      <c r="A2447">
        <v>285</v>
      </c>
      <c r="B2447">
        <v>16226</v>
      </c>
      <c r="C2447" t="s">
        <v>1574</v>
      </c>
      <c r="D2447" t="s">
        <v>1529</v>
      </c>
      <c r="E2447" t="s">
        <v>1449</v>
      </c>
      <c r="F2447">
        <v>52386</v>
      </c>
      <c r="G2447">
        <v>61690</v>
      </c>
      <c r="H2447" t="s">
        <v>1577</v>
      </c>
      <c r="I2447">
        <v>323</v>
      </c>
      <c r="J2447">
        <v>4</v>
      </c>
      <c r="K2447">
        <v>500</v>
      </c>
      <c r="L2447">
        <v>81314</v>
      </c>
      <c r="M2447">
        <v>1010</v>
      </c>
      <c r="N2447">
        <v>1061</v>
      </c>
      <c r="O2447">
        <v>1114</v>
      </c>
      <c r="P2447">
        <v>1218</v>
      </c>
      <c r="Q2447">
        <v>1322</v>
      </c>
      <c r="R2447">
        <v>2000</v>
      </c>
      <c r="S2447">
        <v>2101</v>
      </c>
      <c r="T2447">
        <v>2206</v>
      </c>
      <c r="U2447">
        <v>2412</v>
      </c>
      <c r="V2447">
        <v>2618</v>
      </c>
      <c r="W2447" t="s">
        <v>2172</v>
      </c>
      <c r="X2447">
        <v>1</v>
      </c>
      <c r="Y2447">
        <v>1</v>
      </c>
      <c r="Z2447" t="s">
        <v>1532</v>
      </c>
    </row>
    <row r="2448" spans="1:26">
      <c r="A2448">
        <v>285</v>
      </c>
      <c r="B2448">
        <v>16226</v>
      </c>
      <c r="C2448" t="s">
        <v>1574</v>
      </c>
      <c r="D2448" t="s">
        <v>1529</v>
      </c>
      <c r="E2448" t="s">
        <v>1449</v>
      </c>
      <c r="F2448">
        <v>56467</v>
      </c>
      <c r="G2448">
        <v>66857</v>
      </c>
      <c r="H2448" t="s">
        <v>1577</v>
      </c>
      <c r="I2448">
        <v>323</v>
      </c>
      <c r="J2448">
        <v>34</v>
      </c>
      <c r="K2448">
        <v>18000</v>
      </c>
      <c r="L2448">
        <v>81314</v>
      </c>
      <c r="M2448">
        <v>1010</v>
      </c>
      <c r="N2448">
        <v>1061</v>
      </c>
      <c r="O2448">
        <v>1114</v>
      </c>
      <c r="P2448">
        <v>1218</v>
      </c>
      <c r="Q2448">
        <v>1322</v>
      </c>
      <c r="R2448">
        <v>612000</v>
      </c>
      <c r="S2448">
        <v>642903</v>
      </c>
      <c r="T2448">
        <v>675018</v>
      </c>
      <c r="U2448">
        <v>738036</v>
      </c>
      <c r="V2448">
        <v>801053</v>
      </c>
      <c r="W2448" t="s">
        <v>2197</v>
      </c>
      <c r="X2448">
        <v>1</v>
      </c>
      <c r="Y2448">
        <v>1</v>
      </c>
      <c r="Z2448" t="s">
        <v>1532</v>
      </c>
    </row>
    <row r="2449" spans="1:26">
      <c r="A2449">
        <v>285</v>
      </c>
      <c r="B2449">
        <v>16226</v>
      </c>
      <c r="C2449" t="s">
        <v>1574</v>
      </c>
      <c r="D2449" t="s">
        <v>1529</v>
      </c>
      <c r="E2449" t="s">
        <v>1441</v>
      </c>
      <c r="F2449">
        <v>48515</v>
      </c>
      <c r="G2449">
        <v>56793</v>
      </c>
      <c r="H2449" t="s">
        <v>1530</v>
      </c>
      <c r="I2449">
        <v>266</v>
      </c>
      <c r="J2449">
        <v>1000</v>
      </c>
      <c r="K2449">
        <v>4640</v>
      </c>
      <c r="L2449">
        <v>81000</v>
      </c>
      <c r="M2449">
        <v>741</v>
      </c>
      <c r="N2449">
        <v>778</v>
      </c>
      <c r="O2449">
        <v>817</v>
      </c>
      <c r="P2449">
        <v>893</v>
      </c>
      <c r="Q2449">
        <v>969</v>
      </c>
      <c r="R2449">
        <v>4640000</v>
      </c>
      <c r="S2449">
        <v>4871687</v>
      </c>
      <c r="T2449">
        <v>5115897</v>
      </c>
      <c r="U2449">
        <v>5591795</v>
      </c>
      <c r="V2449">
        <v>6067692</v>
      </c>
      <c r="W2449" t="s">
        <v>2775</v>
      </c>
      <c r="X2449">
        <v>1</v>
      </c>
      <c r="Y2449">
        <v>1</v>
      </c>
      <c r="Z2449" t="s">
        <v>1532</v>
      </c>
    </row>
    <row r="2450" spans="1:26">
      <c r="A2450">
        <v>285</v>
      </c>
      <c r="B2450">
        <v>16226</v>
      </c>
      <c r="C2450" t="s">
        <v>1574</v>
      </c>
      <c r="D2450" t="s">
        <v>1529</v>
      </c>
      <c r="E2450" t="s">
        <v>1441</v>
      </c>
      <c r="F2450">
        <v>618</v>
      </c>
      <c r="G2450">
        <v>733</v>
      </c>
      <c r="H2450" t="s">
        <v>1530</v>
      </c>
      <c r="I2450">
        <v>266</v>
      </c>
      <c r="J2450">
        <v>1000</v>
      </c>
      <c r="K2450">
        <v>2500</v>
      </c>
      <c r="L2450">
        <v>81000</v>
      </c>
      <c r="M2450">
        <v>741</v>
      </c>
      <c r="N2450">
        <v>778</v>
      </c>
      <c r="O2450">
        <v>817</v>
      </c>
      <c r="P2450">
        <v>893</v>
      </c>
      <c r="Q2450">
        <v>969</v>
      </c>
      <c r="R2450">
        <v>2500000</v>
      </c>
      <c r="S2450">
        <v>2624831</v>
      </c>
      <c r="T2450">
        <v>2756410</v>
      </c>
      <c r="U2450">
        <v>3012821</v>
      </c>
      <c r="V2450">
        <v>3269231</v>
      </c>
      <c r="W2450" t="s">
        <v>2776</v>
      </c>
      <c r="X2450">
        <v>1</v>
      </c>
      <c r="Y2450">
        <v>1</v>
      </c>
      <c r="Z2450" t="s">
        <v>1532</v>
      </c>
    </row>
    <row r="2451" spans="1:26">
      <c r="A2451">
        <v>285</v>
      </c>
      <c r="B2451">
        <v>16226</v>
      </c>
      <c r="C2451" t="s">
        <v>1574</v>
      </c>
      <c r="D2451" t="s">
        <v>1529</v>
      </c>
      <c r="E2451" t="s">
        <v>1449</v>
      </c>
      <c r="F2451">
        <v>52349</v>
      </c>
      <c r="G2451">
        <v>61653</v>
      </c>
      <c r="H2451" t="s">
        <v>1577</v>
      </c>
      <c r="I2451">
        <v>323</v>
      </c>
      <c r="J2451">
        <v>6</v>
      </c>
      <c r="K2451">
        <v>18000</v>
      </c>
      <c r="L2451">
        <v>81314</v>
      </c>
      <c r="M2451">
        <v>1010</v>
      </c>
      <c r="N2451">
        <v>1061</v>
      </c>
      <c r="O2451">
        <v>1114</v>
      </c>
      <c r="P2451">
        <v>1218</v>
      </c>
      <c r="Q2451">
        <v>1322</v>
      </c>
      <c r="R2451">
        <v>108000</v>
      </c>
      <c r="S2451">
        <v>113453</v>
      </c>
      <c r="T2451">
        <v>119121</v>
      </c>
      <c r="U2451">
        <v>130242</v>
      </c>
      <c r="V2451">
        <v>141362</v>
      </c>
      <c r="W2451" t="s">
        <v>2199</v>
      </c>
      <c r="X2451">
        <v>1</v>
      </c>
      <c r="Y2451">
        <v>1</v>
      </c>
      <c r="Z2451" t="s">
        <v>1532</v>
      </c>
    </row>
    <row r="2452" spans="1:26">
      <c r="A2452">
        <v>285</v>
      </c>
      <c r="B2452">
        <v>16226</v>
      </c>
      <c r="C2452" t="s">
        <v>1574</v>
      </c>
      <c r="D2452" t="s">
        <v>1529</v>
      </c>
      <c r="E2452" t="s">
        <v>1441</v>
      </c>
      <c r="F2452">
        <v>7147</v>
      </c>
      <c r="G2452">
        <v>7472</v>
      </c>
      <c r="H2452" t="s">
        <v>1530</v>
      </c>
      <c r="I2452">
        <v>266</v>
      </c>
      <c r="J2452">
        <v>2000</v>
      </c>
      <c r="K2452">
        <v>1372.7</v>
      </c>
      <c r="L2452">
        <v>81000</v>
      </c>
      <c r="M2452">
        <v>741</v>
      </c>
      <c r="N2452">
        <v>778</v>
      </c>
      <c r="O2452">
        <v>817</v>
      </c>
      <c r="P2452">
        <v>893</v>
      </c>
      <c r="Q2452">
        <v>969</v>
      </c>
      <c r="R2452">
        <v>2745400</v>
      </c>
      <c r="S2452">
        <v>2882485</v>
      </c>
      <c r="T2452">
        <v>3026979</v>
      </c>
      <c r="U2452">
        <v>3308559</v>
      </c>
      <c r="V2452">
        <v>3590138</v>
      </c>
      <c r="W2452" t="s">
        <v>2428</v>
      </c>
      <c r="X2452">
        <v>1</v>
      </c>
      <c r="Y2452">
        <v>1</v>
      </c>
      <c r="Z2452" t="s">
        <v>1532</v>
      </c>
    </row>
    <row r="2453" spans="1:26">
      <c r="A2453">
        <v>285</v>
      </c>
      <c r="B2453">
        <v>16226</v>
      </c>
      <c r="C2453" t="s">
        <v>1574</v>
      </c>
      <c r="D2453" t="s">
        <v>1529</v>
      </c>
      <c r="E2453" t="s">
        <v>1441</v>
      </c>
      <c r="F2453">
        <v>607</v>
      </c>
      <c r="G2453">
        <v>28274</v>
      </c>
      <c r="H2453" t="s">
        <v>1530</v>
      </c>
      <c r="I2453">
        <v>266</v>
      </c>
      <c r="J2453">
        <v>2100</v>
      </c>
      <c r="K2453">
        <v>860</v>
      </c>
      <c r="L2453">
        <v>81000</v>
      </c>
      <c r="M2453">
        <v>741</v>
      </c>
      <c r="N2453">
        <v>778</v>
      </c>
      <c r="O2453">
        <v>817</v>
      </c>
      <c r="P2453">
        <v>893</v>
      </c>
      <c r="Q2453">
        <v>969</v>
      </c>
      <c r="R2453">
        <v>1806000</v>
      </c>
      <c r="S2453">
        <v>1896178</v>
      </c>
      <c r="T2453">
        <v>1991231</v>
      </c>
      <c r="U2453">
        <v>2176462</v>
      </c>
      <c r="V2453">
        <v>2361692</v>
      </c>
      <c r="W2453" t="s">
        <v>2777</v>
      </c>
      <c r="X2453">
        <v>1</v>
      </c>
      <c r="Y2453">
        <v>1</v>
      </c>
      <c r="Z2453" t="s">
        <v>1532</v>
      </c>
    </row>
    <row r="2454" spans="1:26">
      <c r="A2454">
        <v>285</v>
      </c>
      <c r="B2454">
        <v>16226</v>
      </c>
      <c r="C2454" t="s">
        <v>1574</v>
      </c>
      <c r="D2454" t="s">
        <v>1529</v>
      </c>
      <c r="E2454" t="s">
        <v>1449</v>
      </c>
      <c r="F2454">
        <v>9851</v>
      </c>
      <c r="G2454">
        <v>10231</v>
      </c>
      <c r="H2454" t="s">
        <v>1577</v>
      </c>
      <c r="I2454">
        <v>323</v>
      </c>
      <c r="J2454">
        <v>1</v>
      </c>
      <c r="K2454">
        <v>3000</v>
      </c>
      <c r="L2454">
        <v>81314</v>
      </c>
      <c r="M2454">
        <v>1010</v>
      </c>
      <c r="N2454">
        <v>1061</v>
      </c>
      <c r="O2454">
        <v>1114</v>
      </c>
      <c r="P2454">
        <v>1218</v>
      </c>
      <c r="Q2454">
        <v>1322</v>
      </c>
      <c r="R2454">
        <v>3000</v>
      </c>
      <c r="S2454">
        <v>3151</v>
      </c>
      <c r="T2454">
        <v>3309</v>
      </c>
      <c r="U2454">
        <v>3618</v>
      </c>
      <c r="V2454">
        <v>3927</v>
      </c>
      <c r="W2454" t="s">
        <v>2173</v>
      </c>
      <c r="X2454">
        <v>1</v>
      </c>
      <c r="Y2454">
        <v>1</v>
      </c>
      <c r="Z2454" t="s">
        <v>1532</v>
      </c>
    </row>
    <row r="2455" spans="1:26">
      <c r="A2455">
        <v>285</v>
      </c>
      <c r="B2455">
        <v>16226</v>
      </c>
      <c r="C2455" t="s">
        <v>1574</v>
      </c>
      <c r="D2455" t="s">
        <v>1529</v>
      </c>
      <c r="E2455" t="s">
        <v>1449</v>
      </c>
      <c r="F2455">
        <v>79636</v>
      </c>
      <c r="G2455">
        <v>94074</v>
      </c>
      <c r="H2455" t="s">
        <v>1577</v>
      </c>
      <c r="I2455">
        <v>323</v>
      </c>
      <c r="J2455">
        <v>1</v>
      </c>
      <c r="K2455">
        <v>1500</v>
      </c>
      <c r="L2455">
        <v>81314</v>
      </c>
      <c r="M2455">
        <v>1010</v>
      </c>
      <c r="N2455">
        <v>1061</v>
      </c>
      <c r="O2455">
        <v>1114</v>
      </c>
      <c r="P2455">
        <v>1218</v>
      </c>
      <c r="Q2455">
        <v>1322</v>
      </c>
      <c r="R2455">
        <v>1500</v>
      </c>
      <c r="S2455">
        <v>1576</v>
      </c>
      <c r="T2455">
        <v>1654</v>
      </c>
      <c r="U2455">
        <v>1809</v>
      </c>
      <c r="V2455">
        <v>1963</v>
      </c>
      <c r="W2455" t="s">
        <v>2778</v>
      </c>
      <c r="X2455">
        <v>1</v>
      </c>
      <c r="Y2455">
        <v>1</v>
      </c>
      <c r="Z2455" t="s">
        <v>1532</v>
      </c>
    </row>
    <row r="2456" spans="1:26">
      <c r="A2456">
        <v>285</v>
      </c>
      <c r="B2456">
        <v>16226</v>
      </c>
      <c r="C2456" t="s">
        <v>1574</v>
      </c>
      <c r="D2456" t="s">
        <v>1529</v>
      </c>
      <c r="E2456" t="s">
        <v>1441</v>
      </c>
      <c r="F2456">
        <v>1473</v>
      </c>
      <c r="G2456">
        <v>1632</v>
      </c>
      <c r="H2456" t="s">
        <v>1530</v>
      </c>
      <c r="I2456">
        <v>266</v>
      </c>
      <c r="J2456">
        <v>1300</v>
      </c>
      <c r="K2456">
        <v>682</v>
      </c>
      <c r="L2456">
        <v>81000</v>
      </c>
      <c r="M2456">
        <v>741</v>
      </c>
      <c r="N2456">
        <v>778</v>
      </c>
      <c r="O2456">
        <v>817</v>
      </c>
      <c r="P2456">
        <v>893</v>
      </c>
      <c r="Q2456">
        <v>969</v>
      </c>
      <c r="R2456">
        <v>886600</v>
      </c>
      <c r="S2456">
        <v>930870</v>
      </c>
      <c r="T2456">
        <v>977533</v>
      </c>
      <c r="U2456">
        <v>1068467</v>
      </c>
      <c r="V2456">
        <v>1159400</v>
      </c>
      <c r="W2456" t="s">
        <v>2779</v>
      </c>
      <c r="X2456">
        <v>1</v>
      </c>
      <c r="Y2456">
        <v>1</v>
      </c>
      <c r="Z2456" t="s">
        <v>1532</v>
      </c>
    </row>
    <row r="2457" spans="1:26">
      <c r="A2457">
        <v>285</v>
      </c>
      <c r="B2457">
        <v>16226</v>
      </c>
      <c r="C2457" t="s">
        <v>1574</v>
      </c>
      <c r="D2457" t="s">
        <v>1529</v>
      </c>
      <c r="E2457" t="s">
        <v>1441</v>
      </c>
      <c r="F2457">
        <v>28460</v>
      </c>
      <c r="G2457">
        <v>31010</v>
      </c>
      <c r="H2457" t="s">
        <v>1530</v>
      </c>
      <c r="I2457">
        <v>266</v>
      </c>
      <c r="J2457">
        <v>200</v>
      </c>
      <c r="K2457">
        <v>537.5</v>
      </c>
      <c r="L2457">
        <v>81000</v>
      </c>
      <c r="M2457">
        <v>741</v>
      </c>
      <c r="N2457">
        <v>778</v>
      </c>
      <c r="O2457">
        <v>817</v>
      </c>
      <c r="P2457">
        <v>893</v>
      </c>
      <c r="Q2457">
        <v>969</v>
      </c>
      <c r="R2457">
        <v>107500</v>
      </c>
      <c r="S2457">
        <v>112868</v>
      </c>
      <c r="T2457">
        <v>118526</v>
      </c>
      <c r="U2457">
        <v>129551</v>
      </c>
      <c r="V2457">
        <v>140577</v>
      </c>
      <c r="W2457" t="s">
        <v>2780</v>
      </c>
      <c r="X2457">
        <v>1</v>
      </c>
      <c r="Y2457">
        <v>1</v>
      </c>
      <c r="Z2457" t="s">
        <v>1532</v>
      </c>
    </row>
    <row r="2458" spans="1:26">
      <c r="A2458">
        <v>285</v>
      </c>
      <c r="B2458">
        <v>16226</v>
      </c>
      <c r="C2458" t="s">
        <v>1574</v>
      </c>
      <c r="D2458" t="s">
        <v>1529</v>
      </c>
      <c r="E2458" t="s">
        <v>1449</v>
      </c>
      <c r="F2458">
        <v>74308</v>
      </c>
      <c r="G2458">
        <v>88282</v>
      </c>
      <c r="H2458" t="s">
        <v>1577</v>
      </c>
      <c r="I2458">
        <v>323</v>
      </c>
      <c r="J2458">
        <v>4</v>
      </c>
      <c r="K2458">
        <v>3000</v>
      </c>
      <c r="L2458">
        <v>81314</v>
      </c>
      <c r="M2458">
        <v>1010</v>
      </c>
      <c r="N2458">
        <v>1061</v>
      </c>
      <c r="O2458">
        <v>1114</v>
      </c>
      <c r="P2458">
        <v>1218</v>
      </c>
      <c r="Q2458">
        <v>1322</v>
      </c>
      <c r="R2458">
        <v>12000</v>
      </c>
      <c r="S2458">
        <v>12606</v>
      </c>
      <c r="T2458">
        <v>13236</v>
      </c>
      <c r="U2458">
        <v>14471</v>
      </c>
      <c r="V2458">
        <v>15707</v>
      </c>
      <c r="W2458" t="s">
        <v>2183</v>
      </c>
      <c r="X2458">
        <v>1</v>
      </c>
      <c r="Y2458">
        <v>1</v>
      </c>
      <c r="Z2458" t="s">
        <v>1532</v>
      </c>
    </row>
    <row r="2459" spans="1:26">
      <c r="A2459">
        <v>285</v>
      </c>
      <c r="B2459">
        <v>16226</v>
      </c>
      <c r="C2459" t="s">
        <v>1574</v>
      </c>
      <c r="D2459" t="s">
        <v>1529</v>
      </c>
      <c r="E2459" t="s">
        <v>1441</v>
      </c>
      <c r="F2459">
        <v>646</v>
      </c>
      <c r="G2459">
        <v>762</v>
      </c>
      <c r="H2459" t="s">
        <v>1530</v>
      </c>
      <c r="I2459">
        <v>266</v>
      </c>
      <c r="J2459">
        <v>500</v>
      </c>
      <c r="K2459">
        <v>500</v>
      </c>
      <c r="L2459">
        <v>81000</v>
      </c>
      <c r="M2459">
        <v>741</v>
      </c>
      <c r="N2459">
        <v>778</v>
      </c>
      <c r="O2459">
        <v>817</v>
      </c>
      <c r="P2459">
        <v>893</v>
      </c>
      <c r="Q2459">
        <v>969</v>
      </c>
      <c r="R2459">
        <v>250000</v>
      </c>
      <c r="S2459">
        <v>262483</v>
      </c>
      <c r="T2459">
        <v>275641</v>
      </c>
      <c r="U2459">
        <v>301282</v>
      </c>
      <c r="V2459">
        <v>326923</v>
      </c>
      <c r="W2459" t="s">
        <v>2317</v>
      </c>
      <c r="X2459">
        <v>1</v>
      </c>
      <c r="Y2459">
        <v>1</v>
      </c>
      <c r="Z2459" t="s">
        <v>1532</v>
      </c>
    </row>
    <row r="2460" spans="1:26">
      <c r="A2460">
        <v>285</v>
      </c>
      <c r="B2460">
        <v>16226</v>
      </c>
      <c r="C2460" t="s">
        <v>1574</v>
      </c>
      <c r="D2460" t="s">
        <v>1529</v>
      </c>
      <c r="E2460" t="s">
        <v>1449</v>
      </c>
      <c r="F2460">
        <v>79128</v>
      </c>
      <c r="G2460">
        <v>93468</v>
      </c>
      <c r="H2460" t="s">
        <v>1577</v>
      </c>
      <c r="I2460">
        <v>323</v>
      </c>
      <c r="J2460">
        <v>15</v>
      </c>
      <c r="K2460">
        <v>25000</v>
      </c>
      <c r="L2460">
        <v>81314</v>
      </c>
      <c r="M2460">
        <v>1010</v>
      </c>
      <c r="N2460">
        <v>1061</v>
      </c>
      <c r="O2460">
        <v>1114</v>
      </c>
      <c r="P2460">
        <v>1218</v>
      </c>
      <c r="Q2460">
        <v>1322</v>
      </c>
      <c r="R2460">
        <v>375000</v>
      </c>
      <c r="S2460">
        <v>393936</v>
      </c>
      <c r="T2460">
        <v>413614</v>
      </c>
      <c r="U2460">
        <v>452228</v>
      </c>
      <c r="V2460">
        <v>490842</v>
      </c>
      <c r="W2460" t="s">
        <v>2201</v>
      </c>
      <c r="X2460">
        <v>1</v>
      </c>
      <c r="Y2460">
        <v>1</v>
      </c>
      <c r="Z2460" t="s">
        <v>1532</v>
      </c>
    </row>
    <row r="2461" spans="1:26">
      <c r="A2461">
        <v>285</v>
      </c>
      <c r="B2461">
        <v>16226</v>
      </c>
      <c r="C2461" t="s">
        <v>1574</v>
      </c>
      <c r="D2461" t="s">
        <v>1529</v>
      </c>
      <c r="E2461" t="s">
        <v>1441</v>
      </c>
      <c r="F2461">
        <v>64</v>
      </c>
      <c r="G2461">
        <v>156</v>
      </c>
      <c r="H2461" t="s">
        <v>1530</v>
      </c>
      <c r="I2461">
        <v>266</v>
      </c>
      <c r="J2461">
        <v>350</v>
      </c>
      <c r="K2461">
        <v>381.6</v>
      </c>
      <c r="L2461">
        <v>81000</v>
      </c>
      <c r="M2461">
        <v>741</v>
      </c>
      <c r="N2461">
        <v>778</v>
      </c>
      <c r="O2461">
        <v>817</v>
      </c>
      <c r="P2461">
        <v>893</v>
      </c>
      <c r="Q2461">
        <v>969</v>
      </c>
      <c r="R2461">
        <v>133560</v>
      </c>
      <c r="S2461">
        <v>140229</v>
      </c>
      <c r="T2461">
        <v>147258</v>
      </c>
      <c r="U2461">
        <v>160957</v>
      </c>
      <c r="V2461">
        <v>174655</v>
      </c>
      <c r="W2461" t="s">
        <v>2781</v>
      </c>
      <c r="X2461">
        <v>1</v>
      </c>
      <c r="Y2461">
        <v>1</v>
      </c>
      <c r="Z2461" t="s">
        <v>1532</v>
      </c>
    </row>
    <row r="2462" spans="1:26">
      <c r="A2462">
        <v>285</v>
      </c>
      <c r="B2462">
        <v>16226</v>
      </c>
      <c r="C2462" t="s">
        <v>1574</v>
      </c>
      <c r="D2462" t="s">
        <v>1529</v>
      </c>
      <c r="E2462" t="s">
        <v>1441</v>
      </c>
      <c r="F2462">
        <v>114</v>
      </c>
      <c r="G2462">
        <v>207</v>
      </c>
      <c r="H2462" t="s">
        <v>1530</v>
      </c>
      <c r="I2462">
        <v>266</v>
      </c>
      <c r="J2462">
        <v>350</v>
      </c>
      <c r="K2462">
        <v>360</v>
      </c>
      <c r="L2462">
        <v>81000</v>
      </c>
      <c r="M2462">
        <v>741</v>
      </c>
      <c r="N2462">
        <v>778</v>
      </c>
      <c r="O2462">
        <v>817</v>
      </c>
      <c r="P2462">
        <v>893</v>
      </c>
      <c r="Q2462">
        <v>969</v>
      </c>
      <c r="R2462">
        <v>126000</v>
      </c>
      <c r="S2462">
        <v>132291</v>
      </c>
      <c r="T2462">
        <v>138923</v>
      </c>
      <c r="U2462">
        <v>151846</v>
      </c>
      <c r="V2462">
        <v>164769</v>
      </c>
      <c r="W2462" t="s">
        <v>2782</v>
      </c>
      <c r="X2462">
        <v>1</v>
      </c>
      <c r="Y2462">
        <v>1</v>
      </c>
      <c r="Z2462" t="s">
        <v>1532</v>
      </c>
    </row>
    <row r="2463" spans="1:26">
      <c r="A2463">
        <v>285</v>
      </c>
      <c r="B2463">
        <v>16226</v>
      </c>
      <c r="C2463" t="s">
        <v>1574</v>
      </c>
      <c r="D2463" t="s">
        <v>1529</v>
      </c>
      <c r="E2463" t="s">
        <v>1449</v>
      </c>
      <c r="F2463">
        <v>49702</v>
      </c>
      <c r="G2463">
        <v>58259</v>
      </c>
      <c r="H2463" t="s">
        <v>1577</v>
      </c>
      <c r="I2463">
        <v>323</v>
      </c>
      <c r="J2463">
        <v>8</v>
      </c>
      <c r="K2463">
        <v>10000</v>
      </c>
      <c r="L2463">
        <v>81314</v>
      </c>
      <c r="M2463">
        <v>1010</v>
      </c>
      <c r="N2463">
        <v>1061</v>
      </c>
      <c r="O2463">
        <v>1114</v>
      </c>
      <c r="P2463">
        <v>1218</v>
      </c>
      <c r="Q2463">
        <v>1322</v>
      </c>
      <c r="R2463">
        <v>80000</v>
      </c>
      <c r="S2463">
        <v>84040</v>
      </c>
      <c r="T2463">
        <v>88238</v>
      </c>
      <c r="U2463">
        <v>96475</v>
      </c>
      <c r="V2463">
        <v>104713</v>
      </c>
      <c r="W2463" t="s">
        <v>2217</v>
      </c>
      <c r="X2463">
        <v>1</v>
      </c>
      <c r="Y2463">
        <v>1</v>
      </c>
      <c r="Z2463" t="s">
        <v>1532</v>
      </c>
    </row>
    <row r="2464" spans="1:26">
      <c r="A2464">
        <v>285</v>
      </c>
      <c r="B2464">
        <v>16226</v>
      </c>
      <c r="C2464" t="s">
        <v>1574</v>
      </c>
      <c r="D2464" t="s">
        <v>1529</v>
      </c>
      <c r="E2464" t="s">
        <v>1441</v>
      </c>
      <c r="F2464">
        <v>1375</v>
      </c>
      <c r="G2464">
        <v>1529</v>
      </c>
      <c r="H2464" t="s">
        <v>1530</v>
      </c>
      <c r="I2464">
        <v>266</v>
      </c>
      <c r="J2464">
        <v>363</v>
      </c>
      <c r="K2464">
        <v>339.54</v>
      </c>
      <c r="L2464">
        <v>81000</v>
      </c>
      <c r="M2464">
        <v>741</v>
      </c>
      <c r="N2464">
        <v>778</v>
      </c>
      <c r="O2464">
        <v>817</v>
      </c>
      <c r="P2464">
        <v>893</v>
      </c>
      <c r="Q2464">
        <v>969</v>
      </c>
      <c r="R2464">
        <v>123253</v>
      </c>
      <c r="S2464">
        <v>129407</v>
      </c>
      <c r="T2464">
        <v>135894</v>
      </c>
      <c r="U2464">
        <v>148536</v>
      </c>
      <c r="V2464">
        <v>161177</v>
      </c>
      <c r="W2464" t="s">
        <v>2783</v>
      </c>
      <c r="X2464">
        <v>1</v>
      </c>
      <c r="Y2464">
        <v>1</v>
      </c>
      <c r="Z2464" t="s">
        <v>1532</v>
      </c>
    </row>
    <row r="2465" spans="1:26">
      <c r="A2465">
        <v>285</v>
      </c>
      <c r="B2465">
        <v>16226</v>
      </c>
      <c r="C2465" t="s">
        <v>1574</v>
      </c>
      <c r="D2465" t="s">
        <v>1529</v>
      </c>
      <c r="E2465" t="s">
        <v>1441</v>
      </c>
      <c r="F2465">
        <v>588</v>
      </c>
      <c r="G2465">
        <v>703</v>
      </c>
      <c r="H2465" t="s">
        <v>1530</v>
      </c>
      <c r="I2465">
        <v>266</v>
      </c>
      <c r="J2465">
        <v>500</v>
      </c>
      <c r="K2465">
        <v>250</v>
      </c>
      <c r="L2465">
        <v>81000</v>
      </c>
      <c r="M2465">
        <v>741</v>
      </c>
      <c r="N2465">
        <v>778</v>
      </c>
      <c r="O2465">
        <v>817</v>
      </c>
      <c r="P2465">
        <v>893</v>
      </c>
      <c r="Q2465">
        <v>969</v>
      </c>
      <c r="R2465">
        <v>125000</v>
      </c>
      <c r="S2465">
        <v>131242</v>
      </c>
      <c r="T2465">
        <v>137821</v>
      </c>
      <c r="U2465">
        <v>150641</v>
      </c>
      <c r="V2465">
        <v>163462</v>
      </c>
      <c r="W2465" t="s">
        <v>2784</v>
      </c>
      <c r="X2465">
        <v>1</v>
      </c>
      <c r="Y2465">
        <v>1</v>
      </c>
      <c r="Z2465" t="s">
        <v>1532</v>
      </c>
    </row>
    <row r="2466" spans="1:26">
      <c r="A2466">
        <v>285</v>
      </c>
      <c r="B2466">
        <v>16226</v>
      </c>
      <c r="C2466" t="s">
        <v>1574</v>
      </c>
      <c r="D2466" t="s">
        <v>1529</v>
      </c>
      <c r="E2466" t="s">
        <v>1449</v>
      </c>
      <c r="F2466">
        <v>49494</v>
      </c>
      <c r="G2466">
        <v>57985</v>
      </c>
      <c r="H2466" t="s">
        <v>1577</v>
      </c>
      <c r="I2466">
        <v>323</v>
      </c>
      <c r="J2466">
        <v>13</v>
      </c>
      <c r="K2466">
        <v>1200</v>
      </c>
      <c r="L2466">
        <v>81314</v>
      </c>
      <c r="M2466">
        <v>1010</v>
      </c>
      <c r="N2466">
        <v>1061</v>
      </c>
      <c r="O2466">
        <v>1114</v>
      </c>
      <c r="P2466">
        <v>1218</v>
      </c>
      <c r="Q2466">
        <v>1322</v>
      </c>
      <c r="R2466">
        <v>15600</v>
      </c>
      <c r="S2466">
        <v>16388</v>
      </c>
      <c r="T2466">
        <v>17206</v>
      </c>
      <c r="U2466">
        <v>18813</v>
      </c>
      <c r="V2466">
        <v>20419</v>
      </c>
      <c r="W2466" t="s">
        <v>2188</v>
      </c>
      <c r="X2466">
        <v>1</v>
      </c>
      <c r="Y2466">
        <v>1</v>
      </c>
      <c r="Z2466" t="s">
        <v>1532</v>
      </c>
    </row>
    <row r="2467" spans="1:26">
      <c r="A2467">
        <v>285</v>
      </c>
      <c r="B2467">
        <v>16226</v>
      </c>
      <c r="C2467" t="s">
        <v>1574</v>
      </c>
      <c r="D2467" t="s">
        <v>1529</v>
      </c>
      <c r="E2467" t="s">
        <v>1441</v>
      </c>
      <c r="F2467">
        <v>664</v>
      </c>
      <c r="G2467">
        <v>55514</v>
      </c>
      <c r="H2467" t="s">
        <v>1530</v>
      </c>
      <c r="I2467">
        <v>266</v>
      </c>
      <c r="J2467">
        <v>2000</v>
      </c>
      <c r="K2467">
        <v>218</v>
      </c>
      <c r="L2467">
        <v>81000</v>
      </c>
      <c r="M2467">
        <v>741</v>
      </c>
      <c r="N2467">
        <v>778</v>
      </c>
      <c r="O2467">
        <v>817</v>
      </c>
      <c r="P2467">
        <v>893</v>
      </c>
      <c r="Q2467">
        <v>969</v>
      </c>
      <c r="R2467">
        <v>436000</v>
      </c>
      <c r="S2467">
        <v>457771</v>
      </c>
      <c r="T2467">
        <v>480718</v>
      </c>
      <c r="U2467">
        <v>525436</v>
      </c>
      <c r="V2467">
        <v>570154</v>
      </c>
      <c r="W2467" t="s">
        <v>2785</v>
      </c>
      <c r="X2467">
        <v>1</v>
      </c>
      <c r="Y2467">
        <v>1</v>
      </c>
      <c r="Z2467" t="s">
        <v>1532</v>
      </c>
    </row>
    <row r="2468" spans="1:26">
      <c r="A2468">
        <v>285</v>
      </c>
      <c r="B2468">
        <v>16226</v>
      </c>
      <c r="C2468" t="s">
        <v>1574</v>
      </c>
      <c r="D2468" t="s">
        <v>1529</v>
      </c>
      <c r="E2468" t="s">
        <v>1441</v>
      </c>
      <c r="F2468">
        <v>664</v>
      </c>
      <c r="G2468">
        <v>782</v>
      </c>
      <c r="H2468" t="s">
        <v>1530</v>
      </c>
      <c r="I2468">
        <v>266</v>
      </c>
      <c r="J2468">
        <v>5000</v>
      </c>
      <c r="K2468">
        <v>217.47</v>
      </c>
      <c r="L2468">
        <v>81000</v>
      </c>
      <c r="M2468">
        <v>741</v>
      </c>
      <c r="N2468">
        <v>778</v>
      </c>
      <c r="O2468">
        <v>817</v>
      </c>
      <c r="P2468">
        <v>893</v>
      </c>
      <c r="Q2468">
        <v>969</v>
      </c>
      <c r="R2468">
        <v>1087350</v>
      </c>
      <c r="S2468">
        <v>1141644</v>
      </c>
      <c r="T2468">
        <v>1198873</v>
      </c>
      <c r="U2468">
        <v>1310396</v>
      </c>
      <c r="V2468">
        <v>1421919</v>
      </c>
      <c r="W2468" t="s">
        <v>2785</v>
      </c>
      <c r="X2468">
        <v>1</v>
      </c>
      <c r="Y2468">
        <v>1</v>
      </c>
      <c r="Z2468" t="s">
        <v>1532</v>
      </c>
    </row>
    <row r="2469" spans="1:26">
      <c r="A2469">
        <v>285</v>
      </c>
      <c r="B2469">
        <v>16226</v>
      </c>
      <c r="C2469" t="s">
        <v>1574</v>
      </c>
      <c r="D2469" t="s">
        <v>1529</v>
      </c>
      <c r="E2469" t="s">
        <v>1449</v>
      </c>
      <c r="F2469">
        <v>8563</v>
      </c>
      <c r="G2469">
        <v>8943</v>
      </c>
      <c r="H2469" t="s">
        <v>1577</v>
      </c>
      <c r="I2469">
        <v>323</v>
      </c>
      <c r="J2469">
        <v>20</v>
      </c>
      <c r="K2469">
        <v>1500</v>
      </c>
      <c r="L2469">
        <v>81314</v>
      </c>
      <c r="M2469">
        <v>1010</v>
      </c>
      <c r="N2469">
        <v>1061</v>
      </c>
      <c r="O2469">
        <v>1114</v>
      </c>
      <c r="P2469">
        <v>1218</v>
      </c>
      <c r="Q2469">
        <v>1322</v>
      </c>
      <c r="R2469">
        <v>30000</v>
      </c>
      <c r="S2469">
        <v>31515</v>
      </c>
      <c r="T2469">
        <v>33089</v>
      </c>
      <c r="U2469">
        <v>36178</v>
      </c>
      <c r="V2469">
        <v>39267</v>
      </c>
      <c r="W2469" t="s">
        <v>1922</v>
      </c>
      <c r="X2469">
        <v>1</v>
      </c>
      <c r="Y2469">
        <v>1</v>
      </c>
      <c r="Z2469" t="s">
        <v>1532</v>
      </c>
    </row>
    <row r="2470" spans="1:26">
      <c r="A2470">
        <v>285</v>
      </c>
      <c r="B2470">
        <v>16226</v>
      </c>
      <c r="C2470" t="s">
        <v>1574</v>
      </c>
      <c r="D2470" t="s">
        <v>1529</v>
      </c>
      <c r="E2470" t="s">
        <v>1441</v>
      </c>
      <c r="F2470">
        <v>1249</v>
      </c>
      <c r="G2470">
        <v>1402</v>
      </c>
      <c r="H2470" t="s">
        <v>1530</v>
      </c>
      <c r="I2470">
        <v>266</v>
      </c>
      <c r="J2470">
        <v>5000</v>
      </c>
      <c r="K2470">
        <v>208.94</v>
      </c>
      <c r="L2470">
        <v>81000</v>
      </c>
      <c r="M2470">
        <v>741</v>
      </c>
      <c r="N2470">
        <v>778</v>
      </c>
      <c r="O2470">
        <v>817</v>
      </c>
      <c r="P2470">
        <v>893</v>
      </c>
      <c r="Q2470">
        <v>969</v>
      </c>
      <c r="R2470">
        <v>1044700</v>
      </c>
      <c r="S2470">
        <v>1096865</v>
      </c>
      <c r="T2470">
        <v>1151849</v>
      </c>
      <c r="U2470">
        <v>1258997</v>
      </c>
      <c r="V2470">
        <v>1366146</v>
      </c>
      <c r="W2470" t="s">
        <v>2786</v>
      </c>
      <c r="X2470">
        <v>1</v>
      </c>
      <c r="Y2470">
        <v>1</v>
      </c>
      <c r="Z2470" t="s">
        <v>1532</v>
      </c>
    </row>
    <row r="2471" spans="1:26">
      <c r="A2471">
        <v>285</v>
      </c>
      <c r="B2471">
        <v>16226</v>
      </c>
      <c r="C2471" t="s">
        <v>1574</v>
      </c>
      <c r="D2471" t="s">
        <v>1529</v>
      </c>
      <c r="E2471" t="s">
        <v>1441</v>
      </c>
      <c r="F2471">
        <v>32998</v>
      </c>
      <c r="G2471">
        <v>36014</v>
      </c>
      <c r="H2471" t="s">
        <v>1530</v>
      </c>
      <c r="I2471">
        <v>266</v>
      </c>
      <c r="J2471">
        <v>800</v>
      </c>
      <c r="K2471">
        <v>200</v>
      </c>
      <c r="L2471">
        <v>81000</v>
      </c>
      <c r="M2471">
        <v>741</v>
      </c>
      <c r="N2471">
        <v>778</v>
      </c>
      <c r="O2471">
        <v>817</v>
      </c>
      <c r="P2471">
        <v>893</v>
      </c>
      <c r="Q2471">
        <v>969</v>
      </c>
      <c r="R2471">
        <v>160000</v>
      </c>
      <c r="S2471">
        <v>167989</v>
      </c>
      <c r="T2471">
        <v>176410</v>
      </c>
      <c r="U2471">
        <v>192821</v>
      </c>
      <c r="V2471">
        <v>209231</v>
      </c>
      <c r="W2471" t="s">
        <v>2776</v>
      </c>
      <c r="X2471">
        <v>1</v>
      </c>
      <c r="Y2471">
        <v>1</v>
      </c>
      <c r="Z2471" t="s">
        <v>1532</v>
      </c>
    </row>
    <row r="2472" spans="1:26">
      <c r="A2472">
        <v>285</v>
      </c>
      <c r="B2472">
        <v>16226</v>
      </c>
      <c r="C2472" t="s">
        <v>1574</v>
      </c>
      <c r="D2472" t="s">
        <v>1529</v>
      </c>
      <c r="E2472" t="s">
        <v>1449</v>
      </c>
      <c r="F2472">
        <v>55709</v>
      </c>
      <c r="G2472">
        <v>65772</v>
      </c>
      <c r="H2472" t="s">
        <v>1577</v>
      </c>
      <c r="I2472">
        <v>323</v>
      </c>
      <c r="J2472">
        <v>5</v>
      </c>
      <c r="K2472">
        <v>225000</v>
      </c>
      <c r="L2472">
        <v>81314</v>
      </c>
      <c r="M2472">
        <v>1010</v>
      </c>
      <c r="N2472">
        <v>1061</v>
      </c>
      <c r="O2472">
        <v>1114</v>
      </c>
      <c r="P2472">
        <v>1218</v>
      </c>
      <c r="Q2472">
        <v>1322</v>
      </c>
      <c r="R2472">
        <v>1125000</v>
      </c>
      <c r="S2472">
        <v>1181807</v>
      </c>
      <c r="T2472">
        <v>1240842</v>
      </c>
      <c r="U2472">
        <v>1356683</v>
      </c>
      <c r="V2472">
        <v>1472525</v>
      </c>
      <c r="W2472" t="s">
        <v>2218</v>
      </c>
      <c r="X2472">
        <v>1</v>
      </c>
      <c r="Y2472">
        <v>1</v>
      </c>
      <c r="Z2472" t="s">
        <v>1532</v>
      </c>
    </row>
    <row r="2473" spans="1:26">
      <c r="A2473">
        <v>285</v>
      </c>
      <c r="B2473">
        <v>16226</v>
      </c>
      <c r="C2473" t="s">
        <v>1574</v>
      </c>
      <c r="D2473" t="s">
        <v>1529</v>
      </c>
      <c r="E2473" t="s">
        <v>1441</v>
      </c>
      <c r="F2473">
        <v>65292</v>
      </c>
      <c r="G2473">
        <v>78569</v>
      </c>
      <c r="H2473" t="s">
        <v>1530</v>
      </c>
      <c r="I2473">
        <v>242</v>
      </c>
      <c r="J2473">
        <v>500</v>
      </c>
      <c r="K2473">
        <v>15</v>
      </c>
      <c r="L2473">
        <v>81000</v>
      </c>
      <c r="M2473">
        <v>741</v>
      </c>
      <c r="N2473">
        <v>778</v>
      </c>
      <c r="O2473">
        <v>817</v>
      </c>
      <c r="P2473">
        <v>893</v>
      </c>
      <c r="Q2473">
        <v>969</v>
      </c>
      <c r="R2473">
        <v>7500</v>
      </c>
      <c r="S2473">
        <v>7874</v>
      </c>
      <c r="T2473">
        <v>8269</v>
      </c>
      <c r="U2473">
        <v>9038</v>
      </c>
      <c r="V2473">
        <v>9808</v>
      </c>
      <c r="W2473" t="s">
        <v>2787</v>
      </c>
      <c r="X2473">
        <v>1</v>
      </c>
      <c r="Y2473">
        <v>1</v>
      </c>
      <c r="Z2473" t="s">
        <v>1532</v>
      </c>
    </row>
    <row r="2474" spans="1:26">
      <c r="A2474">
        <v>285</v>
      </c>
      <c r="B2474">
        <v>16226</v>
      </c>
      <c r="C2474" t="s">
        <v>1574</v>
      </c>
      <c r="D2474" t="s">
        <v>1529</v>
      </c>
      <c r="E2474" t="s">
        <v>1441</v>
      </c>
      <c r="F2474">
        <v>51150</v>
      </c>
      <c r="G2474">
        <v>60139</v>
      </c>
      <c r="H2474" t="s">
        <v>1530</v>
      </c>
      <c r="I2474">
        <v>242</v>
      </c>
      <c r="J2474">
        <v>500</v>
      </c>
      <c r="K2474">
        <v>145</v>
      </c>
      <c r="L2474">
        <v>81000</v>
      </c>
      <c r="M2474">
        <v>741</v>
      </c>
      <c r="N2474">
        <v>778</v>
      </c>
      <c r="O2474">
        <v>817</v>
      </c>
      <c r="P2474">
        <v>893</v>
      </c>
      <c r="Q2474">
        <v>969</v>
      </c>
      <c r="R2474">
        <v>72500</v>
      </c>
      <c r="S2474">
        <v>76120</v>
      </c>
      <c r="T2474">
        <v>79936</v>
      </c>
      <c r="U2474">
        <v>87372</v>
      </c>
      <c r="V2474">
        <v>94808</v>
      </c>
      <c r="W2474" t="s">
        <v>2788</v>
      </c>
      <c r="X2474">
        <v>1</v>
      </c>
      <c r="Y2474">
        <v>1</v>
      </c>
      <c r="Z2474" t="s">
        <v>1532</v>
      </c>
    </row>
    <row r="2475" spans="1:26">
      <c r="A2475">
        <v>285</v>
      </c>
      <c r="B2475">
        <v>16226</v>
      </c>
      <c r="C2475" t="s">
        <v>1574</v>
      </c>
      <c r="D2475" t="s">
        <v>1529</v>
      </c>
      <c r="E2475" t="s">
        <v>1449</v>
      </c>
      <c r="F2475">
        <v>79543</v>
      </c>
      <c r="G2475">
        <v>93967</v>
      </c>
      <c r="H2475" t="s">
        <v>1577</v>
      </c>
      <c r="I2475">
        <v>323</v>
      </c>
      <c r="J2475">
        <v>6</v>
      </c>
      <c r="K2475">
        <v>40000</v>
      </c>
      <c r="L2475">
        <v>81314</v>
      </c>
      <c r="M2475">
        <v>1010</v>
      </c>
      <c r="N2475">
        <v>1061</v>
      </c>
      <c r="O2475">
        <v>1114</v>
      </c>
      <c r="P2475">
        <v>1218</v>
      </c>
      <c r="Q2475">
        <v>1322</v>
      </c>
      <c r="R2475">
        <v>240000</v>
      </c>
      <c r="S2475">
        <v>252119</v>
      </c>
      <c r="T2475">
        <v>264713</v>
      </c>
      <c r="U2475">
        <v>289426</v>
      </c>
      <c r="V2475">
        <v>314139</v>
      </c>
      <c r="W2475" t="s">
        <v>2219</v>
      </c>
      <c r="X2475">
        <v>1</v>
      </c>
      <c r="Y2475">
        <v>1</v>
      </c>
      <c r="Z2475" t="s">
        <v>1532</v>
      </c>
    </row>
    <row r="2476" spans="1:26">
      <c r="A2476">
        <v>285</v>
      </c>
      <c r="B2476">
        <v>16226</v>
      </c>
      <c r="C2476" t="s">
        <v>1574</v>
      </c>
      <c r="D2476" t="s">
        <v>1529</v>
      </c>
      <c r="E2476" t="s">
        <v>1439</v>
      </c>
      <c r="F2476">
        <v>869</v>
      </c>
      <c r="G2476">
        <v>42659</v>
      </c>
      <c r="H2476" t="s">
        <v>1530</v>
      </c>
      <c r="I2476">
        <v>266</v>
      </c>
      <c r="J2476">
        <v>500</v>
      </c>
      <c r="K2476">
        <v>200</v>
      </c>
      <c r="L2476">
        <v>81000</v>
      </c>
      <c r="M2476">
        <v>2044</v>
      </c>
      <c r="N2476">
        <v>2146</v>
      </c>
      <c r="O2476">
        <v>2254</v>
      </c>
      <c r="P2476">
        <v>2464</v>
      </c>
      <c r="Q2476">
        <v>2674</v>
      </c>
      <c r="R2476">
        <v>100000</v>
      </c>
      <c r="S2476">
        <v>104990</v>
      </c>
      <c r="T2476">
        <v>110274</v>
      </c>
      <c r="U2476">
        <v>120548</v>
      </c>
      <c r="V2476">
        <v>130822</v>
      </c>
      <c r="W2476" t="s">
        <v>2789</v>
      </c>
      <c r="X2476">
        <v>1</v>
      </c>
      <c r="Y2476">
        <v>1</v>
      </c>
      <c r="Z2476" t="s">
        <v>1532</v>
      </c>
    </row>
    <row r="2477" spans="1:26">
      <c r="A2477">
        <v>285</v>
      </c>
      <c r="B2477">
        <v>16226</v>
      </c>
      <c r="C2477" t="s">
        <v>1574</v>
      </c>
      <c r="D2477" t="s">
        <v>1529</v>
      </c>
      <c r="E2477" t="s">
        <v>1449</v>
      </c>
      <c r="F2477">
        <v>79601</v>
      </c>
      <c r="G2477">
        <v>94033</v>
      </c>
      <c r="H2477" t="s">
        <v>1577</v>
      </c>
      <c r="I2477">
        <v>323</v>
      </c>
      <c r="J2477">
        <v>11</v>
      </c>
      <c r="K2477">
        <v>1000</v>
      </c>
      <c r="L2477">
        <v>81314</v>
      </c>
      <c r="M2477">
        <v>1010</v>
      </c>
      <c r="N2477">
        <v>1061</v>
      </c>
      <c r="O2477">
        <v>1114</v>
      </c>
      <c r="P2477">
        <v>1218</v>
      </c>
      <c r="Q2477">
        <v>1322</v>
      </c>
      <c r="R2477">
        <v>11000</v>
      </c>
      <c r="S2477">
        <v>11555</v>
      </c>
      <c r="T2477">
        <v>12133</v>
      </c>
      <c r="U2477">
        <v>13265</v>
      </c>
      <c r="V2477">
        <v>14398</v>
      </c>
      <c r="W2477" t="s">
        <v>2174</v>
      </c>
      <c r="X2477">
        <v>1</v>
      </c>
      <c r="Y2477">
        <v>1</v>
      </c>
      <c r="Z2477" t="s">
        <v>1532</v>
      </c>
    </row>
    <row r="2478" spans="1:26">
      <c r="A2478">
        <v>285</v>
      </c>
      <c r="B2478">
        <v>16226</v>
      </c>
      <c r="C2478" t="s">
        <v>1574</v>
      </c>
      <c r="D2478" t="s">
        <v>1529</v>
      </c>
      <c r="E2478" t="s">
        <v>1439</v>
      </c>
      <c r="F2478">
        <v>391</v>
      </c>
      <c r="G2478">
        <v>15126</v>
      </c>
      <c r="H2478" t="s">
        <v>1530</v>
      </c>
      <c r="I2478">
        <v>266</v>
      </c>
      <c r="J2478">
        <v>1000</v>
      </c>
      <c r="K2478">
        <v>198</v>
      </c>
      <c r="L2478">
        <v>81000</v>
      </c>
      <c r="M2478">
        <v>2044</v>
      </c>
      <c r="N2478">
        <v>2146</v>
      </c>
      <c r="O2478">
        <v>2254</v>
      </c>
      <c r="P2478">
        <v>2464</v>
      </c>
      <c r="Q2478">
        <v>2674</v>
      </c>
      <c r="R2478">
        <v>198000</v>
      </c>
      <c r="S2478">
        <v>207881</v>
      </c>
      <c r="T2478">
        <v>218342</v>
      </c>
      <c r="U2478">
        <v>238685</v>
      </c>
      <c r="V2478">
        <v>259027</v>
      </c>
      <c r="W2478" t="s">
        <v>2790</v>
      </c>
      <c r="X2478">
        <v>1</v>
      </c>
      <c r="Y2478">
        <v>1</v>
      </c>
      <c r="Z2478" t="s">
        <v>1532</v>
      </c>
    </row>
    <row r="2479" spans="1:26">
      <c r="A2479">
        <v>285</v>
      </c>
      <c r="B2479">
        <v>16226</v>
      </c>
      <c r="C2479" t="s">
        <v>1574</v>
      </c>
      <c r="D2479" t="s">
        <v>1529</v>
      </c>
      <c r="E2479" t="s">
        <v>1449</v>
      </c>
      <c r="F2479">
        <v>52334</v>
      </c>
      <c r="G2479">
        <v>61639</v>
      </c>
      <c r="H2479" t="s">
        <v>1577</v>
      </c>
      <c r="I2479">
        <v>323</v>
      </c>
      <c r="J2479">
        <v>4</v>
      </c>
      <c r="K2479">
        <v>2000</v>
      </c>
      <c r="L2479">
        <v>81314</v>
      </c>
      <c r="M2479">
        <v>1010</v>
      </c>
      <c r="N2479">
        <v>1061</v>
      </c>
      <c r="O2479">
        <v>1114</v>
      </c>
      <c r="P2479">
        <v>1218</v>
      </c>
      <c r="Q2479">
        <v>1322</v>
      </c>
      <c r="R2479">
        <v>8000</v>
      </c>
      <c r="S2479">
        <v>8404</v>
      </c>
      <c r="T2479">
        <v>8824</v>
      </c>
      <c r="U2479">
        <v>9648</v>
      </c>
      <c r="V2479">
        <v>10471</v>
      </c>
      <c r="W2479" t="s">
        <v>2220</v>
      </c>
      <c r="X2479">
        <v>1</v>
      </c>
      <c r="Y2479">
        <v>1</v>
      </c>
      <c r="Z2479" t="s">
        <v>1532</v>
      </c>
    </row>
    <row r="2480" spans="1:26">
      <c r="A2480">
        <v>285</v>
      </c>
      <c r="B2480">
        <v>16226</v>
      </c>
      <c r="C2480" t="s">
        <v>1574</v>
      </c>
      <c r="D2480" t="s">
        <v>1529</v>
      </c>
      <c r="E2480" t="s">
        <v>1439</v>
      </c>
      <c r="F2480">
        <v>552</v>
      </c>
      <c r="G2480">
        <v>665</v>
      </c>
      <c r="H2480" t="s">
        <v>1530</v>
      </c>
      <c r="I2480">
        <v>266</v>
      </c>
      <c r="J2480">
        <v>1200</v>
      </c>
      <c r="K2480">
        <v>169</v>
      </c>
      <c r="L2480">
        <v>81000</v>
      </c>
      <c r="M2480">
        <v>2044</v>
      </c>
      <c r="N2480">
        <v>2146</v>
      </c>
      <c r="O2480">
        <v>2254</v>
      </c>
      <c r="P2480">
        <v>2464</v>
      </c>
      <c r="Q2480">
        <v>2674</v>
      </c>
      <c r="R2480">
        <v>202800</v>
      </c>
      <c r="S2480">
        <v>212920</v>
      </c>
      <c r="T2480">
        <v>223636</v>
      </c>
      <c r="U2480">
        <v>244471</v>
      </c>
      <c r="V2480">
        <v>265307</v>
      </c>
      <c r="W2480" t="s">
        <v>2791</v>
      </c>
      <c r="X2480">
        <v>1</v>
      </c>
      <c r="Y2480">
        <v>1</v>
      </c>
      <c r="Z2480" t="s">
        <v>1532</v>
      </c>
    </row>
    <row r="2481" spans="1:26">
      <c r="A2481">
        <v>285</v>
      </c>
      <c r="B2481">
        <v>16226</v>
      </c>
      <c r="C2481" t="s">
        <v>1574</v>
      </c>
      <c r="D2481" t="s">
        <v>1529</v>
      </c>
      <c r="E2481" t="s">
        <v>1449</v>
      </c>
      <c r="F2481">
        <v>49266</v>
      </c>
      <c r="G2481">
        <v>57711</v>
      </c>
      <c r="H2481" t="s">
        <v>1577</v>
      </c>
      <c r="I2481">
        <v>323</v>
      </c>
      <c r="J2481">
        <v>15</v>
      </c>
      <c r="K2481">
        <v>400</v>
      </c>
      <c r="L2481">
        <v>81314</v>
      </c>
      <c r="M2481">
        <v>1010</v>
      </c>
      <c r="N2481">
        <v>1061</v>
      </c>
      <c r="O2481">
        <v>1114</v>
      </c>
      <c r="P2481">
        <v>1218</v>
      </c>
      <c r="Q2481">
        <v>1322</v>
      </c>
      <c r="R2481">
        <v>6000</v>
      </c>
      <c r="S2481">
        <v>6303</v>
      </c>
      <c r="T2481">
        <v>6618</v>
      </c>
      <c r="U2481">
        <v>7236</v>
      </c>
      <c r="V2481">
        <v>7853</v>
      </c>
      <c r="W2481" t="s">
        <v>2175</v>
      </c>
      <c r="X2481">
        <v>1</v>
      </c>
      <c r="Y2481">
        <v>1</v>
      </c>
      <c r="Z2481" t="s">
        <v>1532</v>
      </c>
    </row>
    <row r="2482" spans="1:26">
      <c r="A2482">
        <v>285</v>
      </c>
      <c r="B2482">
        <v>16226</v>
      </c>
      <c r="C2482" t="s">
        <v>1574</v>
      </c>
      <c r="D2482" t="s">
        <v>1529</v>
      </c>
      <c r="E2482" t="s">
        <v>1449</v>
      </c>
      <c r="F2482">
        <v>79674</v>
      </c>
      <c r="G2482">
        <v>94122</v>
      </c>
      <c r="H2482" t="s">
        <v>1577</v>
      </c>
      <c r="I2482">
        <v>323</v>
      </c>
      <c r="J2482">
        <v>2</v>
      </c>
      <c r="K2482">
        <v>450</v>
      </c>
      <c r="L2482">
        <v>81314</v>
      </c>
      <c r="M2482">
        <v>1010</v>
      </c>
      <c r="N2482">
        <v>1061</v>
      </c>
      <c r="O2482">
        <v>1114</v>
      </c>
      <c r="P2482">
        <v>1218</v>
      </c>
      <c r="Q2482">
        <v>1322</v>
      </c>
      <c r="R2482">
        <v>900</v>
      </c>
      <c r="S2482">
        <v>945</v>
      </c>
      <c r="T2482">
        <v>993</v>
      </c>
      <c r="U2482">
        <v>1085</v>
      </c>
      <c r="V2482">
        <v>1178</v>
      </c>
      <c r="W2482" t="s">
        <v>2169</v>
      </c>
      <c r="X2482">
        <v>1</v>
      </c>
      <c r="Y2482">
        <v>1</v>
      </c>
      <c r="Z2482" t="s">
        <v>1532</v>
      </c>
    </row>
    <row r="2483" spans="1:26">
      <c r="A2483">
        <v>285</v>
      </c>
      <c r="B2483">
        <v>16226</v>
      </c>
      <c r="C2483" t="s">
        <v>1574</v>
      </c>
      <c r="D2483" t="s">
        <v>1529</v>
      </c>
      <c r="E2483" t="s">
        <v>1449</v>
      </c>
      <c r="F2483">
        <v>79604</v>
      </c>
      <c r="G2483">
        <v>94036</v>
      </c>
      <c r="H2483" t="s">
        <v>1577</v>
      </c>
      <c r="I2483">
        <v>323</v>
      </c>
      <c r="J2483">
        <v>17</v>
      </c>
      <c r="K2483">
        <v>1500</v>
      </c>
      <c r="L2483">
        <v>81314</v>
      </c>
      <c r="M2483">
        <v>1010</v>
      </c>
      <c r="N2483">
        <v>1061</v>
      </c>
      <c r="O2483">
        <v>1114</v>
      </c>
      <c r="P2483">
        <v>1218</v>
      </c>
      <c r="Q2483">
        <v>1322</v>
      </c>
      <c r="R2483">
        <v>25500</v>
      </c>
      <c r="S2483">
        <v>26788</v>
      </c>
      <c r="T2483">
        <v>28126</v>
      </c>
      <c r="U2483">
        <v>30751</v>
      </c>
      <c r="V2483">
        <v>33377</v>
      </c>
      <c r="W2483" t="s">
        <v>2191</v>
      </c>
      <c r="X2483">
        <v>1</v>
      </c>
      <c r="Y2483">
        <v>1</v>
      </c>
      <c r="Z2483" t="s">
        <v>1532</v>
      </c>
    </row>
    <row r="2484" spans="1:26">
      <c r="A2484">
        <v>285</v>
      </c>
      <c r="B2484">
        <v>16226</v>
      </c>
      <c r="C2484" t="s">
        <v>1574</v>
      </c>
      <c r="D2484" t="s">
        <v>1529</v>
      </c>
      <c r="E2484" t="s">
        <v>1439</v>
      </c>
      <c r="F2484">
        <v>30176</v>
      </c>
      <c r="G2484">
        <v>87469</v>
      </c>
      <c r="H2484" t="s">
        <v>1530</v>
      </c>
      <c r="I2484">
        <v>266</v>
      </c>
      <c r="J2484">
        <v>500</v>
      </c>
      <c r="K2484">
        <v>149</v>
      </c>
      <c r="L2484">
        <v>81000</v>
      </c>
      <c r="M2484">
        <v>2044</v>
      </c>
      <c r="N2484">
        <v>2146</v>
      </c>
      <c r="O2484">
        <v>2254</v>
      </c>
      <c r="P2484">
        <v>2464</v>
      </c>
      <c r="Q2484">
        <v>2674</v>
      </c>
      <c r="R2484">
        <v>74500</v>
      </c>
      <c r="S2484">
        <v>78218</v>
      </c>
      <c r="T2484">
        <v>82154</v>
      </c>
      <c r="U2484">
        <v>89808</v>
      </c>
      <c r="V2484">
        <v>97462</v>
      </c>
      <c r="W2484" t="s">
        <v>2792</v>
      </c>
      <c r="X2484">
        <v>1</v>
      </c>
      <c r="Y2484">
        <v>1</v>
      </c>
      <c r="Z2484" t="s">
        <v>1532</v>
      </c>
    </row>
    <row r="2485" spans="1:26">
      <c r="A2485">
        <v>285</v>
      </c>
      <c r="B2485">
        <v>16226</v>
      </c>
      <c r="C2485" t="s">
        <v>1574</v>
      </c>
      <c r="D2485" t="s">
        <v>1529</v>
      </c>
      <c r="E2485" t="s">
        <v>1449</v>
      </c>
      <c r="F2485">
        <v>83839</v>
      </c>
      <c r="G2485">
        <v>99141</v>
      </c>
      <c r="H2485" t="s">
        <v>1577</v>
      </c>
      <c r="I2485">
        <v>323</v>
      </c>
      <c r="J2485">
        <v>5</v>
      </c>
      <c r="K2485">
        <v>700</v>
      </c>
      <c r="L2485">
        <v>81314</v>
      </c>
      <c r="M2485">
        <v>1010</v>
      </c>
      <c r="N2485">
        <v>1061</v>
      </c>
      <c r="O2485">
        <v>1114</v>
      </c>
      <c r="P2485">
        <v>1218</v>
      </c>
      <c r="Q2485">
        <v>1322</v>
      </c>
      <c r="R2485">
        <v>3500</v>
      </c>
      <c r="S2485">
        <v>3677</v>
      </c>
      <c r="T2485">
        <v>3860</v>
      </c>
      <c r="U2485">
        <v>4221</v>
      </c>
      <c r="V2485">
        <v>4581</v>
      </c>
      <c r="W2485" t="s">
        <v>2221</v>
      </c>
      <c r="X2485">
        <v>1</v>
      </c>
      <c r="Y2485">
        <v>1</v>
      </c>
      <c r="Z2485" t="s">
        <v>1532</v>
      </c>
    </row>
    <row r="2486" spans="1:26">
      <c r="A2486">
        <v>285</v>
      </c>
      <c r="B2486">
        <v>16226</v>
      </c>
      <c r="C2486" t="s">
        <v>1574</v>
      </c>
      <c r="D2486" t="s">
        <v>1529</v>
      </c>
      <c r="E2486" t="s">
        <v>1449</v>
      </c>
      <c r="F2486">
        <v>78862</v>
      </c>
      <c r="G2486">
        <v>93182</v>
      </c>
      <c r="H2486" t="s">
        <v>1577</v>
      </c>
      <c r="I2486">
        <v>323</v>
      </c>
      <c r="J2486">
        <v>4</v>
      </c>
      <c r="K2486">
        <v>20000</v>
      </c>
      <c r="L2486">
        <v>81314</v>
      </c>
      <c r="M2486">
        <v>1010</v>
      </c>
      <c r="N2486">
        <v>1061</v>
      </c>
      <c r="O2486">
        <v>1114</v>
      </c>
      <c r="P2486">
        <v>1218</v>
      </c>
      <c r="Q2486">
        <v>1322</v>
      </c>
      <c r="R2486">
        <v>80000</v>
      </c>
      <c r="S2486">
        <v>84040</v>
      </c>
      <c r="T2486">
        <v>88238</v>
      </c>
      <c r="U2486">
        <v>96475</v>
      </c>
      <c r="V2486">
        <v>104713</v>
      </c>
      <c r="W2486" t="s">
        <v>2222</v>
      </c>
      <c r="X2486">
        <v>1</v>
      </c>
      <c r="Y2486">
        <v>1</v>
      </c>
      <c r="Z2486" t="s">
        <v>1532</v>
      </c>
    </row>
    <row r="2487" spans="1:26">
      <c r="A2487">
        <v>285</v>
      </c>
      <c r="B2487">
        <v>16226</v>
      </c>
      <c r="C2487" t="s">
        <v>1574</v>
      </c>
      <c r="D2487" t="s">
        <v>1529</v>
      </c>
      <c r="E2487" t="s">
        <v>1439</v>
      </c>
      <c r="F2487">
        <v>1345</v>
      </c>
      <c r="G2487">
        <v>56208</v>
      </c>
      <c r="H2487" t="s">
        <v>1530</v>
      </c>
      <c r="I2487">
        <v>266</v>
      </c>
      <c r="J2487">
        <v>5000</v>
      </c>
      <c r="K2487">
        <v>149</v>
      </c>
      <c r="L2487">
        <v>81000</v>
      </c>
      <c r="M2487">
        <v>2044</v>
      </c>
      <c r="N2487">
        <v>2146</v>
      </c>
      <c r="O2487">
        <v>2254</v>
      </c>
      <c r="P2487">
        <v>2464</v>
      </c>
      <c r="Q2487">
        <v>2674</v>
      </c>
      <c r="R2487">
        <v>745000</v>
      </c>
      <c r="S2487">
        <v>782177</v>
      </c>
      <c r="T2487">
        <v>821541</v>
      </c>
      <c r="U2487">
        <v>898082</v>
      </c>
      <c r="V2487">
        <v>974623</v>
      </c>
      <c r="W2487" t="s">
        <v>2793</v>
      </c>
      <c r="X2487">
        <v>1</v>
      </c>
      <c r="Y2487">
        <v>1</v>
      </c>
      <c r="Z2487" t="s">
        <v>1532</v>
      </c>
    </row>
    <row r="2488" spans="1:26">
      <c r="A2488">
        <v>285</v>
      </c>
      <c r="B2488">
        <v>16226</v>
      </c>
      <c r="C2488" t="s">
        <v>1574</v>
      </c>
      <c r="D2488" t="s">
        <v>1529</v>
      </c>
      <c r="E2488" t="s">
        <v>1439</v>
      </c>
      <c r="F2488">
        <v>730</v>
      </c>
      <c r="G2488">
        <v>15141</v>
      </c>
      <c r="H2488" t="s">
        <v>1530</v>
      </c>
      <c r="I2488">
        <v>266</v>
      </c>
      <c r="J2488">
        <v>28000</v>
      </c>
      <c r="K2488">
        <v>149</v>
      </c>
      <c r="L2488">
        <v>81000</v>
      </c>
      <c r="M2488">
        <v>2044</v>
      </c>
      <c r="N2488">
        <v>2146</v>
      </c>
      <c r="O2488">
        <v>2254</v>
      </c>
      <c r="P2488">
        <v>2464</v>
      </c>
      <c r="Q2488">
        <v>2674</v>
      </c>
      <c r="R2488">
        <v>4172000</v>
      </c>
      <c r="S2488">
        <v>4380192</v>
      </c>
      <c r="T2488">
        <v>4600630</v>
      </c>
      <c r="U2488">
        <v>5029260</v>
      </c>
      <c r="V2488">
        <v>5457890</v>
      </c>
      <c r="W2488" t="s">
        <v>2794</v>
      </c>
      <c r="X2488">
        <v>1</v>
      </c>
      <c r="Y2488">
        <v>1</v>
      </c>
      <c r="Z2488" t="s">
        <v>1532</v>
      </c>
    </row>
    <row r="2489" spans="1:26">
      <c r="A2489">
        <v>285</v>
      </c>
      <c r="B2489">
        <v>16226</v>
      </c>
      <c r="C2489" t="s">
        <v>1574</v>
      </c>
      <c r="D2489" t="s">
        <v>1529</v>
      </c>
      <c r="E2489" t="s">
        <v>1449</v>
      </c>
      <c r="F2489">
        <v>55416</v>
      </c>
      <c r="G2489">
        <v>65417</v>
      </c>
      <c r="H2489" t="s">
        <v>1577</v>
      </c>
      <c r="I2489">
        <v>323</v>
      </c>
      <c r="J2489">
        <v>6</v>
      </c>
      <c r="K2489">
        <v>1500</v>
      </c>
      <c r="L2489">
        <v>81314</v>
      </c>
      <c r="M2489">
        <v>1010</v>
      </c>
      <c r="N2489">
        <v>1061</v>
      </c>
      <c r="O2489">
        <v>1114</v>
      </c>
      <c r="P2489">
        <v>1218</v>
      </c>
      <c r="Q2489">
        <v>1322</v>
      </c>
      <c r="R2489">
        <v>9000</v>
      </c>
      <c r="S2489">
        <v>9454</v>
      </c>
      <c r="T2489">
        <v>9927</v>
      </c>
      <c r="U2489">
        <v>10853</v>
      </c>
      <c r="V2489">
        <v>11780</v>
      </c>
      <c r="W2489" t="s">
        <v>2176</v>
      </c>
      <c r="X2489">
        <v>1</v>
      </c>
      <c r="Y2489">
        <v>1</v>
      </c>
      <c r="Z2489" t="s">
        <v>1532</v>
      </c>
    </row>
    <row r="2490" spans="1:26">
      <c r="A2490">
        <v>285</v>
      </c>
      <c r="B2490">
        <v>16226</v>
      </c>
      <c r="C2490" t="s">
        <v>1574</v>
      </c>
      <c r="D2490" t="s">
        <v>1529</v>
      </c>
      <c r="E2490" t="s">
        <v>1439</v>
      </c>
      <c r="F2490">
        <v>27986</v>
      </c>
      <c r="G2490">
        <v>41099</v>
      </c>
      <c r="H2490" t="s">
        <v>1530</v>
      </c>
      <c r="I2490">
        <v>266</v>
      </c>
      <c r="J2490">
        <v>1400</v>
      </c>
      <c r="K2490">
        <v>145</v>
      </c>
      <c r="L2490">
        <v>81000</v>
      </c>
      <c r="M2490">
        <v>2044</v>
      </c>
      <c r="N2490">
        <v>2146</v>
      </c>
      <c r="O2490">
        <v>2254</v>
      </c>
      <c r="P2490">
        <v>2464</v>
      </c>
      <c r="Q2490">
        <v>2674</v>
      </c>
      <c r="R2490">
        <v>203000</v>
      </c>
      <c r="S2490">
        <v>213130</v>
      </c>
      <c r="T2490">
        <v>223856</v>
      </c>
      <c r="U2490">
        <v>244712</v>
      </c>
      <c r="V2490">
        <v>265568</v>
      </c>
      <c r="W2490" t="s">
        <v>2795</v>
      </c>
      <c r="X2490">
        <v>1</v>
      </c>
      <c r="Y2490">
        <v>1</v>
      </c>
      <c r="Z2490" t="s">
        <v>1532</v>
      </c>
    </row>
    <row r="2491" spans="1:26">
      <c r="A2491">
        <v>285</v>
      </c>
      <c r="B2491">
        <v>16226</v>
      </c>
      <c r="C2491" t="s">
        <v>1574</v>
      </c>
      <c r="D2491" t="s">
        <v>1529</v>
      </c>
      <c r="E2491" t="s">
        <v>1449</v>
      </c>
      <c r="F2491">
        <v>55376</v>
      </c>
      <c r="G2491">
        <v>65373</v>
      </c>
      <c r="H2491" t="s">
        <v>1577</v>
      </c>
      <c r="I2491">
        <v>323</v>
      </c>
      <c r="J2491">
        <v>2</v>
      </c>
      <c r="K2491">
        <v>1000</v>
      </c>
      <c r="L2491">
        <v>81314</v>
      </c>
      <c r="M2491">
        <v>1010</v>
      </c>
      <c r="N2491">
        <v>1061</v>
      </c>
      <c r="O2491">
        <v>1114</v>
      </c>
      <c r="P2491">
        <v>1218</v>
      </c>
      <c r="Q2491">
        <v>1322</v>
      </c>
      <c r="R2491">
        <v>2000</v>
      </c>
      <c r="S2491">
        <v>2101</v>
      </c>
      <c r="T2491">
        <v>2206</v>
      </c>
      <c r="U2491">
        <v>2412</v>
      </c>
      <c r="V2491">
        <v>2618</v>
      </c>
      <c r="W2491" t="s">
        <v>2177</v>
      </c>
      <c r="X2491">
        <v>1</v>
      </c>
      <c r="Y2491">
        <v>1</v>
      </c>
      <c r="Z2491" t="s">
        <v>1532</v>
      </c>
    </row>
    <row r="2492" spans="1:26">
      <c r="A2492">
        <v>285</v>
      </c>
      <c r="B2492">
        <v>16226</v>
      </c>
      <c r="C2492" t="s">
        <v>1574</v>
      </c>
      <c r="D2492" t="s">
        <v>1529</v>
      </c>
      <c r="E2492" t="s">
        <v>1439</v>
      </c>
      <c r="F2492">
        <v>1390</v>
      </c>
      <c r="G2492">
        <v>15199</v>
      </c>
      <c r="H2492" t="s">
        <v>1530</v>
      </c>
      <c r="I2492">
        <v>266</v>
      </c>
      <c r="J2492">
        <v>200</v>
      </c>
      <c r="K2492">
        <v>115</v>
      </c>
      <c r="L2492">
        <v>81000</v>
      </c>
      <c r="M2492">
        <v>2044</v>
      </c>
      <c r="N2492">
        <v>2146</v>
      </c>
      <c r="O2492">
        <v>2254</v>
      </c>
      <c r="P2492">
        <v>2464</v>
      </c>
      <c r="Q2492">
        <v>2674</v>
      </c>
      <c r="R2492">
        <v>23000</v>
      </c>
      <c r="S2492">
        <v>24148</v>
      </c>
      <c r="T2492">
        <v>25363</v>
      </c>
      <c r="U2492">
        <v>27726</v>
      </c>
      <c r="V2492">
        <v>30089</v>
      </c>
      <c r="W2492" t="s">
        <v>2796</v>
      </c>
      <c r="X2492">
        <v>1</v>
      </c>
      <c r="Y2492">
        <v>1</v>
      </c>
      <c r="Z2492" t="s">
        <v>1532</v>
      </c>
    </row>
    <row r="2493" spans="1:26">
      <c r="A2493">
        <v>285</v>
      </c>
      <c r="B2493">
        <v>16226</v>
      </c>
      <c r="C2493" t="s">
        <v>1574</v>
      </c>
      <c r="D2493" t="s">
        <v>1529</v>
      </c>
      <c r="E2493" t="s">
        <v>1449</v>
      </c>
      <c r="F2493">
        <v>42366</v>
      </c>
      <c r="G2493">
        <v>47994</v>
      </c>
      <c r="H2493" t="s">
        <v>1577</v>
      </c>
      <c r="I2493">
        <v>323</v>
      </c>
      <c r="J2493">
        <v>5</v>
      </c>
      <c r="K2493">
        <v>1500</v>
      </c>
      <c r="L2493">
        <v>81314</v>
      </c>
      <c r="M2493">
        <v>1010</v>
      </c>
      <c r="N2493">
        <v>1061</v>
      </c>
      <c r="O2493">
        <v>1114</v>
      </c>
      <c r="P2493">
        <v>1218</v>
      </c>
      <c r="Q2493">
        <v>1322</v>
      </c>
      <c r="R2493">
        <v>7500</v>
      </c>
      <c r="S2493">
        <v>7879</v>
      </c>
      <c r="T2493">
        <v>8272</v>
      </c>
      <c r="U2493">
        <v>9045</v>
      </c>
      <c r="V2493">
        <v>9817</v>
      </c>
      <c r="W2493" t="s">
        <v>2203</v>
      </c>
      <c r="X2493">
        <v>1</v>
      </c>
      <c r="Y2493">
        <v>1</v>
      </c>
      <c r="Z2493" t="s">
        <v>1532</v>
      </c>
    </row>
    <row r="2494" spans="1:26">
      <c r="A2494">
        <v>285</v>
      </c>
      <c r="B2494">
        <v>16226</v>
      </c>
      <c r="C2494" t="s">
        <v>1574</v>
      </c>
      <c r="D2494" t="s">
        <v>1529</v>
      </c>
      <c r="E2494" t="s">
        <v>1439</v>
      </c>
      <c r="F2494">
        <v>854</v>
      </c>
      <c r="G2494">
        <v>992</v>
      </c>
      <c r="H2494" t="s">
        <v>1530</v>
      </c>
      <c r="I2494">
        <v>266</v>
      </c>
      <c r="J2494">
        <v>1200</v>
      </c>
      <c r="K2494">
        <v>114</v>
      </c>
      <c r="L2494">
        <v>81000</v>
      </c>
      <c r="M2494">
        <v>2044</v>
      </c>
      <c r="N2494">
        <v>2146</v>
      </c>
      <c r="O2494">
        <v>2254</v>
      </c>
      <c r="P2494">
        <v>2464</v>
      </c>
      <c r="Q2494">
        <v>2674</v>
      </c>
      <c r="R2494">
        <v>136800</v>
      </c>
      <c r="S2494">
        <v>143627</v>
      </c>
      <c r="T2494">
        <v>150855</v>
      </c>
      <c r="U2494">
        <v>164910</v>
      </c>
      <c r="V2494">
        <v>178964</v>
      </c>
      <c r="W2494" t="s">
        <v>2797</v>
      </c>
      <c r="X2494">
        <v>1</v>
      </c>
      <c r="Y2494">
        <v>1</v>
      </c>
      <c r="Z2494" t="s">
        <v>1532</v>
      </c>
    </row>
    <row r="2495" spans="1:26">
      <c r="A2495">
        <v>285</v>
      </c>
      <c r="B2495">
        <v>16226</v>
      </c>
      <c r="C2495" t="s">
        <v>1574</v>
      </c>
      <c r="D2495" t="s">
        <v>1529</v>
      </c>
      <c r="E2495" t="s">
        <v>1449</v>
      </c>
      <c r="F2495">
        <v>52063</v>
      </c>
      <c r="G2495">
        <v>61343</v>
      </c>
      <c r="H2495" t="s">
        <v>1577</v>
      </c>
      <c r="I2495">
        <v>323</v>
      </c>
      <c r="J2495">
        <v>1</v>
      </c>
      <c r="K2495">
        <v>2500</v>
      </c>
      <c r="L2495">
        <v>81314</v>
      </c>
      <c r="M2495">
        <v>1010</v>
      </c>
      <c r="N2495">
        <v>1061</v>
      </c>
      <c r="O2495">
        <v>1114</v>
      </c>
      <c r="P2495">
        <v>1218</v>
      </c>
      <c r="Q2495">
        <v>1322</v>
      </c>
      <c r="R2495">
        <v>2500</v>
      </c>
      <c r="S2495">
        <v>2626</v>
      </c>
      <c r="T2495">
        <v>2757</v>
      </c>
      <c r="U2495">
        <v>3015</v>
      </c>
      <c r="V2495">
        <v>3272</v>
      </c>
      <c r="W2495" t="s">
        <v>2212</v>
      </c>
      <c r="X2495">
        <v>1</v>
      </c>
      <c r="Y2495">
        <v>1</v>
      </c>
      <c r="Z2495" t="s">
        <v>1532</v>
      </c>
    </row>
    <row r="2496" spans="1:26">
      <c r="A2496">
        <v>285</v>
      </c>
      <c r="B2496">
        <v>16226</v>
      </c>
      <c r="C2496" t="s">
        <v>1574</v>
      </c>
      <c r="D2496" t="s">
        <v>1529</v>
      </c>
      <c r="E2496" t="s">
        <v>1439</v>
      </c>
      <c r="F2496">
        <v>7175</v>
      </c>
      <c r="G2496">
        <v>7543</v>
      </c>
      <c r="H2496" t="s">
        <v>1530</v>
      </c>
      <c r="I2496">
        <v>266</v>
      </c>
      <c r="J2496">
        <v>3500</v>
      </c>
      <c r="K2496">
        <v>100</v>
      </c>
      <c r="L2496">
        <v>81000</v>
      </c>
      <c r="M2496">
        <v>2044</v>
      </c>
      <c r="N2496">
        <v>2146</v>
      </c>
      <c r="O2496">
        <v>2254</v>
      </c>
      <c r="P2496">
        <v>2464</v>
      </c>
      <c r="Q2496">
        <v>2674</v>
      </c>
      <c r="R2496">
        <v>350000</v>
      </c>
      <c r="S2496">
        <v>367466</v>
      </c>
      <c r="T2496">
        <v>385959</v>
      </c>
      <c r="U2496">
        <v>421918</v>
      </c>
      <c r="V2496">
        <v>457877</v>
      </c>
      <c r="W2496" t="s">
        <v>2798</v>
      </c>
      <c r="X2496">
        <v>1</v>
      </c>
      <c r="Y2496">
        <v>1</v>
      </c>
      <c r="Z2496" t="s">
        <v>1532</v>
      </c>
    </row>
    <row r="2497" spans="1:26">
      <c r="A2497">
        <v>285</v>
      </c>
      <c r="B2497">
        <v>16226</v>
      </c>
      <c r="C2497" t="s">
        <v>1574</v>
      </c>
      <c r="D2497" t="s">
        <v>1529</v>
      </c>
      <c r="E2497" t="s">
        <v>1439</v>
      </c>
      <c r="F2497">
        <v>1020</v>
      </c>
      <c r="G2497">
        <v>1165</v>
      </c>
      <c r="H2497" t="s">
        <v>1530</v>
      </c>
      <c r="I2497">
        <v>266</v>
      </c>
      <c r="J2497">
        <v>400</v>
      </c>
      <c r="K2497">
        <v>95</v>
      </c>
      <c r="L2497">
        <v>81000</v>
      </c>
      <c r="M2497">
        <v>2044</v>
      </c>
      <c r="N2497">
        <v>2146</v>
      </c>
      <c r="O2497">
        <v>2254</v>
      </c>
      <c r="P2497">
        <v>2464</v>
      </c>
      <c r="Q2497">
        <v>2674</v>
      </c>
      <c r="R2497">
        <v>38000</v>
      </c>
      <c r="S2497">
        <v>39896</v>
      </c>
      <c r="T2497">
        <v>41904</v>
      </c>
      <c r="U2497">
        <v>45808</v>
      </c>
      <c r="V2497">
        <v>49712</v>
      </c>
      <c r="W2497" t="s">
        <v>2799</v>
      </c>
      <c r="X2497">
        <v>1</v>
      </c>
      <c r="Y2497">
        <v>1</v>
      </c>
      <c r="Z2497" t="s">
        <v>1532</v>
      </c>
    </row>
    <row r="2498" spans="1:26">
      <c r="A2498">
        <v>285</v>
      </c>
      <c r="B2498">
        <v>16226</v>
      </c>
      <c r="C2498" t="s">
        <v>1574</v>
      </c>
      <c r="D2498" t="s">
        <v>1529</v>
      </c>
      <c r="E2498" t="s">
        <v>1449</v>
      </c>
      <c r="F2498">
        <v>45058</v>
      </c>
      <c r="G2498">
        <v>52007</v>
      </c>
      <c r="H2498" t="s">
        <v>1577</v>
      </c>
      <c r="I2498">
        <v>323</v>
      </c>
      <c r="J2498">
        <v>2</v>
      </c>
      <c r="K2498">
        <v>4000</v>
      </c>
      <c r="L2498">
        <v>81314</v>
      </c>
      <c r="M2498">
        <v>1010</v>
      </c>
      <c r="N2498">
        <v>1061</v>
      </c>
      <c r="O2498">
        <v>1114</v>
      </c>
      <c r="P2498">
        <v>1218</v>
      </c>
      <c r="Q2498">
        <v>1322</v>
      </c>
      <c r="R2498">
        <v>8000</v>
      </c>
      <c r="S2498">
        <v>8404</v>
      </c>
      <c r="T2498">
        <v>8824</v>
      </c>
      <c r="U2498">
        <v>9648</v>
      </c>
      <c r="V2498">
        <v>10471</v>
      </c>
      <c r="W2498" t="s">
        <v>2365</v>
      </c>
      <c r="X2498">
        <v>1</v>
      </c>
      <c r="Y2498">
        <v>1</v>
      </c>
      <c r="Z2498" t="s">
        <v>1532</v>
      </c>
    </row>
    <row r="2499" spans="1:26">
      <c r="A2499">
        <v>285</v>
      </c>
      <c r="B2499">
        <v>16226</v>
      </c>
      <c r="C2499" t="s">
        <v>1574</v>
      </c>
      <c r="D2499" t="s">
        <v>1529</v>
      </c>
      <c r="E2499" t="s">
        <v>1439</v>
      </c>
      <c r="F2499">
        <v>26320</v>
      </c>
      <c r="G2499">
        <v>62085</v>
      </c>
      <c r="H2499" t="s">
        <v>1530</v>
      </c>
      <c r="I2499">
        <v>266</v>
      </c>
      <c r="J2499">
        <v>1100</v>
      </c>
      <c r="K2499">
        <v>84.48</v>
      </c>
      <c r="L2499">
        <v>81000</v>
      </c>
      <c r="M2499">
        <v>2044</v>
      </c>
      <c r="N2499">
        <v>2146</v>
      </c>
      <c r="O2499">
        <v>2254</v>
      </c>
      <c r="P2499">
        <v>2464</v>
      </c>
      <c r="Q2499">
        <v>2674</v>
      </c>
      <c r="R2499">
        <v>92928</v>
      </c>
      <c r="S2499">
        <v>97565</v>
      </c>
      <c r="T2499">
        <v>102475</v>
      </c>
      <c r="U2499">
        <v>112023</v>
      </c>
      <c r="V2499">
        <v>121570</v>
      </c>
      <c r="W2499" t="s">
        <v>2800</v>
      </c>
      <c r="X2499">
        <v>1</v>
      </c>
      <c r="Y2499">
        <v>1</v>
      </c>
      <c r="Z2499" t="s">
        <v>1532</v>
      </c>
    </row>
    <row r="2500" spans="1:26">
      <c r="A2500">
        <v>285</v>
      </c>
      <c r="B2500">
        <v>16226</v>
      </c>
      <c r="C2500" t="s">
        <v>1574</v>
      </c>
      <c r="D2500" t="s">
        <v>1529</v>
      </c>
      <c r="E2500" t="s">
        <v>1439</v>
      </c>
      <c r="F2500">
        <v>730</v>
      </c>
      <c r="G2500">
        <v>861</v>
      </c>
      <c r="H2500" t="s">
        <v>1530</v>
      </c>
      <c r="I2500">
        <v>266</v>
      </c>
      <c r="J2500">
        <v>605</v>
      </c>
      <c r="K2500">
        <v>80</v>
      </c>
      <c r="L2500">
        <v>81000</v>
      </c>
      <c r="M2500">
        <v>2044</v>
      </c>
      <c r="N2500">
        <v>2146</v>
      </c>
      <c r="O2500">
        <v>2254</v>
      </c>
      <c r="P2500">
        <v>2464</v>
      </c>
      <c r="Q2500">
        <v>2674</v>
      </c>
      <c r="R2500">
        <v>48400</v>
      </c>
      <c r="S2500">
        <v>50815</v>
      </c>
      <c r="T2500">
        <v>53373</v>
      </c>
      <c r="U2500">
        <v>58345</v>
      </c>
      <c r="V2500">
        <v>63318</v>
      </c>
      <c r="W2500" t="s">
        <v>2794</v>
      </c>
      <c r="X2500">
        <v>1</v>
      </c>
      <c r="Y2500">
        <v>1</v>
      </c>
      <c r="Z2500" t="s">
        <v>1532</v>
      </c>
    </row>
    <row r="2501" spans="1:26">
      <c r="A2501">
        <v>285</v>
      </c>
      <c r="B2501">
        <v>16226</v>
      </c>
      <c r="C2501" t="s">
        <v>1574</v>
      </c>
      <c r="D2501" t="s">
        <v>1529</v>
      </c>
      <c r="E2501" t="s">
        <v>1439</v>
      </c>
      <c r="F2501">
        <v>1476</v>
      </c>
      <c r="G2501">
        <v>1635</v>
      </c>
      <c r="H2501" t="s">
        <v>1530</v>
      </c>
      <c r="I2501">
        <v>266</v>
      </c>
      <c r="J2501">
        <v>700</v>
      </c>
      <c r="K2501">
        <v>77.489999999999995</v>
      </c>
      <c r="L2501">
        <v>81000</v>
      </c>
      <c r="M2501">
        <v>2044</v>
      </c>
      <c r="N2501">
        <v>2146</v>
      </c>
      <c r="O2501">
        <v>2254</v>
      </c>
      <c r="P2501">
        <v>2464</v>
      </c>
      <c r="Q2501">
        <v>2674</v>
      </c>
      <c r="R2501">
        <v>54243</v>
      </c>
      <c r="S2501">
        <v>56950</v>
      </c>
      <c r="T2501">
        <v>59816</v>
      </c>
      <c r="U2501">
        <v>65389</v>
      </c>
      <c r="V2501">
        <v>70962</v>
      </c>
      <c r="W2501" t="s">
        <v>2801</v>
      </c>
      <c r="X2501">
        <v>1</v>
      </c>
      <c r="Y2501">
        <v>1</v>
      </c>
      <c r="Z2501" t="s">
        <v>1532</v>
      </c>
    </row>
    <row r="2502" spans="1:26">
      <c r="A2502">
        <v>285</v>
      </c>
      <c r="B2502">
        <v>16226</v>
      </c>
      <c r="C2502" t="s">
        <v>1574</v>
      </c>
      <c r="D2502" t="s">
        <v>1529</v>
      </c>
      <c r="E2502" t="s">
        <v>1439</v>
      </c>
      <c r="F2502">
        <v>1016</v>
      </c>
      <c r="G2502">
        <v>1160</v>
      </c>
      <c r="H2502" t="s">
        <v>1530</v>
      </c>
      <c r="I2502">
        <v>266</v>
      </c>
      <c r="J2502">
        <v>3000</v>
      </c>
      <c r="K2502">
        <v>75</v>
      </c>
      <c r="L2502">
        <v>81000</v>
      </c>
      <c r="M2502">
        <v>2044</v>
      </c>
      <c r="N2502">
        <v>2146</v>
      </c>
      <c r="O2502">
        <v>2254</v>
      </c>
      <c r="P2502">
        <v>2464</v>
      </c>
      <c r="Q2502">
        <v>2674</v>
      </c>
      <c r="R2502">
        <v>225000</v>
      </c>
      <c r="S2502">
        <v>236228</v>
      </c>
      <c r="T2502">
        <v>248116</v>
      </c>
      <c r="U2502">
        <v>271233</v>
      </c>
      <c r="V2502">
        <v>294349</v>
      </c>
      <c r="W2502" t="s">
        <v>2799</v>
      </c>
      <c r="X2502">
        <v>1</v>
      </c>
      <c r="Y2502">
        <v>1</v>
      </c>
      <c r="Z2502" t="s">
        <v>1532</v>
      </c>
    </row>
    <row r="2503" spans="1:26">
      <c r="A2503">
        <v>285</v>
      </c>
      <c r="B2503">
        <v>16226</v>
      </c>
      <c r="C2503" t="s">
        <v>1574</v>
      </c>
      <c r="D2503" t="s">
        <v>1529</v>
      </c>
      <c r="E2503" t="s">
        <v>1439</v>
      </c>
      <c r="F2503">
        <v>683</v>
      </c>
      <c r="G2503">
        <v>28702</v>
      </c>
      <c r="H2503" t="s">
        <v>1530</v>
      </c>
      <c r="I2503">
        <v>266</v>
      </c>
      <c r="J2503">
        <v>800</v>
      </c>
      <c r="K2503">
        <v>66.95</v>
      </c>
      <c r="L2503">
        <v>81000</v>
      </c>
      <c r="M2503">
        <v>2044</v>
      </c>
      <c r="N2503">
        <v>2146</v>
      </c>
      <c r="O2503">
        <v>2254</v>
      </c>
      <c r="P2503">
        <v>2464</v>
      </c>
      <c r="Q2503">
        <v>2674</v>
      </c>
      <c r="R2503">
        <v>53560</v>
      </c>
      <c r="S2503">
        <v>56233</v>
      </c>
      <c r="T2503">
        <v>59063</v>
      </c>
      <c r="U2503">
        <v>64565</v>
      </c>
      <c r="V2503">
        <v>70068</v>
      </c>
      <c r="W2503" t="s">
        <v>2802</v>
      </c>
      <c r="X2503">
        <v>1</v>
      </c>
      <c r="Y2503">
        <v>1</v>
      </c>
      <c r="Z2503" t="s">
        <v>1532</v>
      </c>
    </row>
    <row r="2504" spans="1:26">
      <c r="A2504">
        <v>285</v>
      </c>
      <c r="B2504">
        <v>16226</v>
      </c>
      <c r="C2504" t="s">
        <v>1574</v>
      </c>
      <c r="D2504" t="s">
        <v>1529</v>
      </c>
      <c r="E2504" t="s">
        <v>1449</v>
      </c>
      <c r="F2504">
        <v>52348</v>
      </c>
      <c r="G2504">
        <v>61651</v>
      </c>
      <c r="H2504" t="s">
        <v>1577</v>
      </c>
      <c r="I2504">
        <v>323</v>
      </c>
      <c r="J2504">
        <v>6</v>
      </c>
      <c r="K2504">
        <v>25000</v>
      </c>
      <c r="L2504">
        <v>81314</v>
      </c>
      <c r="M2504">
        <v>1010</v>
      </c>
      <c r="N2504">
        <v>1061</v>
      </c>
      <c r="O2504">
        <v>1114</v>
      </c>
      <c r="P2504">
        <v>1218</v>
      </c>
      <c r="Q2504">
        <v>1322</v>
      </c>
      <c r="R2504">
        <v>150000</v>
      </c>
      <c r="S2504">
        <v>157574</v>
      </c>
      <c r="T2504">
        <v>165446</v>
      </c>
      <c r="U2504">
        <v>180891</v>
      </c>
      <c r="V2504">
        <v>196337</v>
      </c>
      <c r="W2504" t="s">
        <v>2213</v>
      </c>
      <c r="X2504">
        <v>1</v>
      </c>
      <c r="Y2504">
        <v>1</v>
      </c>
      <c r="Z2504" t="s">
        <v>1532</v>
      </c>
    </row>
    <row r="2505" spans="1:26">
      <c r="A2505">
        <v>285</v>
      </c>
      <c r="B2505">
        <v>16226</v>
      </c>
      <c r="C2505" t="s">
        <v>1574</v>
      </c>
      <c r="D2505" t="s">
        <v>1529</v>
      </c>
      <c r="E2505" t="s">
        <v>1439</v>
      </c>
      <c r="F2505">
        <v>809</v>
      </c>
      <c r="G2505">
        <v>943</v>
      </c>
      <c r="H2505" t="s">
        <v>1530</v>
      </c>
      <c r="I2505">
        <v>266</v>
      </c>
      <c r="J2505">
        <v>2000</v>
      </c>
      <c r="K2505">
        <v>64</v>
      </c>
      <c r="L2505">
        <v>81000</v>
      </c>
      <c r="M2505">
        <v>2044</v>
      </c>
      <c r="N2505">
        <v>2146</v>
      </c>
      <c r="O2505">
        <v>2254</v>
      </c>
      <c r="P2505">
        <v>2464</v>
      </c>
      <c r="Q2505">
        <v>2674</v>
      </c>
      <c r="R2505">
        <v>128000</v>
      </c>
      <c r="S2505">
        <v>134387</v>
      </c>
      <c r="T2505">
        <v>141151</v>
      </c>
      <c r="U2505">
        <v>154301</v>
      </c>
      <c r="V2505">
        <v>167452</v>
      </c>
      <c r="W2505" t="s">
        <v>2803</v>
      </c>
      <c r="X2505">
        <v>1</v>
      </c>
      <c r="Y2505">
        <v>1</v>
      </c>
      <c r="Z2505" t="s">
        <v>1532</v>
      </c>
    </row>
    <row r="2506" spans="1:26">
      <c r="A2506">
        <v>285</v>
      </c>
      <c r="B2506">
        <v>16226</v>
      </c>
      <c r="C2506" t="s">
        <v>1574</v>
      </c>
      <c r="D2506" t="s">
        <v>1529</v>
      </c>
      <c r="E2506" t="s">
        <v>1439</v>
      </c>
      <c r="F2506">
        <v>706</v>
      </c>
      <c r="G2506">
        <v>826</v>
      </c>
      <c r="H2506" t="s">
        <v>1530</v>
      </c>
      <c r="I2506">
        <v>266</v>
      </c>
      <c r="J2506">
        <v>10000</v>
      </c>
      <c r="K2506">
        <v>58</v>
      </c>
      <c r="L2506">
        <v>81000</v>
      </c>
      <c r="M2506">
        <v>2044</v>
      </c>
      <c r="N2506">
        <v>2146</v>
      </c>
      <c r="O2506">
        <v>2254</v>
      </c>
      <c r="P2506">
        <v>2464</v>
      </c>
      <c r="Q2506">
        <v>2674</v>
      </c>
      <c r="R2506">
        <v>580000</v>
      </c>
      <c r="S2506">
        <v>608943</v>
      </c>
      <c r="T2506">
        <v>639589</v>
      </c>
      <c r="U2506">
        <v>699178</v>
      </c>
      <c r="V2506">
        <v>758767</v>
      </c>
      <c r="W2506" t="s">
        <v>2804</v>
      </c>
      <c r="X2506">
        <v>1</v>
      </c>
      <c r="Y2506">
        <v>1</v>
      </c>
      <c r="Z2506" t="s">
        <v>1532</v>
      </c>
    </row>
    <row r="2507" spans="1:26">
      <c r="A2507">
        <v>285</v>
      </c>
      <c r="B2507">
        <v>16226</v>
      </c>
      <c r="C2507" t="s">
        <v>1574</v>
      </c>
      <c r="D2507" t="s">
        <v>1529</v>
      </c>
      <c r="E2507" t="s">
        <v>1439</v>
      </c>
      <c r="F2507">
        <v>705</v>
      </c>
      <c r="G2507">
        <v>825</v>
      </c>
      <c r="H2507" t="s">
        <v>1530</v>
      </c>
      <c r="I2507">
        <v>266</v>
      </c>
      <c r="J2507">
        <v>1000</v>
      </c>
      <c r="K2507">
        <v>55.12</v>
      </c>
      <c r="L2507">
        <v>81000</v>
      </c>
      <c r="M2507">
        <v>2044</v>
      </c>
      <c r="N2507">
        <v>2146</v>
      </c>
      <c r="O2507">
        <v>2254</v>
      </c>
      <c r="P2507">
        <v>2464</v>
      </c>
      <c r="Q2507">
        <v>2674</v>
      </c>
      <c r="R2507">
        <v>55120</v>
      </c>
      <c r="S2507">
        <v>57871</v>
      </c>
      <c r="T2507">
        <v>60783</v>
      </c>
      <c r="U2507">
        <v>66446</v>
      </c>
      <c r="V2507">
        <v>72109</v>
      </c>
      <c r="W2507" t="s">
        <v>2804</v>
      </c>
      <c r="X2507">
        <v>1</v>
      </c>
      <c r="Y2507">
        <v>1</v>
      </c>
      <c r="Z2507" t="s">
        <v>1532</v>
      </c>
    </row>
    <row r="2508" spans="1:26">
      <c r="A2508">
        <v>285</v>
      </c>
      <c r="B2508">
        <v>16226</v>
      </c>
      <c r="C2508" t="s">
        <v>1574</v>
      </c>
      <c r="D2508" t="s">
        <v>1529</v>
      </c>
      <c r="E2508" t="s">
        <v>1439</v>
      </c>
      <c r="F2508">
        <v>901</v>
      </c>
      <c r="G2508">
        <v>1042</v>
      </c>
      <c r="H2508" t="s">
        <v>1530</v>
      </c>
      <c r="I2508">
        <v>266</v>
      </c>
      <c r="J2508">
        <v>800</v>
      </c>
      <c r="K2508">
        <v>55</v>
      </c>
      <c r="L2508">
        <v>81000</v>
      </c>
      <c r="M2508">
        <v>2044</v>
      </c>
      <c r="N2508">
        <v>2146</v>
      </c>
      <c r="O2508">
        <v>2254</v>
      </c>
      <c r="P2508">
        <v>2464</v>
      </c>
      <c r="Q2508">
        <v>2674</v>
      </c>
      <c r="R2508">
        <v>44000</v>
      </c>
      <c r="S2508">
        <v>46196</v>
      </c>
      <c r="T2508">
        <v>48521</v>
      </c>
      <c r="U2508">
        <v>53041</v>
      </c>
      <c r="V2508">
        <v>57562</v>
      </c>
      <c r="W2508" t="s">
        <v>2805</v>
      </c>
      <c r="X2508">
        <v>1</v>
      </c>
      <c r="Y2508">
        <v>1</v>
      </c>
      <c r="Z2508" t="s">
        <v>1532</v>
      </c>
    </row>
    <row r="2509" spans="1:26">
      <c r="A2509">
        <v>285</v>
      </c>
      <c r="B2509">
        <v>16226</v>
      </c>
      <c r="C2509" t="s">
        <v>1574</v>
      </c>
      <c r="D2509" t="s">
        <v>1529</v>
      </c>
      <c r="E2509" t="s">
        <v>1449</v>
      </c>
      <c r="F2509">
        <v>76537</v>
      </c>
      <c r="G2509">
        <v>90678</v>
      </c>
      <c r="H2509" t="s">
        <v>1577</v>
      </c>
      <c r="I2509">
        <v>323</v>
      </c>
      <c r="J2509">
        <v>2</v>
      </c>
      <c r="K2509">
        <v>22000</v>
      </c>
      <c r="L2509">
        <v>81314</v>
      </c>
      <c r="M2509">
        <v>1010</v>
      </c>
      <c r="N2509">
        <v>1061</v>
      </c>
      <c r="O2509">
        <v>1114</v>
      </c>
      <c r="P2509">
        <v>1218</v>
      </c>
      <c r="Q2509">
        <v>1322</v>
      </c>
      <c r="R2509">
        <v>44000</v>
      </c>
      <c r="S2509">
        <v>46222</v>
      </c>
      <c r="T2509">
        <v>48531</v>
      </c>
      <c r="U2509">
        <v>53061</v>
      </c>
      <c r="V2509">
        <v>57592</v>
      </c>
      <c r="W2509" t="s">
        <v>2214</v>
      </c>
      <c r="X2509">
        <v>1</v>
      </c>
      <c r="Y2509">
        <v>1</v>
      </c>
      <c r="Z2509" t="s">
        <v>1532</v>
      </c>
    </row>
    <row r="2510" spans="1:26">
      <c r="A2510">
        <v>285</v>
      </c>
      <c r="B2510">
        <v>16226</v>
      </c>
      <c r="C2510" t="s">
        <v>1574</v>
      </c>
      <c r="D2510" t="s">
        <v>1529</v>
      </c>
      <c r="E2510" t="s">
        <v>1439</v>
      </c>
      <c r="F2510">
        <v>34637</v>
      </c>
      <c r="G2510">
        <v>41550</v>
      </c>
      <c r="H2510" t="s">
        <v>1530</v>
      </c>
      <c r="I2510">
        <v>266</v>
      </c>
      <c r="J2510">
        <v>300</v>
      </c>
      <c r="K2510">
        <v>53</v>
      </c>
      <c r="L2510">
        <v>81000</v>
      </c>
      <c r="M2510">
        <v>2044</v>
      </c>
      <c r="N2510">
        <v>2146</v>
      </c>
      <c r="O2510">
        <v>2254</v>
      </c>
      <c r="P2510">
        <v>2464</v>
      </c>
      <c r="Q2510">
        <v>2674</v>
      </c>
      <c r="R2510">
        <v>15900</v>
      </c>
      <c r="S2510">
        <v>16693</v>
      </c>
      <c r="T2510">
        <v>17534</v>
      </c>
      <c r="U2510">
        <v>19167</v>
      </c>
      <c r="V2510">
        <v>20801</v>
      </c>
      <c r="W2510" t="s">
        <v>2168</v>
      </c>
      <c r="X2510">
        <v>1</v>
      </c>
      <c r="Y2510">
        <v>1</v>
      </c>
      <c r="Z2510" t="s">
        <v>1532</v>
      </c>
    </row>
    <row r="2511" spans="1:26">
      <c r="A2511">
        <v>285</v>
      </c>
      <c r="B2511">
        <v>16226</v>
      </c>
      <c r="C2511" t="s">
        <v>1574</v>
      </c>
      <c r="D2511" t="s">
        <v>1529</v>
      </c>
      <c r="E2511" t="s">
        <v>1449</v>
      </c>
      <c r="F2511">
        <v>44233</v>
      </c>
      <c r="G2511">
        <v>50955</v>
      </c>
      <c r="H2511" t="s">
        <v>1577</v>
      </c>
      <c r="I2511">
        <v>323</v>
      </c>
      <c r="J2511">
        <v>2</v>
      </c>
      <c r="K2511">
        <v>20000</v>
      </c>
      <c r="L2511">
        <v>81314</v>
      </c>
      <c r="M2511">
        <v>1010</v>
      </c>
      <c r="N2511">
        <v>1061</v>
      </c>
      <c r="O2511">
        <v>1114</v>
      </c>
      <c r="P2511">
        <v>1218</v>
      </c>
      <c r="Q2511">
        <v>1322</v>
      </c>
      <c r="R2511">
        <v>40000</v>
      </c>
      <c r="S2511">
        <v>42020</v>
      </c>
      <c r="T2511">
        <v>44119</v>
      </c>
      <c r="U2511">
        <v>48238</v>
      </c>
      <c r="V2511">
        <v>52356</v>
      </c>
      <c r="W2511" t="s">
        <v>2806</v>
      </c>
      <c r="X2511">
        <v>1</v>
      </c>
      <c r="Y2511">
        <v>1</v>
      </c>
      <c r="Z2511" t="s">
        <v>1532</v>
      </c>
    </row>
    <row r="2512" spans="1:26">
      <c r="A2512">
        <v>285</v>
      </c>
      <c r="B2512">
        <v>16226</v>
      </c>
      <c r="C2512" t="s">
        <v>1574</v>
      </c>
      <c r="D2512" t="s">
        <v>1529</v>
      </c>
      <c r="E2512" t="s">
        <v>1439</v>
      </c>
      <c r="F2512">
        <v>47</v>
      </c>
      <c r="G2512">
        <v>139</v>
      </c>
      <c r="H2512" t="s">
        <v>1530</v>
      </c>
      <c r="I2512">
        <v>266</v>
      </c>
      <c r="J2512">
        <v>100</v>
      </c>
      <c r="K2512">
        <v>53</v>
      </c>
      <c r="L2512">
        <v>81000</v>
      </c>
      <c r="M2512">
        <v>2044</v>
      </c>
      <c r="N2512">
        <v>2146</v>
      </c>
      <c r="O2512">
        <v>2254</v>
      </c>
      <c r="P2512">
        <v>2464</v>
      </c>
      <c r="Q2512">
        <v>2674</v>
      </c>
      <c r="R2512">
        <v>5300</v>
      </c>
      <c r="S2512">
        <v>5564</v>
      </c>
      <c r="T2512">
        <v>5845</v>
      </c>
      <c r="U2512">
        <v>6389</v>
      </c>
      <c r="V2512">
        <v>6934</v>
      </c>
      <c r="W2512" t="s">
        <v>2168</v>
      </c>
      <c r="X2512">
        <v>1</v>
      </c>
      <c r="Y2512">
        <v>1</v>
      </c>
      <c r="Z2512" t="s">
        <v>1532</v>
      </c>
    </row>
    <row r="2513" spans="1:26">
      <c r="A2513">
        <v>285</v>
      </c>
      <c r="B2513">
        <v>16226</v>
      </c>
      <c r="C2513" t="s">
        <v>1574</v>
      </c>
      <c r="D2513" t="s">
        <v>1529</v>
      </c>
      <c r="E2513" t="s">
        <v>1439</v>
      </c>
      <c r="F2513">
        <v>45</v>
      </c>
      <c r="G2513">
        <v>137</v>
      </c>
      <c r="H2513" t="s">
        <v>1530</v>
      </c>
      <c r="I2513">
        <v>266</v>
      </c>
      <c r="J2513">
        <v>100</v>
      </c>
      <c r="K2513">
        <v>53</v>
      </c>
      <c r="L2513">
        <v>81000</v>
      </c>
      <c r="M2513">
        <v>2044</v>
      </c>
      <c r="N2513">
        <v>2146</v>
      </c>
      <c r="O2513">
        <v>2254</v>
      </c>
      <c r="P2513">
        <v>2464</v>
      </c>
      <c r="Q2513">
        <v>2674</v>
      </c>
      <c r="R2513">
        <v>5300</v>
      </c>
      <c r="S2513">
        <v>5564</v>
      </c>
      <c r="T2513">
        <v>5845</v>
      </c>
      <c r="U2513">
        <v>6389</v>
      </c>
      <c r="V2513">
        <v>6934</v>
      </c>
      <c r="W2513" t="s">
        <v>2168</v>
      </c>
      <c r="X2513">
        <v>1</v>
      </c>
      <c r="Y2513">
        <v>1</v>
      </c>
      <c r="Z2513" t="s">
        <v>1532</v>
      </c>
    </row>
    <row r="2514" spans="1:26">
      <c r="A2514">
        <v>285</v>
      </c>
      <c r="B2514">
        <v>16226</v>
      </c>
      <c r="C2514" t="s">
        <v>1574</v>
      </c>
      <c r="D2514" t="s">
        <v>1529</v>
      </c>
      <c r="E2514" t="s">
        <v>1449</v>
      </c>
      <c r="F2514">
        <v>83103</v>
      </c>
      <c r="G2514">
        <v>98301</v>
      </c>
      <c r="H2514" t="s">
        <v>1577</v>
      </c>
      <c r="I2514">
        <v>323</v>
      </c>
      <c r="J2514">
        <v>1</v>
      </c>
      <c r="K2514">
        <v>3000</v>
      </c>
      <c r="L2514">
        <v>81314</v>
      </c>
      <c r="M2514">
        <v>1010</v>
      </c>
      <c r="N2514">
        <v>1061</v>
      </c>
      <c r="O2514">
        <v>1114</v>
      </c>
      <c r="P2514">
        <v>1218</v>
      </c>
      <c r="Q2514">
        <v>1322</v>
      </c>
      <c r="R2514">
        <v>3000</v>
      </c>
      <c r="S2514">
        <v>3151</v>
      </c>
      <c r="T2514">
        <v>3309</v>
      </c>
      <c r="U2514">
        <v>3618</v>
      </c>
      <c r="V2514">
        <v>3927</v>
      </c>
      <c r="W2514" t="s">
        <v>2215</v>
      </c>
      <c r="X2514">
        <v>1</v>
      </c>
      <c r="Y2514">
        <v>1</v>
      </c>
      <c r="Z2514" t="s">
        <v>1532</v>
      </c>
    </row>
    <row r="2515" spans="1:26">
      <c r="A2515">
        <v>285</v>
      </c>
      <c r="B2515">
        <v>16226</v>
      </c>
      <c r="C2515" t="s">
        <v>1574</v>
      </c>
      <c r="D2515" t="s">
        <v>1529</v>
      </c>
      <c r="E2515" t="s">
        <v>1439</v>
      </c>
      <c r="F2515">
        <v>952</v>
      </c>
      <c r="G2515">
        <v>1095</v>
      </c>
      <c r="H2515" t="s">
        <v>1530</v>
      </c>
      <c r="I2515">
        <v>266</v>
      </c>
      <c r="J2515">
        <v>1500</v>
      </c>
      <c r="K2515">
        <v>51.36</v>
      </c>
      <c r="L2515">
        <v>81000</v>
      </c>
      <c r="M2515">
        <v>2044</v>
      </c>
      <c r="N2515">
        <v>2146</v>
      </c>
      <c r="O2515">
        <v>2254</v>
      </c>
      <c r="P2515">
        <v>2464</v>
      </c>
      <c r="Q2515">
        <v>2674</v>
      </c>
      <c r="R2515">
        <v>77040</v>
      </c>
      <c r="S2515">
        <v>80884</v>
      </c>
      <c r="T2515">
        <v>84955</v>
      </c>
      <c r="U2515">
        <v>92870</v>
      </c>
      <c r="V2515">
        <v>100785</v>
      </c>
      <c r="W2515" t="s">
        <v>2807</v>
      </c>
      <c r="X2515">
        <v>1</v>
      </c>
      <c r="Y2515">
        <v>1</v>
      </c>
      <c r="Z2515" t="s">
        <v>1532</v>
      </c>
    </row>
    <row r="2516" spans="1:26">
      <c r="A2516">
        <v>285</v>
      </c>
      <c r="B2516">
        <v>16226</v>
      </c>
      <c r="C2516" t="s">
        <v>1574</v>
      </c>
      <c r="D2516" t="s">
        <v>1529</v>
      </c>
      <c r="E2516" t="s">
        <v>1449</v>
      </c>
      <c r="F2516">
        <v>49212</v>
      </c>
      <c r="G2516">
        <v>57639</v>
      </c>
      <c r="H2516" t="s">
        <v>1577</v>
      </c>
      <c r="I2516">
        <v>323</v>
      </c>
      <c r="J2516">
        <v>2</v>
      </c>
      <c r="K2516">
        <v>10000</v>
      </c>
      <c r="L2516">
        <v>81314</v>
      </c>
      <c r="M2516">
        <v>1010</v>
      </c>
      <c r="N2516">
        <v>1061</v>
      </c>
      <c r="O2516">
        <v>1114</v>
      </c>
      <c r="P2516">
        <v>1218</v>
      </c>
      <c r="Q2516">
        <v>1322</v>
      </c>
      <c r="R2516">
        <v>20000</v>
      </c>
      <c r="S2516">
        <v>21010</v>
      </c>
      <c r="T2516">
        <v>22059</v>
      </c>
      <c r="U2516">
        <v>24119</v>
      </c>
      <c r="V2516">
        <v>26178</v>
      </c>
      <c r="W2516" t="s">
        <v>2178</v>
      </c>
      <c r="X2516">
        <v>1</v>
      </c>
      <c r="Y2516">
        <v>1</v>
      </c>
      <c r="Z2516" t="s">
        <v>1532</v>
      </c>
    </row>
    <row r="2517" spans="1:26">
      <c r="A2517">
        <v>285</v>
      </c>
      <c r="B2517">
        <v>16226</v>
      </c>
      <c r="C2517" t="s">
        <v>1574</v>
      </c>
      <c r="D2517" t="s">
        <v>1529</v>
      </c>
      <c r="E2517" t="s">
        <v>1439</v>
      </c>
      <c r="F2517">
        <v>893</v>
      </c>
      <c r="G2517">
        <v>1034</v>
      </c>
      <c r="H2517" t="s">
        <v>1530</v>
      </c>
      <c r="I2517">
        <v>266</v>
      </c>
      <c r="J2517">
        <v>350</v>
      </c>
      <c r="K2517">
        <v>51.36</v>
      </c>
      <c r="L2517">
        <v>81000</v>
      </c>
      <c r="M2517">
        <v>2044</v>
      </c>
      <c r="N2517">
        <v>2146</v>
      </c>
      <c r="O2517">
        <v>2254</v>
      </c>
      <c r="P2517">
        <v>2464</v>
      </c>
      <c r="Q2517">
        <v>2674</v>
      </c>
      <c r="R2517">
        <v>17976</v>
      </c>
      <c r="S2517">
        <v>18873</v>
      </c>
      <c r="T2517">
        <v>19823</v>
      </c>
      <c r="U2517">
        <v>21670</v>
      </c>
      <c r="V2517">
        <v>23517</v>
      </c>
      <c r="W2517" t="s">
        <v>2808</v>
      </c>
      <c r="X2517">
        <v>1</v>
      </c>
      <c r="Y2517">
        <v>1</v>
      </c>
      <c r="Z2517" t="s">
        <v>1532</v>
      </c>
    </row>
    <row r="2518" spans="1:26">
      <c r="A2518">
        <v>285</v>
      </c>
      <c r="B2518">
        <v>16226</v>
      </c>
      <c r="C2518" t="s">
        <v>1574</v>
      </c>
      <c r="D2518" t="s">
        <v>1529</v>
      </c>
      <c r="E2518" t="s">
        <v>1449</v>
      </c>
      <c r="F2518">
        <v>83149</v>
      </c>
      <c r="G2518">
        <v>98351</v>
      </c>
      <c r="H2518" t="s">
        <v>1577</v>
      </c>
      <c r="I2518">
        <v>323</v>
      </c>
      <c r="J2518">
        <v>7</v>
      </c>
      <c r="K2518">
        <v>80000</v>
      </c>
      <c r="L2518">
        <v>81314</v>
      </c>
      <c r="M2518">
        <v>1010</v>
      </c>
      <c r="N2518">
        <v>1061</v>
      </c>
      <c r="O2518">
        <v>1114</v>
      </c>
      <c r="P2518">
        <v>1218</v>
      </c>
      <c r="Q2518">
        <v>1322</v>
      </c>
      <c r="R2518">
        <v>560000</v>
      </c>
      <c r="S2518">
        <v>588277</v>
      </c>
      <c r="T2518">
        <v>617663</v>
      </c>
      <c r="U2518">
        <v>675327</v>
      </c>
      <c r="V2518">
        <v>732990</v>
      </c>
      <c r="W2518" t="s">
        <v>2206</v>
      </c>
      <c r="X2518">
        <v>1</v>
      </c>
      <c r="Y2518">
        <v>1</v>
      </c>
      <c r="Z2518" t="s">
        <v>1532</v>
      </c>
    </row>
    <row r="2519" spans="1:26">
      <c r="A2519">
        <v>285</v>
      </c>
      <c r="B2519">
        <v>16226</v>
      </c>
      <c r="C2519" t="s">
        <v>1574</v>
      </c>
      <c r="D2519" t="s">
        <v>1529</v>
      </c>
      <c r="E2519" t="s">
        <v>1449</v>
      </c>
      <c r="F2519">
        <v>45055</v>
      </c>
      <c r="G2519">
        <v>52001</v>
      </c>
      <c r="H2519" t="s">
        <v>1577</v>
      </c>
      <c r="I2519">
        <v>323</v>
      </c>
      <c r="J2519">
        <v>1</v>
      </c>
      <c r="K2519">
        <v>20000</v>
      </c>
      <c r="L2519">
        <v>81314</v>
      </c>
      <c r="M2519">
        <v>1010</v>
      </c>
      <c r="N2519">
        <v>1061</v>
      </c>
      <c r="O2519">
        <v>1114</v>
      </c>
      <c r="P2519">
        <v>1218</v>
      </c>
      <c r="Q2519">
        <v>1322</v>
      </c>
      <c r="R2519">
        <v>20000</v>
      </c>
      <c r="S2519">
        <v>21010</v>
      </c>
      <c r="T2519">
        <v>22059</v>
      </c>
      <c r="U2519">
        <v>24119</v>
      </c>
      <c r="V2519">
        <v>26178</v>
      </c>
      <c r="W2519" t="s">
        <v>2179</v>
      </c>
      <c r="X2519">
        <v>1</v>
      </c>
      <c r="Y2519">
        <v>1</v>
      </c>
      <c r="Z2519" t="s">
        <v>1532</v>
      </c>
    </row>
    <row r="2520" spans="1:26">
      <c r="A2520">
        <v>285</v>
      </c>
      <c r="B2520">
        <v>16226</v>
      </c>
      <c r="C2520" t="s">
        <v>1574</v>
      </c>
      <c r="D2520" t="s">
        <v>1529</v>
      </c>
      <c r="E2520" t="s">
        <v>1449</v>
      </c>
      <c r="F2520">
        <v>7133</v>
      </c>
      <c r="G2520">
        <v>7444</v>
      </c>
      <c r="H2520" t="s">
        <v>1530</v>
      </c>
      <c r="I2520">
        <v>266</v>
      </c>
      <c r="J2520">
        <v>200</v>
      </c>
      <c r="K2520">
        <v>50</v>
      </c>
      <c r="L2520">
        <v>81314</v>
      </c>
      <c r="M2520">
        <v>1010</v>
      </c>
      <c r="N2520">
        <v>1061</v>
      </c>
      <c r="O2520">
        <v>1114</v>
      </c>
      <c r="P2520">
        <v>1218</v>
      </c>
      <c r="Q2520">
        <v>1322</v>
      </c>
      <c r="R2520">
        <v>10000</v>
      </c>
      <c r="S2520">
        <v>10505</v>
      </c>
      <c r="T2520">
        <v>11030</v>
      </c>
      <c r="U2520">
        <v>12059</v>
      </c>
      <c r="V2520">
        <v>13089</v>
      </c>
      <c r="W2520" t="s">
        <v>2809</v>
      </c>
      <c r="X2520">
        <v>1</v>
      </c>
      <c r="Y2520">
        <v>1</v>
      </c>
      <c r="Z2520" t="s">
        <v>1532</v>
      </c>
    </row>
    <row r="2521" spans="1:26">
      <c r="A2521">
        <v>285</v>
      </c>
      <c r="B2521">
        <v>16226</v>
      </c>
      <c r="C2521" t="s">
        <v>1574</v>
      </c>
      <c r="D2521" t="s">
        <v>1529</v>
      </c>
      <c r="E2521" t="s">
        <v>1449</v>
      </c>
      <c r="F2521">
        <v>52415</v>
      </c>
      <c r="G2521">
        <v>61720</v>
      </c>
      <c r="H2521" t="s">
        <v>1577</v>
      </c>
      <c r="I2521">
        <v>323</v>
      </c>
      <c r="J2521">
        <v>5</v>
      </c>
      <c r="K2521">
        <v>30000</v>
      </c>
      <c r="L2521">
        <v>81314</v>
      </c>
      <c r="M2521">
        <v>1010</v>
      </c>
      <c r="N2521">
        <v>1061</v>
      </c>
      <c r="O2521">
        <v>1114</v>
      </c>
      <c r="P2521">
        <v>1218</v>
      </c>
      <c r="Q2521">
        <v>1322</v>
      </c>
      <c r="R2521">
        <v>150000</v>
      </c>
      <c r="S2521">
        <v>157574</v>
      </c>
      <c r="T2521">
        <v>165446</v>
      </c>
      <c r="U2521">
        <v>180891</v>
      </c>
      <c r="V2521">
        <v>196337</v>
      </c>
      <c r="W2521" t="s">
        <v>2810</v>
      </c>
      <c r="X2521">
        <v>1</v>
      </c>
      <c r="Y2521">
        <v>1</v>
      </c>
      <c r="Z2521" t="s">
        <v>1532</v>
      </c>
    </row>
    <row r="2522" spans="1:26">
      <c r="A2522">
        <v>285</v>
      </c>
      <c r="B2522">
        <v>16226</v>
      </c>
      <c r="C2522" t="s">
        <v>1574</v>
      </c>
      <c r="D2522" t="s">
        <v>1529</v>
      </c>
      <c r="E2522" t="s">
        <v>1449</v>
      </c>
      <c r="F2522">
        <v>226</v>
      </c>
      <c r="G2522">
        <v>323</v>
      </c>
      <c r="H2522" t="s">
        <v>1530</v>
      </c>
      <c r="I2522">
        <v>266</v>
      </c>
      <c r="J2522">
        <v>15000</v>
      </c>
      <c r="K2522">
        <v>50</v>
      </c>
      <c r="L2522">
        <v>81314</v>
      </c>
      <c r="M2522">
        <v>1010</v>
      </c>
      <c r="N2522">
        <v>1061</v>
      </c>
      <c r="O2522">
        <v>1114</v>
      </c>
      <c r="P2522">
        <v>1218</v>
      </c>
      <c r="Q2522">
        <v>1322</v>
      </c>
      <c r="R2522">
        <v>750000</v>
      </c>
      <c r="S2522">
        <v>787871</v>
      </c>
      <c r="T2522">
        <v>827228</v>
      </c>
      <c r="U2522">
        <v>904455</v>
      </c>
      <c r="V2522">
        <v>981683</v>
      </c>
      <c r="W2522" t="s">
        <v>2811</v>
      </c>
      <c r="X2522">
        <v>1</v>
      </c>
      <c r="Y2522">
        <v>1</v>
      </c>
      <c r="Z2522" t="s">
        <v>1532</v>
      </c>
    </row>
    <row r="2523" spans="1:26">
      <c r="A2523">
        <v>285</v>
      </c>
      <c r="B2523">
        <v>16226</v>
      </c>
      <c r="C2523" t="s">
        <v>1574</v>
      </c>
      <c r="D2523" t="s">
        <v>1529</v>
      </c>
      <c r="E2523" t="s">
        <v>1449</v>
      </c>
      <c r="F2523">
        <v>79696</v>
      </c>
      <c r="G2523">
        <v>94145</v>
      </c>
      <c r="H2523" t="s">
        <v>1577</v>
      </c>
      <c r="I2523">
        <v>323</v>
      </c>
      <c r="J2523">
        <v>4</v>
      </c>
      <c r="K2523">
        <v>65000</v>
      </c>
      <c r="L2523">
        <v>81314</v>
      </c>
      <c r="M2523">
        <v>1010</v>
      </c>
      <c r="N2523">
        <v>1061</v>
      </c>
      <c r="O2523">
        <v>1114</v>
      </c>
      <c r="P2523">
        <v>1218</v>
      </c>
      <c r="Q2523">
        <v>1322</v>
      </c>
      <c r="R2523">
        <v>260000</v>
      </c>
      <c r="S2523">
        <v>273129</v>
      </c>
      <c r="T2523">
        <v>286772</v>
      </c>
      <c r="U2523">
        <v>313545</v>
      </c>
      <c r="V2523">
        <v>340317</v>
      </c>
      <c r="W2523" t="s">
        <v>2207</v>
      </c>
      <c r="X2523">
        <v>1</v>
      </c>
      <c r="Y2523">
        <v>1</v>
      </c>
      <c r="Z2523" t="s">
        <v>1532</v>
      </c>
    </row>
    <row r="2524" spans="1:26">
      <c r="A2524">
        <v>285</v>
      </c>
      <c r="B2524">
        <v>16226</v>
      </c>
      <c r="C2524" t="s">
        <v>1574</v>
      </c>
      <c r="D2524" t="s">
        <v>1529</v>
      </c>
      <c r="E2524" t="s">
        <v>1449</v>
      </c>
      <c r="F2524">
        <v>1121</v>
      </c>
      <c r="G2524">
        <v>1269</v>
      </c>
      <c r="H2524" t="s">
        <v>1530</v>
      </c>
      <c r="I2524">
        <v>266</v>
      </c>
      <c r="J2524">
        <v>2000</v>
      </c>
      <c r="K2524">
        <v>49.95</v>
      </c>
      <c r="L2524">
        <v>81314</v>
      </c>
      <c r="M2524">
        <v>1010</v>
      </c>
      <c r="N2524">
        <v>1061</v>
      </c>
      <c r="O2524">
        <v>1114</v>
      </c>
      <c r="P2524">
        <v>1218</v>
      </c>
      <c r="Q2524">
        <v>1322</v>
      </c>
      <c r="R2524">
        <v>99900</v>
      </c>
      <c r="S2524">
        <v>104944</v>
      </c>
      <c r="T2524">
        <v>110187</v>
      </c>
      <c r="U2524">
        <v>120473</v>
      </c>
      <c r="V2524">
        <v>130760</v>
      </c>
      <c r="W2524" t="s">
        <v>2812</v>
      </c>
      <c r="X2524">
        <v>1</v>
      </c>
      <c r="Y2524">
        <v>1</v>
      </c>
      <c r="Z2524" t="s">
        <v>1532</v>
      </c>
    </row>
    <row r="2525" spans="1:26">
      <c r="A2525">
        <v>285</v>
      </c>
      <c r="B2525">
        <v>16226</v>
      </c>
      <c r="C2525" t="s">
        <v>1574</v>
      </c>
      <c r="D2525" t="s">
        <v>1529</v>
      </c>
      <c r="E2525" t="s">
        <v>1449</v>
      </c>
      <c r="F2525">
        <v>34620</v>
      </c>
      <c r="G2525">
        <v>37935</v>
      </c>
      <c r="H2525" t="s">
        <v>1530</v>
      </c>
      <c r="I2525">
        <v>266</v>
      </c>
      <c r="J2525">
        <v>1500</v>
      </c>
      <c r="K2525">
        <v>49.45</v>
      </c>
      <c r="L2525">
        <v>81314</v>
      </c>
      <c r="M2525">
        <v>1010</v>
      </c>
      <c r="N2525">
        <v>1061</v>
      </c>
      <c r="O2525">
        <v>1114</v>
      </c>
      <c r="P2525">
        <v>1218</v>
      </c>
      <c r="Q2525">
        <v>1322</v>
      </c>
      <c r="R2525">
        <v>74175</v>
      </c>
      <c r="S2525">
        <v>77920</v>
      </c>
      <c r="T2525">
        <v>81813</v>
      </c>
      <c r="U2525">
        <v>89451</v>
      </c>
      <c r="V2525">
        <v>97088</v>
      </c>
      <c r="W2525" t="s">
        <v>2813</v>
      </c>
      <c r="X2525">
        <v>1</v>
      </c>
      <c r="Y2525">
        <v>1</v>
      </c>
      <c r="Z2525" t="s">
        <v>1532</v>
      </c>
    </row>
    <row r="2526" spans="1:26">
      <c r="A2526">
        <v>285</v>
      </c>
      <c r="B2526">
        <v>16226</v>
      </c>
      <c r="C2526" t="s">
        <v>1574</v>
      </c>
      <c r="D2526" t="s">
        <v>1529</v>
      </c>
      <c r="E2526" t="s">
        <v>1449</v>
      </c>
      <c r="F2526">
        <v>37441</v>
      </c>
      <c r="G2526">
        <v>48056</v>
      </c>
      <c r="H2526" t="s">
        <v>1577</v>
      </c>
      <c r="I2526">
        <v>323</v>
      </c>
      <c r="J2526">
        <v>95</v>
      </c>
      <c r="K2526">
        <v>17000</v>
      </c>
      <c r="L2526">
        <v>81314</v>
      </c>
      <c r="M2526">
        <v>1010</v>
      </c>
      <c r="N2526">
        <v>1061</v>
      </c>
      <c r="O2526">
        <v>1114</v>
      </c>
      <c r="P2526">
        <v>1218</v>
      </c>
      <c r="Q2526">
        <v>1322</v>
      </c>
      <c r="R2526">
        <v>1615000</v>
      </c>
      <c r="S2526">
        <v>1696550</v>
      </c>
      <c r="T2526">
        <v>1781297</v>
      </c>
      <c r="U2526">
        <v>1947594</v>
      </c>
      <c r="V2526">
        <v>2113891</v>
      </c>
      <c r="W2526" t="s">
        <v>2208</v>
      </c>
      <c r="X2526">
        <v>1</v>
      </c>
      <c r="Y2526">
        <v>1</v>
      </c>
      <c r="Z2526" t="s">
        <v>1532</v>
      </c>
    </row>
    <row r="2527" spans="1:26">
      <c r="A2527">
        <v>285</v>
      </c>
      <c r="B2527">
        <v>16226</v>
      </c>
      <c r="C2527" t="s">
        <v>1574</v>
      </c>
      <c r="D2527" t="s">
        <v>1529</v>
      </c>
      <c r="E2527" t="s">
        <v>1449</v>
      </c>
      <c r="F2527">
        <v>489</v>
      </c>
      <c r="G2527">
        <v>602</v>
      </c>
      <c r="H2527" t="s">
        <v>1530</v>
      </c>
      <c r="I2527">
        <v>266</v>
      </c>
      <c r="J2527">
        <v>464</v>
      </c>
      <c r="K2527">
        <v>45</v>
      </c>
      <c r="L2527">
        <v>81314</v>
      </c>
      <c r="M2527">
        <v>1010</v>
      </c>
      <c r="N2527">
        <v>1061</v>
      </c>
      <c r="O2527">
        <v>1114</v>
      </c>
      <c r="P2527">
        <v>1218</v>
      </c>
      <c r="Q2527">
        <v>1322</v>
      </c>
      <c r="R2527">
        <v>20880</v>
      </c>
      <c r="S2527">
        <v>21934</v>
      </c>
      <c r="T2527">
        <v>23030</v>
      </c>
      <c r="U2527">
        <v>25180</v>
      </c>
      <c r="V2527">
        <v>27330</v>
      </c>
      <c r="W2527" t="s">
        <v>2435</v>
      </c>
      <c r="X2527">
        <v>1</v>
      </c>
      <c r="Y2527">
        <v>1</v>
      </c>
      <c r="Z2527" t="s">
        <v>1532</v>
      </c>
    </row>
    <row r="2528" spans="1:26">
      <c r="A2528">
        <v>285</v>
      </c>
      <c r="B2528">
        <v>16226</v>
      </c>
      <c r="C2528" t="s">
        <v>1574</v>
      </c>
      <c r="D2528" t="s">
        <v>1529</v>
      </c>
      <c r="E2528" t="s">
        <v>1449</v>
      </c>
      <c r="F2528">
        <v>55</v>
      </c>
      <c r="G2528">
        <v>56476</v>
      </c>
      <c r="H2528" t="s">
        <v>1530</v>
      </c>
      <c r="I2528">
        <v>266</v>
      </c>
      <c r="J2528">
        <v>300</v>
      </c>
      <c r="K2528">
        <v>45</v>
      </c>
      <c r="L2528">
        <v>81314</v>
      </c>
      <c r="M2528">
        <v>1010</v>
      </c>
      <c r="N2528">
        <v>1061</v>
      </c>
      <c r="O2528">
        <v>1114</v>
      </c>
      <c r="P2528">
        <v>1218</v>
      </c>
      <c r="Q2528">
        <v>1322</v>
      </c>
      <c r="R2528">
        <v>13500</v>
      </c>
      <c r="S2528">
        <v>14182</v>
      </c>
      <c r="T2528">
        <v>14890</v>
      </c>
      <c r="U2528">
        <v>16280</v>
      </c>
      <c r="V2528">
        <v>17670</v>
      </c>
      <c r="W2528" t="s">
        <v>2814</v>
      </c>
      <c r="X2528">
        <v>1</v>
      </c>
      <c r="Y2528">
        <v>1</v>
      </c>
      <c r="Z2528" t="s">
        <v>1532</v>
      </c>
    </row>
    <row r="2529" spans="1:26">
      <c r="A2529">
        <v>285</v>
      </c>
      <c r="B2529">
        <v>16226</v>
      </c>
      <c r="C2529" t="s">
        <v>1574</v>
      </c>
      <c r="D2529" t="s">
        <v>1529</v>
      </c>
      <c r="E2529" t="s">
        <v>1449</v>
      </c>
      <c r="F2529">
        <v>998</v>
      </c>
      <c r="G2529">
        <v>1142</v>
      </c>
      <c r="H2529" t="s">
        <v>1530</v>
      </c>
      <c r="I2529">
        <v>266</v>
      </c>
      <c r="J2529">
        <v>421</v>
      </c>
      <c r="K2529">
        <v>44.67</v>
      </c>
      <c r="L2529">
        <v>81314</v>
      </c>
      <c r="M2529">
        <v>1010</v>
      </c>
      <c r="N2529">
        <v>1061</v>
      </c>
      <c r="O2529">
        <v>1114</v>
      </c>
      <c r="P2529">
        <v>1218</v>
      </c>
      <c r="Q2529">
        <v>1322</v>
      </c>
      <c r="R2529">
        <v>18806</v>
      </c>
      <c r="S2529">
        <v>19756</v>
      </c>
      <c r="T2529">
        <v>20743</v>
      </c>
      <c r="U2529">
        <v>22679</v>
      </c>
      <c r="V2529">
        <v>24615</v>
      </c>
      <c r="W2529" t="s">
        <v>1911</v>
      </c>
      <c r="X2529">
        <v>1</v>
      </c>
      <c r="Y2529">
        <v>1</v>
      </c>
      <c r="Z2529" t="s">
        <v>1532</v>
      </c>
    </row>
    <row r="2530" spans="1:26">
      <c r="A2530">
        <v>285</v>
      </c>
      <c r="B2530">
        <v>16226</v>
      </c>
      <c r="C2530" t="s">
        <v>1574</v>
      </c>
      <c r="D2530" t="s">
        <v>1529</v>
      </c>
      <c r="E2530" t="s">
        <v>1449</v>
      </c>
      <c r="F2530">
        <v>82484</v>
      </c>
      <c r="G2530">
        <v>97514</v>
      </c>
      <c r="H2530" t="s">
        <v>1577</v>
      </c>
      <c r="I2530">
        <v>323</v>
      </c>
      <c r="J2530">
        <v>1</v>
      </c>
      <c r="K2530">
        <v>1000</v>
      </c>
      <c r="L2530">
        <v>81314</v>
      </c>
      <c r="M2530">
        <v>1010</v>
      </c>
      <c r="N2530">
        <v>1061</v>
      </c>
      <c r="O2530">
        <v>1114</v>
      </c>
      <c r="P2530">
        <v>1218</v>
      </c>
      <c r="Q2530">
        <v>1322</v>
      </c>
      <c r="R2530">
        <v>1000</v>
      </c>
      <c r="S2530">
        <v>1050</v>
      </c>
      <c r="T2530">
        <v>1103</v>
      </c>
      <c r="U2530">
        <v>1206</v>
      </c>
      <c r="V2530">
        <v>1309</v>
      </c>
      <c r="W2530" t="s">
        <v>2180</v>
      </c>
      <c r="X2530">
        <v>1</v>
      </c>
      <c r="Y2530">
        <v>1</v>
      </c>
      <c r="Z2530" t="s">
        <v>1532</v>
      </c>
    </row>
    <row r="2531" spans="1:26">
      <c r="A2531">
        <v>285</v>
      </c>
      <c r="B2531">
        <v>16226</v>
      </c>
      <c r="C2531" t="s">
        <v>1574</v>
      </c>
      <c r="D2531" t="s">
        <v>1529</v>
      </c>
      <c r="E2531" t="s">
        <v>1440</v>
      </c>
      <c r="F2531">
        <v>40435</v>
      </c>
      <c r="G2531">
        <v>45148</v>
      </c>
      <c r="H2531" t="s">
        <v>1530</v>
      </c>
      <c r="I2531">
        <v>232</v>
      </c>
      <c r="J2531">
        <v>25</v>
      </c>
      <c r="K2531">
        <v>50</v>
      </c>
      <c r="L2531">
        <v>81000</v>
      </c>
      <c r="M2531">
        <v>9493</v>
      </c>
      <c r="N2531">
        <v>9968</v>
      </c>
      <c r="O2531">
        <v>10466</v>
      </c>
      <c r="P2531">
        <v>11439</v>
      </c>
      <c r="Q2531">
        <v>12412</v>
      </c>
      <c r="R2531">
        <v>1250</v>
      </c>
      <c r="S2531">
        <v>1313</v>
      </c>
      <c r="T2531">
        <v>1378</v>
      </c>
      <c r="U2531">
        <v>1506</v>
      </c>
      <c r="V2531">
        <v>1634</v>
      </c>
      <c r="W2531" t="s">
        <v>1573</v>
      </c>
      <c r="X2531">
        <v>1</v>
      </c>
      <c r="Y2531">
        <v>1</v>
      </c>
      <c r="Z2531" t="s">
        <v>1532</v>
      </c>
    </row>
    <row r="2532" spans="1:26">
      <c r="A2532">
        <v>285</v>
      </c>
      <c r="B2532">
        <v>16226</v>
      </c>
      <c r="C2532" t="s">
        <v>1574</v>
      </c>
      <c r="D2532" t="s">
        <v>1529</v>
      </c>
      <c r="E2532" t="s">
        <v>1449</v>
      </c>
      <c r="F2532">
        <v>831</v>
      </c>
      <c r="G2532">
        <v>966</v>
      </c>
      <c r="H2532" t="s">
        <v>1530</v>
      </c>
      <c r="I2532">
        <v>266</v>
      </c>
      <c r="J2532">
        <v>500</v>
      </c>
      <c r="K2532">
        <v>42</v>
      </c>
      <c r="L2532">
        <v>81314</v>
      </c>
      <c r="M2532">
        <v>1010</v>
      </c>
      <c r="N2532">
        <v>1061</v>
      </c>
      <c r="O2532">
        <v>1114</v>
      </c>
      <c r="P2532">
        <v>1218</v>
      </c>
      <c r="Q2532">
        <v>1322</v>
      </c>
      <c r="R2532">
        <v>21000</v>
      </c>
      <c r="S2532">
        <v>22060</v>
      </c>
      <c r="T2532">
        <v>23162</v>
      </c>
      <c r="U2532">
        <v>25325</v>
      </c>
      <c r="V2532">
        <v>27487</v>
      </c>
      <c r="W2532" t="s">
        <v>2815</v>
      </c>
      <c r="X2532">
        <v>1</v>
      </c>
      <c r="Y2532">
        <v>1</v>
      </c>
      <c r="Z2532" t="s">
        <v>1532</v>
      </c>
    </row>
    <row r="2533" spans="1:26">
      <c r="A2533">
        <v>285</v>
      </c>
      <c r="B2533">
        <v>16226</v>
      </c>
      <c r="C2533" t="s">
        <v>1574</v>
      </c>
      <c r="D2533" t="s">
        <v>1529</v>
      </c>
      <c r="E2533" t="s">
        <v>1449</v>
      </c>
      <c r="F2533">
        <v>82223</v>
      </c>
      <c r="G2533">
        <v>97197</v>
      </c>
      <c r="H2533" t="s">
        <v>1577</v>
      </c>
      <c r="I2533">
        <v>323</v>
      </c>
      <c r="J2533">
        <v>1</v>
      </c>
      <c r="K2533">
        <v>2500</v>
      </c>
      <c r="L2533">
        <v>81314</v>
      </c>
      <c r="M2533">
        <v>1010</v>
      </c>
      <c r="N2533">
        <v>1061</v>
      </c>
      <c r="O2533">
        <v>1114</v>
      </c>
      <c r="P2533">
        <v>1218</v>
      </c>
      <c r="Q2533">
        <v>1322</v>
      </c>
      <c r="R2533">
        <v>2500</v>
      </c>
      <c r="S2533">
        <v>2626</v>
      </c>
      <c r="T2533">
        <v>2757</v>
      </c>
      <c r="U2533">
        <v>3015</v>
      </c>
      <c r="V2533">
        <v>3272</v>
      </c>
      <c r="W2533" t="s">
        <v>2181</v>
      </c>
      <c r="X2533">
        <v>1</v>
      </c>
      <c r="Y2533">
        <v>1</v>
      </c>
      <c r="Z2533" t="s">
        <v>1532</v>
      </c>
    </row>
    <row r="2534" spans="1:26">
      <c r="A2534">
        <v>285</v>
      </c>
      <c r="B2534">
        <v>16226</v>
      </c>
      <c r="C2534" t="s">
        <v>1574</v>
      </c>
      <c r="D2534" t="s">
        <v>1529</v>
      </c>
      <c r="E2534" t="s">
        <v>1449</v>
      </c>
      <c r="F2534">
        <v>1212</v>
      </c>
      <c r="G2534">
        <v>1362</v>
      </c>
      <c r="H2534" t="s">
        <v>1530</v>
      </c>
      <c r="I2534">
        <v>266</v>
      </c>
      <c r="J2534">
        <v>350</v>
      </c>
      <c r="K2534">
        <v>40</v>
      </c>
      <c r="L2534">
        <v>81314</v>
      </c>
      <c r="M2534">
        <v>1010</v>
      </c>
      <c r="N2534">
        <v>1061</v>
      </c>
      <c r="O2534">
        <v>1114</v>
      </c>
      <c r="P2534">
        <v>1218</v>
      </c>
      <c r="Q2534">
        <v>1322</v>
      </c>
      <c r="R2534">
        <v>14000</v>
      </c>
      <c r="S2534">
        <v>14707</v>
      </c>
      <c r="T2534">
        <v>15442</v>
      </c>
      <c r="U2534">
        <v>16883</v>
      </c>
      <c r="V2534">
        <v>18325</v>
      </c>
      <c r="W2534" t="s">
        <v>2816</v>
      </c>
      <c r="X2534">
        <v>1</v>
      </c>
      <c r="Y2534">
        <v>1</v>
      </c>
      <c r="Z2534" t="s">
        <v>1532</v>
      </c>
    </row>
    <row r="2535" spans="1:26">
      <c r="A2535">
        <v>285</v>
      </c>
      <c r="B2535">
        <v>16226</v>
      </c>
      <c r="C2535" t="s">
        <v>1574</v>
      </c>
      <c r="D2535" t="s">
        <v>1529</v>
      </c>
      <c r="E2535" t="s">
        <v>1449</v>
      </c>
      <c r="F2535">
        <v>647</v>
      </c>
      <c r="G2535">
        <v>52155</v>
      </c>
      <c r="H2535" t="s">
        <v>1530</v>
      </c>
      <c r="I2535">
        <v>266</v>
      </c>
      <c r="J2535">
        <v>756</v>
      </c>
      <c r="K2535">
        <v>40</v>
      </c>
      <c r="L2535">
        <v>81314</v>
      </c>
      <c r="M2535">
        <v>1010</v>
      </c>
      <c r="N2535">
        <v>1061</v>
      </c>
      <c r="O2535">
        <v>1114</v>
      </c>
      <c r="P2535">
        <v>1218</v>
      </c>
      <c r="Q2535">
        <v>1322</v>
      </c>
      <c r="R2535">
        <v>30240</v>
      </c>
      <c r="S2535">
        <v>31767</v>
      </c>
      <c r="T2535">
        <v>33354</v>
      </c>
      <c r="U2535">
        <v>36468</v>
      </c>
      <c r="V2535">
        <v>39581</v>
      </c>
      <c r="W2535" t="s">
        <v>2317</v>
      </c>
      <c r="X2535">
        <v>1</v>
      </c>
      <c r="Y2535">
        <v>1</v>
      </c>
      <c r="Z2535" t="s">
        <v>1532</v>
      </c>
    </row>
    <row r="2536" spans="1:26">
      <c r="A2536">
        <v>285</v>
      </c>
      <c r="B2536">
        <v>16226</v>
      </c>
      <c r="C2536" t="s">
        <v>1574</v>
      </c>
      <c r="D2536" t="s">
        <v>1529</v>
      </c>
      <c r="E2536" t="s">
        <v>1440</v>
      </c>
      <c r="F2536">
        <v>72617</v>
      </c>
      <c r="G2536">
        <v>86328</v>
      </c>
      <c r="H2536" t="s">
        <v>1530</v>
      </c>
      <c r="I2536">
        <v>297</v>
      </c>
      <c r="J2536">
        <v>100</v>
      </c>
      <c r="K2536">
        <v>50</v>
      </c>
      <c r="L2536">
        <v>81000</v>
      </c>
      <c r="M2536">
        <v>9493</v>
      </c>
      <c r="N2536">
        <v>9968</v>
      </c>
      <c r="O2536">
        <v>10466</v>
      </c>
      <c r="P2536">
        <v>11439</v>
      </c>
      <c r="Q2536">
        <v>12412</v>
      </c>
      <c r="R2536">
        <v>5000</v>
      </c>
      <c r="S2536">
        <v>5250</v>
      </c>
      <c r="T2536">
        <v>5512</v>
      </c>
      <c r="U2536">
        <v>6025</v>
      </c>
      <c r="V2536">
        <v>6537</v>
      </c>
      <c r="W2536" t="s">
        <v>2544</v>
      </c>
      <c r="X2536">
        <v>1</v>
      </c>
      <c r="Y2536">
        <v>1</v>
      </c>
      <c r="Z2536" t="s">
        <v>1532</v>
      </c>
    </row>
    <row r="2537" spans="1:26">
      <c r="A2537">
        <v>285</v>
      </c>
      <c r="B2537">
        <v>16226</v>
      </c>
      <c r="C2537" t="s">
        <v>1574</v>
      </c>
      <c r="D2537" t="s">
        <v>1529</v>
      </c>
      <c r="E2537" t="s">
        <v>1449</v>
      </c>
      <c r="F2537">
        <v>391</v>
      </c>
      <c r="G2537">
        <v>493</v>
      </c>
      <c r="H2537" t="s">
        <v>1530</v>
      </c>
      <c r="I2537">
        <v>266</v>
      </c>
      <c r="J2537">
        <v>800</v>
      </c>
      <c r="K2537">
        <v>40</v>
      </c>
      <c r="L2537">
        <v>81314</v>
      </c>
      <c r="M2537">
        <v>1010</v>
      </c>
      <c r="N2537">
        <v>1061</v>
      </c>
      <c r="O2537">
        <v>1114</v>
      </c>
      <c r="P2537">
        <v>1218</v>
      </c>
      <c r="Q2537">
        <v>1322</v>
      </c>
      <c r="R2537">
        <v>32000</v>
      </c>
      <c r="S2537">
        <v>33616</v>
      </c>
      <c r="T2537">
        <v>35295</v>
      </c>
      <c r="U2537">
        <v>38590</v>
      </c>
      <c r="V2537">
        <v>41885</v>
      </c>
      <c r="W2537" t="s">
        <v>2790</v>
      </c>
      <c r="X2537">
        <v>1</v>
      </c>
      <c r="Y2537">
        <v>1</v>
      </c>
      <c r="Z2537" t="s">
        <v>1532</v>
      </c>
    </row>
    <row r="2538" spans="1:26">
      <c r="A2538">
        <v>285</v>
      </c>
      <c r="B2538">
        <v>16226</v>
      </c>
      <c r="C2538" t="s">
        <v>1574</v>
      </c>
      <c r="D2538" t="s">
        <v>1529</v>
      </c>
      <c r="E2538" t="s">
        <v>1440</v>
      </c>
      <c r="F2538">
        <v>38012</v>
      </c>
      <c r="G2538">
        <v>41988</v>
      </c>
      <c r="H2538" t="s">
        <v>1530</v>
      </c>
      <c r="I2538">
        <v>286</v>
      </c>
      <c r="J2538">
        <v>10</v>
      </c>
      <c r="K2538">
        <v>100</v>
      </c>
      <c r="L2538">
        <v>81000</v>
      </c>
      <c r="M2538">
        <v>9493</v>
      </c>
      <c r="N2538">
        <v>9968</v>
      </c>
      <c r="O2538">
        <v>10466</v>
      </c>
      <c r="P2538">
        <v>11439</v>
      </c>
      <c r="Q2538">
        <v>12412</v>
      </c>
      <c r="R2538">
        <v>1000</v>
      </c>
      <c r="S2538">
        <v>1050</v>
      </c>
      <c r="T2538">
        <v>1102</v>
      </c>
      <c r="U2538">
        <v>1205</v>
      </c>
      <c r="V2538">
        <v>1307</v>
      </c>
      <c r="W2538" t="s">
        <v>2817</v>
      </c>
      <c r="X2538">
        <v>1</v>
      </c>
      <c r="Y2538">
        <v>1</v>
      </c>
      <c r="Z2538" t="s">
        <v>1532</v>
      </c>
    </row>
    <row r="2539" spans="1:26">
      <c r="A2539">
        <v>285</v>
      </c>
      <c r="B2539">
        <v>16226</v>
      </c>
      <c r="C2539" t="s">
        <v>1574</v>
      </c>
      <c r="D2539" t="s">
        <v>1529</v>
      </c>
      <c r="E2539" t="s">
        <v>1449</v>
      </c>
      <c r="F2539">
        <v>29497</v>
      </c>
      <c r="G2539">
        <v>32110</v>
      </c>
      <c r="H2539" t="s">
        <v>1577</v>
      </c>
      <c r="I2539">
        <v>323</v>
      </c>
      <c r="J2539">
        <v>10</v>
      </c>
      <c r="K2539">
        <v>1500</v>
      </c>
      <c r="L2539">
        <v>81314</v>
      </c>
      <c r="M2539">
        <v>1010</v>
      </c>
      <c r="N2539">
        <v>1061</v>
      </c>
      <c r="O2539">
        <v>1114</v>
      </c>
      <c r="P2539">
        <v>1218</v>
      </c>
      <c r="Q2539">
        <v>1322</v>
      </c>
      <c r="R2539">
        <v>15000</v>
      </c>
      <c r="S2539">
        <v>15757</v>
      </c>
      <c r="T2539">
        <v>16545</v>
      </c>
      <c r="U2539">
        <v>18089</v>
      </c>
      <c r="V2539">
        <v>19634</v>
      </c>
      <c r="W2539" t="s">
        <v>2182</v>
      </c>
      <c r="X2539">
        <v>1</v>
      </c>
      <c r="Y2539">
        <v>1</v>
      </c>
      <c r="Z2539" t="s">
        <v>1532</v>
      </c>
    </row>
    <row r="2540" spans="1:26">
      <c r="A2540">
        <v>285</v>
      </c>
      <c r="B2540">
        <v>16226</v>
      </c>
      <c r="C2540" t="s">
        <v>1574</v>
      </c>
      <c r="D2540" t="s">
        <v>1529</v>
      </c>
      <c r="E2540" t="s">
        <v>1449</v>
      </c>
      <c r="F2540">
        <v>188</v>
      </c>
      <c r="G2540">
        <v>66083</v>
      </c>
      <c r="H2540" t="s">
        <v>1530</v>
      </c>
      <c r="I2540">
        <v>266</v>
      </c>
      <c r="J2540">
        <v>500</v>
      </c>
      <c r="K2540">
        <v>37.1</v>
      </c>
      <c r="L2540">
        <v>81314</v>
      </c>
      <c r="M2540">
        <v>1010</v>
      </c>
      <c r="N2540">
        <v>1061</v>
      </c>
      <c r="O2540">
        <v>1114</v>
      </c>
      <c r="P2540">
        <v>1218</v>
      </c>
      <c r="Q2540">
        <v>1322</v>
      </c>
      <c r="R2540">
        <v>18550</v>
      </c>
      <c r="S2540">
        <v>19487</v>
      </c>
      <c r="T2540">
        <v>20460</v>
      </c>
      <c r="U2540">
        <v>22370</v>
      </c>
      <c r="V2540">
        <v>24280</v>
      </c>
      <c r="W2540" t="s">
        <v>2818</v>
      </c>
      <c r="X2540">
        <v>1</v>
      </c>
      <c r="Y2540">
        <v>1</v>
      </c>
      <c r="Z2540" t="s">
        <v>1532</v>
      </c>
    </row>
    <row r="2541" spans="1:26">
      <c r="A2541">
        <v>285</v>
      </c>
      <c r="B2541">
        <v>16226</v>
      </c>
      <c r="C2541" t="s">
        <v>1574</v>
      </c>
      <c r="D2541" t="s">
        <v>1529</v>
      </c>
      <c r="E2541" t="s">
        <v>1449</v>
      </c>
      <c r="F2541">
        <v>188</v>
      </c>
      <c r="G2541">
        <v>28271</v>
      </c>
      <c r="H2541" t="s">
        <v>1530</v>
      </c>
      <c r="I2541">
        <v>266</v>
      </c>
      <c r="J2541">
        <v>500</v>
      </c>
      <c r="K2541">
        <v>37.1</v>
      </c>
      <c r="L2541">
        <v>81314</v>
      </c>
      <c r="M2541">
        <v>1010</v>
      </c>
      <c r="N2541">
        <v>1061</v>
      </c>
      <c r="O2541">
        <v>1114</v>
      </c>
      <c r="P2541">
        <v>1218</v>
      </c>
      <c r="Q2541">
        <v>1322</v>
      </c>
      <c r="R2541">
        <v>18550</v>
      </c>
      <c r="S2541">
        <v>19487</v>
      </c>
      <c r="T2541">
        <v>20460</v>
      </c>
      <c r="U2541">
        <v>22370</v>
      </c>
      <c r="V2541">
        <v>24280</v>
      </c>
      <c r="W2541" t="s">
        <v>2818</v>
      </c>
      <c r="X2541">
        <v>1</v>
      </c>
      <c r="Y2541">
        <v>1</v>
      </c>
      <c r="Z2541" t="s">
        <v>1532</v>
      </c>
    </row>
    <row r="2542" spans="1:26">
      <c r="A2542">
        <v>285</v>
      </c>
      <c r="B2542">
        <v>16226</v>
      </c>
      <c r="C2542" t="s">
        <v>1574</v>
      </c>
      <c r="D2542" t="s">
        <v>1529</v>
      </c>
      <c r="E2542" t="s">
        <v>1449</v>
      </c>
      <c r="F2542">
        <v>64947</v>
      </c>
      <c r="G2542">
        <v>78145</v>
      </c>
      <c r="H2542" t="s">
        <v>1577</v>
      </c>
      <c r="I2542">
        <v>323</v>
      </c>
      <c r="J2542">
        <v>45</v>
      </c>
      <c r="K2542">
        <v>1300</v>
      </c>
      <c r="L2542">
        <v>81314</v>
      </c>
      <c r="M2542">
        <v>1010</v>
      </c>
      <c r="N2542">
        <v>1061</v>
      </c>
      <c r="O2542">
        <v>1114</v>
      </c>
      <c r="P2542">
        <v>1218</v>
      </c>
      <c r="Q2542">
        <v>1322</v>
      </c>
      <c r="R2542">
        <v>58500</v>
      </c>
      <c r="S2542">
        <v>61454</v>
      </c>
      <c r="T2542">
        <v>64524</v>
      </c>
      <c r="U2542">
        <v>70548</v>
      </c>
      <c r="V2542">
        <v>76571</v>
      </c>
      <c r="W2542" t="s">
        <v>2182</v>
      </c>
      <c r="X2542">
        <v>1</v>
      </c>
      <c r="Y2542">
        <v>1</v>
      </c>
      <c r="Z2542" t="s">
        <v>1532</v>
      </c>
    </row>
    <row r="2543" spans="1:26">
      <c r="A2543">
        <v>285</v>
      </c>
      <c r="B2543">
        <v>16226</v>
      </c>
      <c r="C2543" t="s">
        <v>1574</v>
      </c>
      <c r="D2543" t="s">
        <v>1529</v>
      </c>
      <c r="E2543" t="s">
        <v>1449</v>
      </c>
      <c r="F2543">
        <v>188</v>
      </c>
      <c r="G2543">
        <v>284</v>
      </c>
      <c r="H2543" t="s">
        <v>1530</v>
      </c>
      <c r="I2543">
        <v>266</v>
      </c>
      <c r="J2543">
        <v>180</v>
      </c>
      <c r="K2543">
        <v>37.1</v>
      </c>
      <c r="L2543">
        <v>81314</v>
      </c>
      <c r="M2543">
        <v>1010</v>
      </c>
      <c r="N2543">
        <v>1061</v>
      </c>
      <c r="O2543">
        <v>1114</v>
      </c>
      <c r="P2543">
        <v>1218</v>
      </c>
      <c r="Q2543">
        <v>1322</v>
      </c>
      <c r="R2543">
        <v>6678</v>
      </c>
      <c r="S2543">
        <v>7015</v>
      </c>
      <c r="T2543">
        <v>7366</v>
      </c>
      <c r="U2543">
        <v>8053</v>
      </c>
      <c r="V2543">
        <v>8741</v>
      </c>
      <c r="W2543" t="s">
        <v>2818</v>
      </c>
      <c r="X2543">
        <v>1</v>
      </c>
      <c r="Y2543">
        <v>1</v>
      </c>
      <c r="Z2543" t="s">
        <v>1532</v>
      </c>
    </row>
    <row r="2544" spans="1:26">
      <c r="A2544">
        <v>285</v>
      </c>
      <c r="B2544">
        <v>16226</v>
      </c>
      <c r="C2544" t="s">
        <v>1574</v>
      </c>
      <c r="D2544" t="s">
        <v>1529</v>
      </c>
      <c r="E2544" t="s">
        <v>1440</v>
      </c>
      <c r="F2544">
        <v>77517</v>
      </c>
      <c r="G2544">
        <v>91737</v>
      </c>
      <c r="H2544" t="s">
        <v>1577</v>
      </c>
      <c r="I2544">
        <v>329</v>
      </c>
      <c r="J2544">
        <v>10</v>
      </c>
      <c r="K2544">
        <v>200</v>
      </c>
      <c r="L2544">
        <v>81000</v>
      </c>
      <c r="M2544">
        <v>9493</v>
      </c>
      <c r="N2544">
        <v>9968</v>
      </c>
      <c r="O2544">
        <v>10466</v>
      </c>
      <c r="P2544">
        <v>11439</v>
      </c>
      <c r="Q2544">
        <v>12412</v>
      </c>
      <c r="R2544">
        <v>2000</v>
      </c>
      <c r="S2544">
        <v>2100</v>
      </c>
      <c r="T2544">
        <v>2205</v>
      </c>
      <c r="U2544">
        <v>2410</v>
      </c>
      <c r="V2544">
        <v>2615</v>
      </c>
      <c r="W2544" t="s">
        <v>2534</v>
      </c>
      <c r="X2544">
        <v>1</v>
      </c>
      <c r="Y2544">
        <v>1</v>
      </c>
      <c r="Z2544" t="s">
        <v>1532</v>
      </c>
    </row>
    <row r="2545" spans="1:26">
      <c r="A2545">
        <v>285</v>
      </c>
      <c r="B2545">
        <v>16226</v>
      </c>
      <c r="C2545" t="s">
        <v>1574</v>
      </c>
      <c r="D2545" t="s">
        <v>1529</v>
      </c>
      <c r="E2545" t="s">
        <v>1449</v>
      </c>
      <c r="F2545">
        <v>777</v>
      </c>
      <c r="G2545">
        <v>909</v>
      </c>
      <c r="H2545" t="s">
        <v>1530</v>
      </c>
      <c r="I2545">
        <v>266</v>
      </c>
      <c r="J2545">
        <v>350</v>
      </c>
      <c r="K2545">
        <v>35.39</v>
      </c>
      <c r="L2545">
        <v>81314</v>
      </c>
      <c r="M2545">
        <v>1010</v>
      </c>
      <c r="N2545">
        <v>1061</v>
      </c>
      <c r="O2545">
        <v>1114</v>
      </c>
      <c r="P2545">
        <v>1218</v>
      </c>
      <c r="Q2545">
        <v>1322</v>
      </c>
      <c r="R2545">
        <v>12387</v>
      </c>
      <c r="S2545">
        <v>13012</v>
      </c>
      <c r="T2545">
        <v>13662</v>
      </c>
      <c r="U2545">
        <v>14937</v>
      </c>
      <c r="V2545">
        <v>16213</v>
      </c>
      <c r="W2545" t="s">
        <v>2819</v>
      </c>
      <c r="X2545">
        <v>1</v>
      </c>
      <c r="Y2545">
        <v>1</v>
      </c>
      <c r="Z2545" t="s">
        <v>1532</v>
      </c>
    </row>
    <row r="2546" spans="1:26">
      <c r="A2546">
        <v>285</v>
      </c>
      <c r="B2546">
        <v>16226</v>
      </c>
      <c r="C2546" t="s">
        <v>1574</v>
      </c>
      <c r="D2546" t="s">
        <v>1529</v>
      </c>
      <c r="E2546" t="s">
        <v>1449</v>
      </c>
      <c r="F2546">
        <v>54534</v>
      </c>
      <c r="G2546">
        <v>64287</v>
      </c>
      <c r="H2546" t="s">
        <v>1530</v>
      </c>
      <c r="I2546">
        <v>266</v>
      </c>
      <c r="J2546">
        <v>3000</v>
      </c>
      <c r="K2546">
        <v>35</v>
      </c>
      <c r="L2546">
        <v>81314</v>
      </c>
      <c r="M2546">
        <v>1010</v>
      </c>
      <c r="N2546">
        <v>1061</v>
      </c>
      <c r="O2546">
        <v>1114</v>
      </c>
      <c r="P2546">
        <v>1218</v>
      </c>
      <c r="Q2546">
        <v>1322</v>
      </c>
      <c r="R2546">
        <v>105000</v>
      </c>
      <c r="S2546">
        <v>110302</v>
      </c>
      <c r="T2546">
        <v>115812</v>
      </c>
      <c r="U2546">
        <v>126624</v>
      </c>
      <c r="V2546">
        <v>137436</v>
      </c>
      <c r="W2546" t="s">
        <v>2820</v>
      </c>
      <c r="X2546">
        <v>1</v>
      </c>
      <c r="Y2546">
        <v>1</v>
      </c>
      <c r="Z2546" t="s">
        <v>1532</v>
      </c>
    </row>
    <row r="2547" spans="1:26">
      <c r="A2547">
        <v>285</v>
      </c>
      <c r="B2547">
        <v>16226</v>
      </c>
      <c r="C2547" t="s">
        <v>1574</v>
      </c>
      <c r="D2547" t="s">
        <v>1529</v>
      </c>
      <c r="E2547" t="s">
        <v>1449</v>
      </c>
      <c r="F2547">
        <v>30148</v>
      </c>
      <c r="G2547">
        <v>32811</v>
      </c>
      <c r="H2547" t="s">
        <v>1530</v>
      </c>
      <c r="I2547">
        <v>266</v>
      </c>
      <c r="J2547">
        <v>10000</v>
      </c>
      <c r="K2547">
        <v>35</v>
      </c>
      <c r="L2547">
        <v>81314</v>
      </c>
      <c r="M2547">
        <v>1010</v>
      </c>
      <c r="N2547">
        <v>1061</v>
      </c>
      <c r="O2547">
        <v>1114</v>
      </c>
      <c r="P2547">
        <v>1218</v>
      </c>
      <c r="Q2547">
        <v>1322</v>
      </c>
      <c r="R2547">
        <v>350000</v>
      </c>
      <c r="S2547">
        <v>367673</v>
      </c>
      <c r="T2547">
        <v>386040</v>
      </c>
      <c r="U2547">
        <v>422079</v>
      </c>
      <c r="V2547">
        <v>458119</v>
      </c>
      <c r="W2547" t="s">
        <v>2821</v>
      </c>
      <c r="X2547">
        <v>1</v>
      </c>
      <c r="Y2547">
        <v>1</v>
      </c>
      <c r="Z2547" t="s">
        <v>1532</v>
      </c>
    </row>
    <row r="2548" spans="1:26">
      <c r="A2548">
        <v>285</v>
      </c>
      <c r="B2548">
        <v>16226</v>
      </c>
      <c r="C2548" t="s">
        <v>1574</v>
      </c>
      <c r="D2548" t="s">
        <v>1529</v>
      </c>
      <c r="E2548" t="s">
        <v>1449</v>
      </c>
      <c r="F2548">
        <v>14992</v>
      </c>
      <c r="G2548">
        <v>15969</v>
      </c>
      <c r="H2548" t="s">
        <v>1530</v>
      </c>
      <c r="I2548">
        <v>266</v>
      </c>
      <c r="J2548">
        <v>2500</v>
      </c>
      <c r="K2548">
        <v>35</v>
      </c>
      <c r="L2548">
        <v>81314</v>
      </c>
      <c r="M2548">
        <v>1010</v>
      </c>
      <c r="N2548">
        <v>1061</v>
      </c>
      <c r="O2548">
        <v>1114</v>
      </c>
      <c r="P2548">
        <v>1218</v>
      </c>
      <c r="Q2548">
        <v>1322</v>
      </c>
      <c r="R2548">
        <v>87500</v>
      </c>
      <c r="S2548">
        <v>91918</v>
      </c>
      <c r="T2548">
        <v>96510</v>
      </c>
      <c r="U2548">
        <v>105520</v>
      </c>
      <c r="V2548">
        <v>114530</v>
      </c>
      <c r="W2548" t="s">
        <v>2324</v>
      </c>
      <c r="X2548">
        <v>1</v>
      </c>
      <c r="Y2548">
        <v>1</v>
      </c>
      <c r="Z2548" t="s">
        <v>1532</v>
      </c>
    </row>
    <row r="2549" spans="1:26">
      <c r="A2549">
        <v>285</v>
      </c>
      <c r="B2549">
        <v>16226</v>
      </c>
      <c r="C2549" t="s">
        <v>1574</v>
      </c>
      <c r="D2549" t="s">
        <v>1529</v>
      </c>
      <c r="E2549" t="s">
        <v>1449</v>
      </c>
      <c r="F2549">
        <v>37717</v>
      </c>
      <c r="G2549">
        <v>50631</v>
      </c>
      <c r="H2549" t="s">
        <v>1577</v>
      </c>
      <c r="I2549">
        <v>323</v>
      </c>
      <c r="J2549">
        <v>1</v>
      </c>
      <c r="K2549">
        <v>7000</v>
      </c>
      <c r="L2549">
        <v>81314</v>
      </c>
      <c r="M2549">
        <v>1010</v>
      </c>
      <c r="N2549">
        <v>1061</v>
      </c>
      <c r="O2549">
        <v>1114</v>
      </c>
      <c r="P2549">
        <v>1218</v>
      </c>
      <c r="Q2549">
        <v>1322</v>
      </c>
      <c r="R2549">
        <v>7000</v>
      </c>
      <c r="S2549">
        <v>7353</v>
      </c>
      <c r="T2549">
        <v>7721</v>
      </c>
      <c r="U2549">
        <v>8442</v>
      </c>
      <c r="V2549">
        <v>9162</v>
      </c>
      <c r="W2549" t="s">
        <v>2209</v>
      </c>
      <c r="X2549">
        <v>1</v>
      </c>
      <c r="Y2549">
        <v>1</v>
      </c>
      <c r="Z2549" t="s">
        <v>1532</v>
      </c>
    </row>
    <row r="2550" spans="1:26">
      <c r="A2550">
        <v>285</v>
      </c>
      <c r="B2550">
        <v>16226</v>
      </c>
      <c r="C2550" t="s">
        <v>1574</v>
      </c>
      <c r="D2550" t="s">
        <v>1529</v>
      </c>
      <c r="E2550" t="s">
        <v>1449</v>
      </c>
      <c r="F2550">
        <v>1177</v>
      </c>
      <c r="G2550">
        <v>1327</v>
      </c>
      <c r="H2550" t="s">
        <v>1530</v>
      </c>
      <c r="I2550">
        <v>266</v>
      </c>
      <c r="J2550">
        <v>2500</v>
      </c>
      <c r="K2550">
        <v>35</v>
      </c>
      <c r="L2550">
        <v>81314</v>
      </c>
      <c r="M2550">
        <v>1010</v>
      </c>
      <c r="N2550">
        <v>1061</v>
      </c>
      <c r="O2550">
        <v>1114</v>
      </c>
      <c r="P2550">
        <v>1218</v>
      </c>
      <c r="Q2550">
        <v>1322</v>
      </c>
      <c r="R2550">
        <v>87500</v>
      </c>
      <c r="S2550">
        <v>91918</v>
      </c>
      <c r="T2550">
        <v>96510</v>
      </c>
      <c r="U2550">
        <v>105520</v>
      </c>
      <c r="V2550">
        <v>114530</v>
      </c>
      <c r="W2550" t="s">
        <v>2822</v>
      </c>
      <c r="X2550">
        <v>1</v>
      </c>
      <c r="Y2550">
        <v>1</v>
      </c>
      <c r="Z2550" t="s">
        <v>1532</v>
      </c>
    </row>
    <row r="2551" spans="1:26">
      <c r="A2551">
        <v>285</v>
      </c>
      <c r="B2551">
        <v>16226</v>
      </c>
      <c r="C2551" t="s">
        <v>1574</v>
      </c>
      <c r="D2551" t="s">
        <v>1529</v>
      </c>
      <c r="E2551" t="s">
        <v>1449</v>
      </c>
      <c r="F2551">
        <v>1157</v>
      </c>
      <c r="G2551">
        <v>1306</v>
      </c>
      <c r="H2551" t="s">
        <v>1530</v>
      </c>
      <c r="I2551">
        <v>266</v>
      </c>
      <c r="J2551">
        <v>10000</v>
      </c>
      <c r="K2551">
        <v>35</v>
      </c>
      <c r="L2551">
        <v>81314</v>
      </c>
      <c r="M2551">
        <v>1010</v>
      </c>
      <c r="N2551">
        <v>1061</v>
      </c>
      <c r="O2551">
        <v>1114</v>
      </c>
      <c r="P2551">
        <v>1218</v>
      </c>
      <c r="Q2551">
        <v>1322</v>
      </c>
      <c r="R2551">
        <v>350000</v>
      </c>
      <c r="S2551">
        <v>367673</v>
      </c>
      <c r="T2551">
        <v>386040</v>
      </c>
      <c r="U2551">
        <v>422079</v>
      </c>
      <c r="V2551">
        <v>458119</v>
      </c>
      <c r="W2551" t="s">
        <v>2823</v>
      </c>
      <c r="X2551">
        <v>1</v>
      </c>
      <c r="Y2551">
        <v>1</v>
      </c>
      <c r="Z2551" t="s">
        <v>1532</v>
      </c>
    </row>
    <row r="2552" spans="1:26">
      <c r="A2552">
        <v>285</v>
      </c>
      <c r="B2552">
        <v>16226</v>
      </c>
      <c r="C2552" t="s">
        <v>1574</v>
      </c>
      <c r="D2552" t="s">
        <v>1529</v>
      </c>
      <c r="E2552" t="s">
        <v>1449</v>
      </c>
      <c r="F2552">
        <v>1357</v>
      </c>
      <c r="G2552">
        <v>1511</v>
      </c>
      <c r="H2552" t="s">
        <v>1530</v>
      </c>
      <c r="I2552">
        <v>266</v>
      </c>
      <c r="J2552">
        <v>11304</v>
      </c>
      <c r="K2552">
        <v>34</v>
      </c>
      <c r="L2552">
        <v>81314</v>
      </c>
      <c r="M2552">
        <v>1010</v>
      </c>
      <c r="N2552">
        <v>1061</v>
      </c>
      <c r="O2552">
        <v>1114</v>
      </c>
      <c r="P2552">
        <v>1218</v>
      </c>
      <c r="Q2552">
        <v>1322</v>
      </c>
      <c r="R2552">
        <v>384336</v>
      </c>
      <c r="S2552">
        <v>403743</v>
      </c>
      <c r="T2552">
        <v>423911</v>
      </c>
      <c r="U2552">
        <v>463486</v>
      </c>
      <c r="V2552">
        <v>503062</v>
      </c>
      <c r="W2552" t="s">
        <v>2824</v>
      </c>
      <c r="X2552">
        <v>1</v>
      </c>
      <c r="Y2552">
        <v>1</v>
      </c>
      <c r="Z2552" t="s">
        <v>1532</v>
      </c>
    </row>
    <row r="2553" spans="1:26">
      <c r="A2553">
        <v>285</v>
      </c>
      <c r="B2553">
        <v>16226</v>
      </c>
      <c r="C2553" t="s">
        <v>1574</v>
      </c>
      <c r="D2553" t="s">
        <v>1529</v>
      </c>
      <c r="E2553" t="s">
        <v>1448</v>
      </c>
      <c r="F2553">
        <v>64312</v>
      </c>
      <c r="G2553">
        <v>77379</v>
      </c>
      <c r="H2553" t="s">
        <v>1577</v>
      </c>
      <c r="I2553">
        <v>323</v>
      </c>
      <c r="J2553">
        <v>2</v>
      </c>
      <c r="K2553">
        <v>500000</v>
      </c>
      <c r="L2553">
        <v>81314</v>
      </c>
      <c r="M2553">
        <v>7354</v>
      </c>
      <c r="N2553">
        <v>7721</v>
      </c>
      <c r="O2553">
        <v>8107</v>
      </c>
      <c r="P2553">
        <v>8860</v>
      </c>
      <c r="Q2553">
        <v>9613</v>
      </c>
      <c r="R2553">
        <v>1000000</v>
      </c>
      <c r="S2553">
        <v>1049905</v>
      </c>
      <c r="T2553">
        <v>1102393</v>
      </c>
      <c r="U2553">
        <v>1204787</v>
      </c>
      <c r="V2553">
        <v>1307180</v>
      </c>
      <c r="W2553" t="s">
        <v>2774</v>
      </c>
      <c r="X2553">
        <v>1</v>
      </c>
      <c r="Y2553">
        <v>1</v>
      </c>
      <c r="Z2553" t="s">
        <v>1532</v>
      </c>
    </row>
    <row r="2554" spans="1:26">
      <c r="A2554">
        <v>285</v>
      </c>
      <c r="B2554">
        <v>16226</v>
      </c>
      <c r="C2554" t="s">
        <v>1574</v>
      </c>
      <c r="D2554" t="s">
        <v>1529</v>
      </c>
      <c r="E2554" t="s">
        <v>1449</v>
      </c>
      <c r="F2554">
        <v>121</v>
      </c>
      <c r="G2554">
        <v>214</v>
      </c>
      <c r="H2554" t="s">
        <v>1530</v>
      </c>
      <c r="I2554">
        <v>266</v>
      </c>
      <c r="J2554">
        <v>100</v>
      </c>
      <c r="K2554">
        <v>31.2</v>
      </c>
      <c r="L2554">
        <v>81314</v>
      </c>
      <c r="M2554">
        <v>1010</v>
      </c>
      <c r="N2554">
        <v>1061</v>
      </c>
      <c r="O2554">
        <v>1114</v>
      </c>
      <c r="P2554">
        <v>1218</v>
      </c>
      <c r="Q2554">
        <v>1322</v>
      </c>
      <c r="R2554">
        <v>3120</v>
      </c>
      <c r="S2554">
        <v>3278</v>
      </c>
      <c r="T2554">
        <v>3441</v>
      </c>
      <c r="U2554">
        <v>3763</v>
      </c>
      <c r="V2554">
        <v>4084</v>
      </c>
      <c r="W2554" t="s">
        <v>2825</v>
      </c>
      <c r="X2554">
        <v>1</v>
      </c>
      <c r="Y2554">
        <v>1</v>
      </c>
      <c r="Z2554" t="s">
        <v>1532</v>
      </c>
    </row>
    <row r="2555" spans="1:26">
      <c r="A2555">
        <v>285</v>
      </c>
      <c r="B2555">
        <v>16226</v>
      </c>
      <c r="C2555" t="s">
        <v>1574</v>
      </c>
      <c r="D2555" t="s">
        <v>1529</v>
      </c>
      <c r="E2555" t="s">
        <v>1448</v>
      </c>
      <c r="F2555">
        <v>78308</v>
      </c>
      <c r="G2555">
        <v>92586</v>
      </c>
      <c r="H2555" t="s">
        <v>1577</v>
      </c>
      <c r="I2555">
        <v>323</v>
      </c>
      <c r="J2555">
        <v>1</v>
      </c>
      <c r="K2555">
        <v>2500</v>
      </c>
      <c r="L2555">
        <v>81314</v>
      </c>
      <c r="M2555">
        <v>7354</v>
      </c>
      <c r="N2555">
        <v>7721</v>
      </c>
      <c r="O2555">
        <v>8107</v>
      </c>
      <c r="P2555">
        <v>8860</v>
      </c>
      <c r="Q2555">
        <v>9613</v>
      </c>
      <c r="R2555">
        <v>2500</v>
      </c>
      <c r="S2555">
        <v>2625</v>
      </c>
      <c r="T2555">
        <v>2756</v>
      </c>
      <c r="U2555">
        <v>3012</v>
      </c>
      <c r="V2555">
        <v>3268</v>
      </c>
      <c r="W2555" t="s">
        <v>2210</v>
      </c>
      <c r="X2555">
        <v>1</v>
      </c>
      <c r="Y2555">
        <v>1</v>
      </c>
      <c r="Z2555" t="s">
        <v>1532</v>
      </c>
    </row>
    <row r="2556" spans="1:26">
      <c r="A2556">
        <v>285</v>
      </c>
      <c r="B2556">
        <v>16226</v>
      </c>
      <c r="C2556" t="s">
        <v>1574</v>
      </c>
      <c r="D2556" t="s">
        <v>1529</v>
      </c>
      <c r="E2556" t="s">
        <v>1449</v>
      </c>
      <c r="F2556">
        <v>121</v>
      </c>
      <c r="G2556">
        <v>56684</v>
      </c>
      <c r="H2556" t="s">
        <v>1530</v>
      </c>
      <c r="I2556">
        <v>266</v>
      </c>
      <c r="J2556">
        <v>60</v>
      </c>
      <c r="K2556">
        <v>31.19</v>
      </c>
      <c r="L2556">
        <v>81314</v>
      </c>
      <c r="M2556">
        <v>1010</v>
      </c>
      <c r="N2556">
        <v>1061</v>
      </c>
      <c r="O2556">
        <v>1114</v>
      </c>
      <c r="P2556">
        <v>1218</v>
      </c>
      <c r="Q2556">
        <v>1322</v>
      </c>
      <c r="R2556">
        <v>1871</v>
      </c>
      <c r="S2556">
        <v>1966</v>
      </c>
      <c r="T2556">
        <v>2064</v>
      </c>
      <c r="U2556">
        <v>2257</v>
      </c>
      <c r="V2556">
        <v>2449</v>
      </c>
      <c r="W2556" t="s">
        <v>2825</v>
      </c>
      <c r="X2556">
        <v>1</v>
      </c>
      <c r="Y2556">
        <v>1</v>
      </c>
      <c r="Z2556" t="s">
        <v>1532</v>
      </c>
    </row>
    <row r="2557" spans="1:26">
      <c r="A2557">
        <v>285</v>
      </c>
      <c r="B2557">
        <v>16226</v>
      </c>
      <c r="C2557" t="s">
        <v>1574</v>
      </c>
      <c r="D2557" t="s">
        <v>1529</v>
      </c>
      <c r="E2557" t="s">
        <v>1448</v>
      </c>
      <c r="F2557">
        <v>39400</v>
      </c>
      <c r="G2557">
        <v>43664</v>
      </c>
      <c r="H2557" t="s">
        <v>1577</v>
      </c>
      <c r="I2557">
        <v>323</v>
      </c>
      <c r="J2557">
        <v>2</v>
      </c>
      <c r="K2557">
        <v>5000</v>
      </c>
      <c r="L2557">
        <v>81314</v>
      </c>
      <c r="M2557">
        <v>7354</v>
      </c>
      <c r="N2557">
        <v>7721</v>
      </c>
      <c r="O2557">
        <v>8107</v>
      </c>
      <c r="P2557">
        <v>8860</v>
      </c>
      <c r="Q2557">
        <v>9613</v>
      </c>
      <c r="R2557">
        <v>10000</v>
      </c>
      <c r="S2557">
        <v>10499</v>
      </c>
      <c r="T2557">
        <v>11024</v>
      </c>
      <c r="U2557">
        <v>12048</v>
      </c>
      <c r="V2557">
        <v>13072</v>
      </c>
      <c r="W2557" t="s">
        <v>2826</v>
      </c>
      <c r="X2557">
        <v>1</v>
      </c>
      <c r="Y2557">
        <v>1</v>
      </c>
      <c r="Z2557" t="s">
        <v>1532</v>
      </c>
    </row>
    <row r="2558" spans="1:26">
      <c r="A2558">
        <v>285</v>
      </c>
      <c r="B2558">
        <v>16226</v>
      </c>
      <c r="C2558" t="s">
        <v>1574</v>
      </c>
      <c r="D2558" t="s">
        <v>1529</v>
      </c>
      <c r="E2558" t="s">
        <v>1449</v>
      </c>
      <c r="F2558">
        <v>28318</v>
      </c>
      <c r="G2558">
        <v>30859</v>
      </c>
      <c r="H2558" t="s">
        <v>1530</v>
      </c>
      <c r="I2558">
        <v>266</v>
      </c>
      <c r="J2558">
        <v>10000</v>
      </c>
      <c r="K2558">
        <v>31</v>
      </c>
      <c r="L2558">
        <v>81314</v>
      </c>
      <c r="M2558">
        <v>1010</v>
      </c>
      <c r="N2558">
        <v>1061</v>
      </c>
      <c r="O2558">
        <v>1114</v>
      </c>
      <c r="P2558">
        <v>1218</v>
      </c>
      <c r="Q2558">
        <v>1322</v>
      </c>
      <c r="R2558">
        <v>310000</v>
      </c>
      <c r="S2558">
        <v>325653</v>
      </c>
      <c r="T2558">
        <v>341921</v>
      </c>
      <c r="U2558">
        <v>373842</v>
      </c>
      <c r="V2558">
        <v>405762</v>
      </c>
      <c r="W2558" t="s">
        <v>2827</v>
      </c>
      <c r="X2558">
        <v>1</v>
      </c>
      <c r="Y2558">
        <v>1</v>
      </c>
      <c r="Z2558" t="s">
        <v>1532</v>
      </c>
    </row>
    <row r="2559" spans="1:26">
      <c r="A2559">
        <v>285</v>
      </c>
      <c r="B2559">
        <v>16226</v>
      </c>
      <c r="C2559" t="s">
        <v>1574</v>
      </c>
      <c r="D2559" t="s">
        <v>1529</v>
      </c>
      <c r="E2559" t="s">
        <v>1440</v>
      </c>
      <c r="F2559">
        <v>73697</v>
      </c>
      <c r="G2559">
        <v>87579</v>
      </c>
      <c r="H2559" t="s">
        <v>1530</v>
      </c>
      <c r="I2559">
        <v>291</v>
      </c>
      <c r="J2559">
        <v>100</v>
      </c>
      <c r="K2559">
        <v>150</v>
      </c>
      <c r="L2559">
        <v>81000</v>
      </c>
      <c r="M2559">
        <v>9493</v>
      </c>
      <c r="N2559">
        <v>9968</v>
      </c>
      <c r="O2559">
        <v>10466</v>
      </c>
      <c r="P2559">
        <v>11439</v>
      </c>
      <c r="Q2559">
        <v>12412</v>
      </c>
      <c r="R2559">
        <v>15000</v>
      </c>
      <c r="S2559">
        <v>15751</v>
      </c>
      <c r="T2559">
        <v>16537</v>
      </c>
      <c r="U2559">
        <v>18075</v>
      </c>
      <c r="V2559">
        <v>19612</v>
      </c>
      <c r="W2559" t="s">
        <v>2828</v>
      </c>
      <c r="X2559">
        <v>1</v>
      </c>
      <c r="Y2559">
        <v>1</v>
      </c>
      <c r="Z2559" t="s">
        <v>1532</v>
      </c>
    </row>
    <row r="2560" spans="1:26">
      <c r="A2560">
        <v>285</v>
      </c>
      <c r="B2560">
        <v>16226</v>
      </c>
      <c r="C2560" t="s">
        <v>1574</v>
      </c>
      <c r="D2560" t="s">
        <v>1529</v>
      </c>
      <c r="E2560" t="s">
        <v>1448</v>
      </c>
      <c r="F2560">
        <v>74308</v>
      </c>
      <c r="G2560">
        <v>88282</v>
      </c>
      <c r="H2560" t="s">
        <v>1577</v>
      </c>
      <c r="I2560">
        <v>323</v>
      </c>
      <c r="J2560">
        <v>1</v>
      </c>
      <c r="K2560">
        <v>3000</v>
      </c>
      <c r="L2560">
        <v>81314</v>
      </c>
      <c r="M2560">
        <v>7354</v>
      </c>
      <c r="N2560">
        <v>7721</v>
      </c>
      <c r="O2560">
        <v>8107</v>
      </c>
      <c r="P2560">
        <v>8860</v>
      </c>
      <c r="Q2560">
        <v>9613</v>
      </c>
      <c r="R2560">
        <v>3000</v>
      </c>
      <c r="S2560">
        <v>3150</v>
      </c>
      <c r="T2560">
        <v>3307</v>
      </c>
      <c r="U2560">
        <v>3614</v>
      </c>
      <c r="V2560">
        <v>3922</v>
      </c>
      <c r="W2560" t="s">
        <v>2183</v>
      </c>
      <c r="X2560">
        <v>1</v>
      </c>
      <c r="Y2560">
        <v>1</v>
      </c>
      <c r="Z2560" t="s">
        <v>1532</v>
      </c>
    </row>
    <row r="2561" spans="1:26">
      <c r="A2561">
        <v>285</v>
      </c>
      <c r="B2561">
        <v>16226</v>
      </c>
      <c r="C2561" t="s">
        <v>1574</v>
      </c>
      <c r="D2561" t="s">
        <v>1529</v>
      </c>
      <c r="E2561" t="s">
        <v>1448</v>
      </c>
      <c r="F2561">
        <v>79128</v>
      </c>
      <c r="G2561">
        <v>93468</v>
      </c>
      <c r="H2561" t="s">
        <v>1577</v>
      </c>
      <c r="I2561">
        <v>323</v>
      </c>
      <c r="J2561">
        <v>1</v>
      </c>
      <c r="K2561">
        <v>25000</v>
      </c>
      <c r="L2561">
        <v>81314</v>
      </c>
      <c r="M2561">
        <v>7354</v>
      </c>
      <c r="N2561">
        <v>7721</v>
      </c>
      <c r="O2561">
        <v>8107</v>
      </c>
      <c r="P2561">
        <v>8860</v>
      </c>
      <c r="Q2561">
        <v>9613</v>
      </c>
      <c r="R2561">
        <v>25000</v>
      </c>
      <c r="S2561">
        <v>26248</v>
      </c>
      <c r="T2561">
        <v>27560</v>
      </c>
      <c r="U2561">
        <v>30120</v>
      </c>
      <c r="V2561">
        <v>32679</v>
      </c>
      <c r="W2561" t="s">
        <v>2201</v>
      </c>
      <c r="X2561">
        <v>1</v>
      </c>
      <c r="Y2561">
        <v>1</v>
      </c>
      <c r="Z2561" t="s">
        <v>1532</v>
      </c>
    </row>
    <row r="2562" spans="1:26">
      <c r="A2562">
        <v>285</v>
      </c>
      <c r="B2562">
        <v>16226</v>
      </c>
      <c r="C2562" t="s">
        <v>1574</v>
      </c>
      <c r="D2562" t="s">
        <v>1529</v>
      </c>
      <c r="E2562" t="s">
        <v>1448</v>
      </c>
      <c r="F2562">
        <v>79543</v>
      </c>
      <c r="G2562">
        <v>93967</v>
      </c>
      <c r="H2562" t="s">
        <v>1577</v>
      </c>
      <c r="I2562">
        <v>323</v>
      </c>
      <c r="J2562">
        <v>1</v>
      </c>
      <c r="K2562">
        <v>40000</v>
      </c>
      <c r="L2562">
        <v>81314</v>
      </c>
      <c r="M2562">
        <v>7354</v>
      </c>
      <c r="N2562">
        <v>7721</v>
      </c>
      <c r="O2562">
        <v>8107</v>
      </c>
      <c r="P2562">
        <v>8860</v>
      </c>
      <c r="Q2562">
        <v>9613</v>
      </c>
      <c r="R2562">
        <v>40000</v>
      </c>
      <c r="S2562">
        <v>41996</v>
      </c>
      <c r="T2562">
        <v>44096</v>
      </c>
      <c r="U2562">
        <v>48191</v>
      </c>
      <c r="V2562">
        <v>52287</v>
      </c>
      <c r="W2562" t="s">
        <v>2219</v>
      </c>
      <c r="X2562">
        <v>1</v>
      </c>
      <c r="Y2562">
        <v>1</v>
      </c>
      <c r="Z2562" t="s">
        <v>1532</v>
      </c>
    </row>
    <row r="2563" spans="1:26">
      <c r="A2563">
        <v>285</v>
      </c>
      <c r="B2563">
        <v>16226</v>
      </c>
      <c r="C2563" t="s">
        <v>1574</v>
      </c>
      <c r="D2563" t="s">
        <v>1529</v>
      </c>
      <c r="E2563" t="s">
        <v>1449</v>
      </c>
      <c r="F2563">
        <v>36032</v>
      </c>
      <c r="G2563">
        <v>39543</v>
      </c>
      <c r="H2563" t="s">
        <v>1530</v>
      </c>
      <c r="I2563">
        <v>266</v>
      </c>
      <c r="J2563">
        <v>2000</v>
      </c>
      <c r="K2563">
        <v>30</v>
      </c>
      <c r="L2563">
        <v>81314</v>
      </c>
      <c r="M2563">
        <v>1010</v>
      </c>
      <c r="N2563">
        <v>1061</v>
      </c>
      <c r="O2563">
        <v>1114</v>
      </c>
      <c r="P2563">
        <v>1218</v>
      </c>
      <c r="Q2563">
        <v>1322</v>
      </c>
      <c r="R2563">
        <v>60000</v>
      </c>
      <c r="S2563">
        <v>63030</v>
      </c>
      <c r="T2563">
        <v>66178</v>
      </c>
      <c r="U2563">
        <v>72356</v>
      </c>
      <c r="V2563">
        <v>78535</v>
      </c>
      <c r="W2563" t="s">
        <v>2829</v>
      </c>
      <c r="X2563">
        <v>1</v>
      </c>
      <c r="Y2563">
        <v>1</v>
      </c>
      <c r="Z2563" t="s">
        <v>1532</v>
      </c>
    </row>
    <row r="2564" spans="1:26">
      <c r="A2564">
        <v>285</v>
      </c>
      <c r="B2564">
        <v>16226</v>
      </c>
      <c r="C2564" t="s">
        <v>1574</v>
      </c>
      <c r="D2564" t="s">
        <v>1529</v>
      </c>
      <c r="E2564" t="s">
        <v>1440</v>
      </c>
      <c r="F2564">
        <v>61106</v>
      </c>
      <c r="G2564">
        <v>73275</v>
      </c>
      <c r="H2564" t="s">
        <v>1530</v>
      </c>
      <c r="I2564">
        <v>291</v>
      </c>
      <c r="J2564">
        <v>100</v>
      </c>
      <c r="K2564">
        <v>225</v>
      </c>
      <c r="L2564">
        <v>81000</v>
      </c>
      <c r="M2564">
        <v>9493</v>
      </c>
      <c r="N2564">
        <v>9968</v>
      </c>
      <c r="O2564">
        <v>10466</v>
      </c>
      <c r="P2564">
        <v>11439</v>
      </c>
      <c r="Q2564">
        <v>12412</v>
      </c>
      <c r="R2564">
        <v>22500</v>
      </c>
      <c r="S2564">
        <v>23626</v>
      </c>
      <c r="T2564">
        <v>24806</v>
      </c>
      <c r="U2564">
        <v>27112</v>
      </c>
      <c r="V2564">
        <v>29419</v>
      </c>
      <c r="W2564" t="s">
        <v>2830</v>
      </c>
      <c r="X2564">
        <v>1</v>
      </c>
      <c r="Y2564">
        <v>1</v>
      </c>
      <c r="Z2564" t="s">
        <v>1532</v>
      </c>
    </row>
    <row r="2565" spans="1:26">
      <c r="A2565">
        <v>285</v>
      </c>
      <c r="B2565">
        <v>16226</v>
      </c>
      <c r="C2565" t="s">
        <v>1574</v>
      </c>
      <c r="D2565" t="s">
        <v>1529</v>
      </c>
      <c r="E2565" t="s">
        <v>1448</v>
      </c>
      <c r="F2565">
        <v>49266</v>
      </c>
      <c r="G2565">
        <v>57711</v>
      </c>
      <c r="H2565" t="s">
        <v>1577</v>
      </c>
      <c r="I2565">
        <v>323</v>
      </c>
      <c r="J2565">
        <v>1</v>
      </c>
      <c r="K2565">
        <v>400</v>
      </c>
      <c r="L2565">
        <v>81314</v>
      </c>
      <c r="M2565">
        <v>7354</v>
      </c>
      <c r="N2565">
        <v>7721</v>
      </c>
      <c r="O2565">
        <v>8107</v>
      </c>
      <c r="P2565">
        <v>8860</v>
      </c>
      <c r="Q2565">
        <v>9613</v>
      </c>
      <c r="R2565">
        <v>400</v>
      </c>
      <c r="S2565">
        <v>420</v>
      </c>
      <c r="T2565">
        <v>441</v>
      </c>
      <c r="U2565">
        <v>482</v>
      </c>
      <c r="V2565">
        <v>523</v>
      </c>
      <c r="W2565" t="s">
        <v>2175</v>
      </c>
      <c r="X2565">
        <v>1</v>
      </c>
      <c r="Y2565">
        <v>1</v>
      </c>
      <c r="Z2565" t="s">
        <v>1532</v>
      </c>
    </row>
    <row r="2566" spans="1:26">
      <c r="A2566">
        <v>285</v>
      </c>
      <c r="B2566">
        <v>16226</v>
      </c>
      <c r="C2566" t="s">
        <v>1574</v>
      </c>
      <c r="D2566" t="s">
        <v>1529</v>
      </c>
      <c r="E2566" t="s">
        <v>1440</v>
      </c>
      <c r="F2566">
        <v>61107</v>
      </c>
      <c r="G2566">
        <v>73276</v>
      </c>
      <c r="H2566" t="s">
        <v>1530</v>
      </c>
      <c r="I2566">
        <v>291</v>
      </c>
      <c r="J2566">
        <v>100</v>
      </c>
      <c r="K2566">
        <v>450</v>
      </c>
      <c r="L2566">
        <v>81000</v>
      </c>
      <c r="M2566">
        <v>9493</v>
      </c>
      <c r="N2566">
        <v>9968</v>
      </c>
      <c r="O2566">
        <v>10466</v>
      </c>
      <c r="P2566">
        <v>11439</v>
      </c>
      <c r="Q2566">
        <v>12412</v>
      </c>
      <c r="R2566">
        <v>45000</v>
      </c>
      <c r="S2566">
        <v>47252</v>
      </c>
      <c r="T2566">
        <v>49612</v>
      </c>
      <c r="U2566">
        <v>54225</v>
      </c>
      <c r="V2566">
        <v>58837</v>
      </c>
      <c r="W2566" t="s">
        <v>2830</v>
      </c>
      <c r="X2566">
        <v>1</v>
      </c>
      <c r="Y2566">
        <v>1</v>
      </c>
      <c r="Z2566" t="s">
        <v>1532</v>
      </c>
    </row>
    <row r="2567" spans="1:26">
      <c r="A2567">
        <v>285</v>
      </c>
      <c r="B2567">
        <v>16226</v>
      </c>
      <c r="C2567" t="s">
        <v>1574</v>
      </c>
      <c r="D2567" t="s">
        <v>1529</v>
      </c>
      <c r="E2567" t="s">
        <v>1448</v>
      </c>
      <c r="F2567">
        <v>79604</v>
      </c>
      <c r="G2567">
        <v>94036</v>
      </c>
      <c r="H2567" t="s">
        <v>1577</v>
      </c>
      <c r="I2567">
        <v>323</v>
      </c>
      <c r="J2567">
        <v>1</v>
      </c>
      <c r="K2567">
        <v>1500</v>
      </c>
      <c r="L2567">
        <v>81314</v>
      </c>
      <c r="M2567">
        <v>7354</v>
      </c>
      <c r="N2567">
        <v>7721</v>
      </c>
      <c r="O2567">
        <v>8107</v>
      </c>
      <c r="P2567">
        <v>8860</v>
      </c>
      <c r="Q2567">
        <v>9613</v>
      </c>
      <c r="R2567">
        <v>1500</v>
      </c>
      <c r="S2567">
        <v>1575</v>
      </c>
      <c r="T2567">
        <v>1654</v>
      </c>
      <c r="U2567">
        <v>1807</v>
      </c>
      <c r="V2567">
        <v>1961</v>
      </c>
      <c r="W2567" t="s">
        <v>2191</v>
      </c>
      <c r="X2567">
        <v>1</v>
      </c>
      <c r="Y2567">
        <v>1</v>
      </c>
      <c r="Z2567" t="s">
        <v>1532</v>
      </c>
    </row>
    <row r="2568" spans="1:26">
      <c r="A2568">
        <v>285</v>
      </c>
      <c r="B2568">
        <v>16226</v>
      </c>
      <c r="C2568" t="s">
        <v>1574</v>
      </c>
      <c r="D2568" t="s">
        <v>1529</v>
      </c>
      <c r="E2568" t="s">
        <v>1448</v>
      </c>
      <c r="F2568">
        <v>83839</v>
      </c>
      <c r="G2568">
        <v>99141</v>
      </c>
      <c r="H2568" t="s">
        <v>1577</v>
      </c>
      <c r="I2568">
        <v>323</v>
      </c>
      <c r="J2568">
        <v>1</v>
      </c>
      <c r="K2568">
        <v>700</v>
      </c>
      <c r="L2568">
        <v>81314</v>
      </c>
      <c r="M2568">
        <v>7354</v>
      </c>
      <c r="N2568">
        <v>7721</v>
      </c>
      <c r="O2568">
        <v>8107</v>
      </c>
      <c r="P2568">
        <v>8860</v>
      </c>
      <c r="Q2568">
        <v>9613</v>
      </c>
      <c r="R2568">
        <v>700</v>
      </c>
      <c r="S2568">
        <v>735</v>
      </c>
      <c r="T2568">
        <v>772</v>
      </c>
      <c r="U2568">
        <v>843</v>
      </c>
      <c r="V2568">
        <v>915</v>
      </c>
      <c r="W2568" t="s">
        <v>2221</v>
      </c>
      <c r="X2568">
        <v>1</v>
      </c>
      <c r="Y2568">
        <v>1</v>
      </c>
      <c r="Z2568" t="s">
        <v>1532</v>
      </c>
    </row>
    <row r="2569" spans="1:26">
      <c r="A2569">
        <v>285</v>
      </c>
      <c r="B2569">
        <v>16226</v>
      </c>
      <c r="C2569" t="s">
        <v>1574</v>
      </c>
      <c r="D2569" t="s">
        <v>1529</v>
      </c>
      <c r="E2569" t="s">
        <v>1448</v>
      </c>
      <c r="F2569">
        <v>82072</v>
      </c>
      <c r="G2569">
        <v>97026</v>
      </c>
      <c r="H2569" t="s">
        <v>1577</v>
      </c>
      <c r="I2569">
        <v>323</v>
      </c>
      <c r="J2569">
        <v>1</v>
      </c>
      <c r="K2569">
        <v>1700000</v>
      </c>
      <c r="L2569">
        <v>81314</v>
      </c>
      <c r="M2569">
        <v>7354</v>
      </c>
      <c r="N2569">
        <v>7721</v>
      </c>
      <c r="O2569">
        <v>8107</v>
      </c>
      <c r="P2569">
        <v>8860</v>
      </c>
      <c r="Q2569">
        <v>9613</v>
      </c>
      <c r="R2569">
        <v>1700000</v>
      </c>
      <c r="S2569">
        <v>1784838</v>
      </c>
      <c r="T2569">
        <v>1874069</v>
      </c>
      <c r="U2569">
        <v>2048137</v>
      </c>
      <c r="V2569">
        <v>2222206</v>
      </c>
      <c r="W2569" t="s">
        <v>2505</v>
      </c>
      <c r="X2569">
        <v>1</v>
      </c>
      <c r="Y2569">
        <v>1</v>
      </c>
      <c r="Z2569" t="s">
        <v>1532</v>
      </c>
    </row>
    <row r="2570" spans="1:26">
      <c r="A2570">
        <v>285</v>
      </c>
      <c r="B2570">
        <v>16226</v>
      </c>
      <c r="C2570" t="s">
        <v>1574</v>
      </c>
      <c r="D2570" t="s">
        <v>1529</v>
      </c>
      <c r="E2570" t="s">
        <v>1440</v>
      </c>
      <c r="F2570">
        <v>8272</v>
      </c>
      <c r="G2570">
        <v>8652</v>
      </c>
      <c r="H2570" t="s">
        <v>1530</v>
      </c>
      <c r="I2570">
        <v>291</v>
      </c>
      <c r="J2570">
        <v>100</v>
      </c>
      <c r="K2570">
        <v>85</v>
      </c>
      <c r="L2570">
        <v>81000</v>
      </c>
      <c r="M2570">
        <v>9493</v>
      </c>
      <c r="N2570">
        <v>9968</v>
      </c>
      <c r="O2570">
        <v>10466</v>
      </c>
      <c r="P2570">
        <v>11439</v>
      </c>
      <c r="Q2570">
        <v>12412</v>
      </c>
      <c r="R2570">
        <v>8500</v>
      </c>
      <c r="S2570">
        <v>8925</v>
      </c>
      <c r="T2570">
        <v>9371</v>
      </c>
      <c r="U2570">
        <v>10242</v>
      </c>
      <c r="V2570">
        <v>11114</v>
      </c>
      <c r="W2570" t="s">
        <v>2831</v>
      </c>
      <c r="X2570">
        <v>1</v>
      </c>
      <c r="Y2570">
        <v>1</v>
      </c>
      <c r="Z2570" t="s">
        <v>1532</v>
      </c>
    </row>
    <row r="2571" spans="1:26">
      <c r="A2571">
        <v>285</v>
      </c>
      <c r="B2571">
        <v>16226</v>
      </c>
      <c r="C2571" t="s">
        <v>1574</v>
      </c>
      <c r="D2571" t="s">
        <v>1529</v>
      </c>
      <c r="E2571" t="s">
        <v>1448</v>
      </c>
      <c r="F2571">
        <v>83149</v>
      </c>
      <c r="G2571">
        <v>98351</v>
      </c>
      <c r="H2571" t="s">
        <v>1577</v>
      </c>
      <c r="I2571">
        <v>323</v>
      </c>
      <c r="J2571">
        <v>1</v>
      </c>
      <c r="K2571">
        <v>80000</v>
      </c>
      <c r="L2571">
        <v>81314</v>
      </c>
      <c r="M2571">
        <v>7354</v>
      </c>
      <c r="N2571">
        <v>7721</v>
      </c>
      <c r="O2571">
        <v>8107</v>
      </c>
      <c r="P2571">
        <v>8860</v>
      </c>
      <c r="Q2571">
        <v>9613</v>
      </c>
      <c r="R2571">
        <v>80000</v>
      </c>
      <c r="S2571">
        <v>83992</v>
      </c>
      <c r="T2571">
        <v>88191</v>
      </c>
      <c r="U2571">
        <v>96383</v>
      </c>
      <c r="V2571">
        <v>104574</v>
      </c>
      <c r="W2571" t="s">
        <v>2206</v>
      </c>
      <c r="X2571">
        <v>1</v>
      </c>
      <c r="Y2571">
        <v>1</v>
      </c>
      <c r="Z2571" t="s">
        <v>1532</v>
      </c>
    </row>
    <row r="2572" spans="1:26">
      <c r="A2572">
        <v>285</v>
      </c>
      <c r="B2572">
        <v>16226</v>
      </c>
      <c r="C2572" t="s">
        <v>1574</v>
      </c>
      <c r="D2572" t="s">
        <v>1529</v>
      </c>
      <c r="E2572" t="s">
        <v>1440</v>
      </c>
      <c r="F2572">
        <v>33094</v>
      </c>
      <c r="G2572">
        <v>36164</v>
      </c>
      <c r="H2572" t="s">
        <v>1530</v>
      </c>
      <c r="I2572">
        <v>291</v>
      </c>
      <c r="J2572">
        <v>100</v>
      </c>
      <c r="K2572">
        <v>100</v>
      </c>
      <c r="L2572">
        <v>81000</v>
      </c>
      <c r="M2572">
        <v>9493</v>
      </c>
      <c r="N2572">
        <v>9968</v>
      </c>
      <c r="O2572">
        <v>10466</v>
      </c>
      <c r="P2572">
        <v>11439</v>
      </c>
      <c r="Q2572">
        <v>12412</v>
      </c>
      <c r="R2572">
        <v>10000</v>
      </c>
      <c r="S2572">
        <v>10500</v>
      </c>
      <c r="T2572">
        <v>11025</v>
      </c>
      <c r="U2572">
        <v>12050</v>
      </c>
      <c r="V2572">
        <v>13075</v>
      </c>
      <c r="W2572" t="s">
        <v>2831</v>
      </c>
      <c r="X2572">
        <v>1</v>
      </c>
      <c r="Y2572">
        <v>1</v>
      </c>
      <c r="Z2572" t="s">
        <v>1532</v>
      </c>
    </row>
    <row r="2573" spans="1:26">
      <c r="A2573">
        <v>285</v>
      </c>
      <c r="B2573">
        <v>16226</v>
      </c>
      <c r="C2573" t="s">
        <v>1574</v>
      </c>
      <c r="D2573" t="s">
        <v>1529</v>
      </c>
      <c r="E2573" t="s">
        <v>1440</v>
      </c>
      <c r="F2573">
        <v>61108</v>
      </c>
      <c r="G2573">
        <v>73279</v>
      </c>
      <c r="H2573" t="s">
        <v>1530</v>
      </c>
      <c r="I2573">
        <v>291</v>
      </c>
      <c r="J2573">
        <v>100</v>
      </c>
      <c r="K2573">
        <v>400</v>
      </c>
      <c r="L2573">
        <v>81000</v>
      </c>
      <c r="M2573">
        <v>9493</v>
      </c>
      <c r="N2573">
        <v>9968</v>
      </c>
      <c r="O2573">
        <v>10466</v>
      </c>
      <c r="P2573">
        <v>11439</v>
      </c>
      <c r="Q2573">
        <v>12412</v>
      </c>
      <c r="R2573">
        <v>40000</v>
      </c>
      <c r="S2573">
        <v>42001</v>
      </c>
      <c r="T2573">
        <v>44100</v>
      </c>
      <c r="U2573">
        <v>48200</v>
      </c>
      <c r="V2573">
        <v>52300</v>
      </c>
      <c r="W2573" t="s">
        <v>2831</v>
      </c>
      <c r="X2573">
        <v>1</v>
      </c>
      <c r="Y2573">
        <v>1</v>
      </c>
      <c r="Z2573" t="s">
        <v>1532</v>
      </c>
    </row>
    <row r="2574" spans="1:26">
      <c r="A2574">
        <v>285</v>
      </c>
      <c r="B2574">
        <v>16226</v>
      </c>
      <c r="C2574" t="s">
        <v>1574</v>
      </c>
      <c r="D2574" t="s">
        <v>1529</v>
      </c>
      <c r="E2574" t="s">
        <v>1440</v>
      </c>
      <c r="F2574">
        <v>42147</v>
      </c>
      <c r="G2574">
        <v>47637</v>
      </c>
      <c r="H2574" t="s">
        <v>1530</v>
      </c>
      <c r="I2574">
        <v>291</v>
      </c>
      <c r="J2574">
        <v>100</v>
      </c>
      <c r="K2574">
        <v>200</v>
      </c>
      <c r="L2574">
        <v>81000</v>
      </c>
      <c r="M2574">
        <v>9493</v>
      </c>
      <c r="N2574">
        <v>9968</v>
      </c>
      <c r="O2574">
        <v>10466</v>
      </c>
      <c r="P2574">
        <v>11439</v>
      </c>
      <c r="Q2574">
        <v>12412</v>
      </c>
      <c r="R2574">
        <v>20000</v>
      </c>
      <c r="S2574">
        <v>21001</v>
      </c>
      <c r="T2574">
        <v>22050</v>
      </c>
      <c r="U2574">
        <v>24100</v>
      </c>
      <c r="V2574">
        <v>26150</v>
      </c>
      <c r="W2574" t="s">
        <v>2831</v>
      </c>
      <c r="X2574">
        <v>1</v>
      </c>
      <c r="Y2574">
        <v>1</v>
      </c>
      <c r="Z2574" t="s">
        <v>1532</v>
      </c>
    </row>
    <row r="2575" spans="1:26">
      <c r="A2575">
        <v>285</v>
      </c>
      <c r="B2575">
        <v>16226</v>
      </c>
      <c r="C2575" t="s">
        <v>1574</v>
      </c>
      <c r="D2575" t="s">
        <v>1529</v>
      </c>
      <c r="E2575" t="s">
        <v>1440</v>
      </c>
      <c r="F2575">
        <v>21408</v>
      </c>
      <c r="G2575">
        <v>22539</v>
      </c>
      <c r="H2575" t="s">
        <v>1530</v>
      </c>
      <c r="I2575">
        <v>291</v>
      </c>
      <c r="J2575">
        <v>3000</v>
      </c>
      <c r="K2575">
        <v>3</v>
      </c>
      <c r="L2575">
        <v>81000</v>
      </c>
      <c r="M2575">
        <v>9493</v>
      </c>
      <c r="N2575">
        <v>9968</v>
      </c>
      <c r="O2575">
        <v>10466</v>
      </c>
      <c r="P2575">
        <v>11439</v>
      </c>
      <c r="Q2575">
        <v>12412</v>
      </c>
      <c r="R2575">
        <v>9000</v>
      </c>
      <c r="S2575">
        <v>9450</v>
      </c>
      <c r="T2575">
        <v>9922</v>
      </c>
      <c r="U2575">
        <v>10845</v>
      </c>
      <c r="V2575">
        <v>11767</v>
      </c>
      <c r="W2575" t="s">
        <v>2832</v>
      </c>
      <c r="X2575">
        <v>1</v>
      </c>
      <c r="Y2575">
        <v>1</v>
      </c>
      <c r="Z2575" t="s">
        <v>1532</v>
      </c>
    </row>
    <row r="2576" spans="1:26">
      <c r="A2576">
        <v>285</v>
      </c>
      <c r="B2576">
        <v>16226</v>
      </c>
      <c r="C2576" t="s">
        <v>1574</v>
      </c>
      <c r="D2576" t="s">
        <v>1529</v>
      </c>
      <c r="E2576" t="s">
        <v>1440</v>
      </c>
      <c r="F2576">
        <v>58451</v>
      </c>
      <c r="G2576">
        <v>69381</v>
      </c>
      <c r="H2576" t="s">
        <v>1530</v>
      </c>
      <c r="I2576">
        <v>286</v>
      </c>
      <c r="J2576">
        <v>6</v>
      </c>
      <c r="K2576">
        <v>3500</v>
      </c>
      <c r="L2576">
        <v>81000</v>
      </c>
      <c r="M2576">
        <v>9493</v>
      </c>
      <c r="N2576">
        <v>9968</v>
      </c>
      <c r="O2576">
        <v>10466</v>
      </c>
      <c r="P2576">
        <v>11439</v>
      </c>
      <c r="Q2576">
        <v>12412</v>
      </c>
      <c r="R2576">
        <v>21000</v>
      </c>
      <c r="S2576">
        <v>22051</v>
      </c>
      <c r="T2576">
        <v>23152</v>
      </c>
      <c r="U2576">
        <v>25305</v>
      </c>
      <c r="V2576">
        <v>27457</v>
      </c>
      <c r="W2576" t="s">
        <v>2833</v>
      </c>
      <c r="X2576">
        <v>1</v>
      </c>
      <c r="Y2576">
        <v>1</v>
      </c>
      <c r="Z2576" t="s">
        <v>1532</v>
      </c>
    </row>
    <row r="2577" spans="1:26">
      <c r="A2577">
        <v>285</v>
      </c>
      <c r="B2577">
        <v>16226</v>
      </c>
      <c r="C2577" t="s">
        <v>1574</v>
      </c>
      <c r="D2577" t="s">
        <v>1529</v>
      </c>
      <c r="E2577" t="s">
        <v>1440</v>
      </c>
      <c r="F2577">
        <v>57005</v>
      </c>
      <c r="G2577">
        <v>67550</v>
      </c>
      <c r="H2577" t="s">
        <v>1530</v>
      </c>
      <c r="I2577">
        <v>286</v>
      </c>
      <c r="J2577">
        <v>10</v>
      </c>
      <c r="K2577">
        <v>3500</v>
      </c>
      <c r="L2577">
        <v>81000</v>
      </c>
      <c r="M2577">
        <v>9493</v>
      </c>
      <c r="N2577">
        <v>9968</v>
      </c>
      <c r="O2577">
        <v>10466</v>
      </c>
      <c r="P2577">
        <v>11439</v>
      </c>
      <c r="Q2577">
        <v>12412</v>
      </c>
      <c r="R2577">
        <v>35000</v>
      </c>
      <c r="S2577">
        <v>36751</v>
      </c>
      <c r="T2577">
        <v>38587</v>
      </c>
      <c r="U2577">
        <v>42175</v>
      </c>
      <c r="V2577">
        <v>45762</v>
      </c>
      <c r="W2577" t="s">
        <v>2834</v>
      </c>
      <c r="X2577">
        <v>1</v>
      </c>
      <c r="Y2577">
        <v>1</v>
      </c>
      <c r="Z2577" t="s">
        <v>1532</v>
      </c>
    </row>
    <row r="2578" spans="1:26">
      <c r="A2578">
        <v>285</v>
      </c>
      <c r="B2578">
        <v>16226</v>
      </c>
      <c r="C2578" t="s">
        <v>1574</v>
      </c>
      <c r="D2578" t="s">
        <v>1529</v>
      </c>
      <c r="E2578" t="s">
        <v>1444</v>
      </c>
      <c r="F2578">
        <v>72732</v>
      </c>
      <c r="G2578">
        <v>86449</v>
      </c>
      <c r="H2578" t="s">
        <v>1530</v>
      </c>
      <c r="I2578">
        <v>261</v>
      </c>
      <c r="J2578">
        <v>6</v>
      </c>
      <c r="K2578">
        <v>20000</v>
      </c>
      <c r="L2578">
        <v>81000</v>
      </c>
      <c r="M2578">
        <v>32687</v>
      </c>
      <c r="N2578">
        <v>34321</v>
      </c>
      <c r="O2578">
        <v>36037</v>
      </c>
      <c r="P2578">
        <v>39387</v>
      </c>
      <c r="Q2578">
        <v>42737</v>
      </c>
      <c r="R2578">
        <v>120000</v>
      </c>
      <c r="S2578">
        <v>125999</v>
      </c>
      <c r="T2578">
        <v>132298</v>
      </c>
      <c r="U2578">
        <v>144597</v>
      </c>
      <c r="V2578">
        <v>156895</v>
      </c>
      <c r="W2578" t="s">
        <v>2835</v>
      </c>
      <c r="X2578">
        <v>1</v>
      </c>
      <c r="Y2578">
        <v>1</v>
      </c>
      <c r="Z2578" t="s">
        <v>1532</v>
      </c>
    </row>
    <row r="2579" spans="1:26">
      <c r="A2579">
        <v>285</v>
      </c>
      <c r="B2579">
        <v>16226</v>
      </c>
      <c r="C2579" t="s">
        <v>1574</v>
      </c>
      <c r="D2579" t="s">
        <v>1529</v>
      </c>
      <c r="E2579" t="s">
        <v>1438</v>
      </c>
      <c r="F2579">
        <v>74027</v>
      </c>
      <c r="G2579">
        <v>87984</v>
      </c>
      <c r="H2579" t="s">
        <v>1530</v>
      </c>
      <c r="I2579">
        <v>291</v>
      </c>
      <c r="J2579">
        <v>50</v>
      </c>
      <c r="K2579">
        <v>10</v>
      </c>
      <c r="L2579">
        <v>81000</v>
      </c>
      <c r="M2579">
        <v>30492</v>
      </c>
      <c r="N2579">
        <v>32017</v>
      </c>
      <c r="O2579">
        <v>33617</v>
      </c>
      <c r="P2579">
        <v>36742</v>
      </c>
      <c r="Q2579">
        <v>39867</v>
      </c>
      <c r="R2579">
        <v>500</v>
      </c>
      <c r="S2579">
        <v>525</v>
      </c>
      <c r="T2579">
        <v>551</v>
      </c>
      <c r="U2579">
        <v>602</v>
      </c>
      <c r="V2579">
        <v>654</v>
      </c>
      <c r="W2579" t="s">
        <v>2836</v>
      </c>
      <c r="X2579">
        <v>1</v>
      </c>
      <c r="Y2579">
        <v>1</v>
      </c>
      <c r="Z2579" t="s">
        <v>1532</v>
      </c>
    </row>
    <row r="2580" spans="1:26">
      <c r="A2580">
        <v>285</v>
      </c>
      <c r="B2580">
        <v>16226</v>
      </c>
      <c r="C2580" t="s">
        <v>1574</v>
      </c>
      <c r="D2580" t="s">
        <v>1529</v>
      </c>
      <c r="E2580" t="s">
        <v>1438</v>
      </c>
      <c r="F2580">
        <v>59326</v>
      </c>
      <c r="G2580">
        <v>70420</v>
      </c>
      <c r="H2580" t="s">
        <v>1530</v>
      </c>
      <c r="I2580">
        <v>291</v>
      </c>
      <c r="J2580">
        <v>25</v>
      </c>
      <c r="K2580">
        <v>15</v>
      </c>
      <c r="L2580">
        <v>81000</v>
      </c>
      <c r="M2580">
        <v>30492</v>
      </c>
      <c r="N2580">
        <v>32017</v>
      </c>
      <c r="O2580">
        <v>33617</v>
      </c>
      <c r="P2580">
        <v>36742</v>
      </c>
      <c r="Q2580">
        <v>39867</v>
      </c>
      <c r="R2580">
        <v>375</v>
      </c>
      <c r="S2580">
        <v>394</v>
      </c>
      <c r="T2580">
        <v>413</v>
      </c>
      <c r="U2580">
        <v>452</v>
      </c>
      <c r="V2580">
        <v>490</v>
      </c>
      <c r="W2580" t="s">
        <v>2836</v>
      </c>
      <c r="X2580">
        <v>1</v>
      </c>
      <c r="Y2580">
        <v>1</v>
      </c>
      <c r="Z2580" t="s">
        <v>1532</v>
      </c>
    </row>
    <row r="2581" spans="1:26">
      <c r="A2581">
        <v>285</v>
      </c>
      <c r="B2581">
        <v>16226</v>
      </c>
      <c r="C2581" t="s">
        <v>1574</v>
      </c>
      <c r="D2581" t="s">
        <v>1529</v>
      </c>
      <c r="E2581" t="s">
        <v>1438</v>
      </c>
      <c r="F2581">
        <v>59325</v>
      </c>
      <c r="G2581">
        <v>70419</v>
      </c>
      <c r="H2581" t="s">
        <v>1530</v>
      </c>
      <c r="I2581">
        <v>291</v>
      </c>
      <c r="J2581">
        <v>25</v>
      </c>
      <c r="K2581">
        <v>17</v>
      </c>
      <c r="L2581">
        <v>81000</v>
      </c>
      <c r="M2581">
        <v>30492</v>
      </c>
      <c r="N2581">
        <v>32017</v>
      </c>
      <c r="O2581">
        <v>33617</v>
      </c>
      <c r="P2581">
        <v>36742</v>
      </c>
      <c r="Q2581">
        <v>39867</v>
      </c>
      <c r="R2581">
        <v>425</v>
      </c>
      <c r="S2581">
        <v>446</v>
      </c>
      <c r="T2581">
        <v>469</v>
      </c>
      <c r="U2581">
        <v>512</v>
      </c>
      <c r="V2581">
        <v>556</v>
      </c>
      <c r="W2581" t="s">
        <v>2836</v>
      </c>
      <c r="X2581">
        <v>1</v>
      </c>
      <c r="Y2581">
        <v>1</v>
      </c>
      <c r="Z2581" t="s">
        <v>1532</v>
      </c>
    </row>
    <row r="2582" spans="1:26">
      <c r="A2582">
        <v>285</v>
      </c>
      <c r="B2582">
        <v>16226</v>
      </c>
      <c r="C2582" t="s">
        <v>1574</v>
      </c>
      <c r="D2582" t="s">
        <v>1529</v>
      </c>
      <c r="E2582" t="s">
        <v>1438</v>
      </c>
      <c r="F2582">
        <v>59324</v>
      </c>
      <c r="G2582">
        <v>70418</v>
      </c>
      <c r="H2582" t="s">
        <v>1530</v>
      </c>
      <c r="I2582">
        <v>291</v>
      </c>
      <c r="J2582">
        <v>25</v>
      </c>
      <c r="K2582">
        <v>12</v>
      </c>
      <c r="L2582">
        <v>81000</v>
      </c>
      <c r="M2582">
        <v>30492</v>
      </c>
      <c r="N2582">
        <v>32017</v>
      </c>
      <c r="O2582">
        <v>33617</v>
      </c>
      <c r="P2582">
        <v>36742</v>
      </c>
      <c r="Q2582">
        <v>39867</v>
      </c>
      <c r="R2582">
        <v>300</v>
      </c>
      <c r="S2582">
        <v>315</v>
      </c>
      <c r="T2582">
        <v>331</v>
      </c>
      <c r="U2582">
        <v>361</v>
      </c>
      <c r="V2582">
        <v>392</v>
      </c>
      <c r="W2582" t="s">
        <v>2836</v>
      </c>
      <c r="X2582">
        <v>1</v>
      </c>
      <c r="Y2582">
        <v>1</v>
      </c>
      <c r="Z2582" t="s">
        <v>1532</v>
      </c>
    </row>
    <row r="2583" spans="1:26">
      <c r="A2583">
        <v>285</v>
      </c>
      <c r="B2583">
        <v>16226</v>
      </c>
      <c r="C2583" t="s">
        <v>1574</v>
      </c>
      <c r="D2583" t="s">
        <v>1529</v>
      </c>
      <c r="E2583" t="s">
        <v>1438</v>
      </c>
      <c r="F2583">
        <v>28254</v>
      </c>
      <c r="G2583">
        <v>30789</v>
      </c>
      <c r="H2583" t="s">
        <v>1530</v>
      </c>
      <c r="I2583">
        <v>291</v>
      </c>
      <c r="J2583">
        <v>50</v>
      </c>
      <c r="K2583">
        <v>20</v>
      </c>
      <c r="L2583">
        <v>81000</v>
      </c>
      <c r="M2583">
        <v>30492</v>
      </c>
      <c r="N2583">
        <v>32017</v>
      </c>
      <c r="O2583">
        <v>33617</v>
      </c>
      <c r="P2583">
        <v>36742</v>
      </c>
      <c r="Q2583">
        <v>39867</v>
      </c>
      <c r="R2583">
        <v>1000</v>
      </c>
      <c r="S2583">
        <v>1050</v>
      </c>
      <c r="T2583">
        <v>1102</v>
      </c>
      <c r="U2583">
        <v>1205</v>
      </c>
      <c r="V2583">
        <v>1307</v>
      </c>
      <c r="W2583" t="s">
        <v>2837</v>
      </c>
      <c r="X2583">
        <v>1</v>
      </c>
      <c r="Y2583">
        <v>1</v>
      </c>
      <c r="Z2583" t="s">
        <v>1532</v>
      </c>
    </row>
    <row r="2584" spans="1:26">
      <c r="A2584">
        <v>285</v>
      </c>
      <c r="B2584">
        <v>16226</v>
      </c>
      <c r="C2584" t="s">
        <v>1574</v>
      </c>
      <c r="D2584" t="s">
        <v>1529</v>
      </c>
      <c r="E2584" t="s">
        <v>1438</v>
      </c>
      <c r="F2584">
        <v>2008</v>
      </c>
      <c r="G2584">
        <v>2320</v>
      </c>
      <c r="H2584" t="s">
        <v>1530</v>
      </c>
      <c r="I2584">
        <v>291</v>
      </c>
      <c r="J2584">
        <v>100</v>
      </c>
      <c r="K2584">
        <v>15</v>
      </c>
      <c r="L2584">
        <v>81000</v>
      </c>
      <c r="M2584">
        <v>30492</v>
      </c>
      <c r="N2584">
        <v>32017</v>
      </c>
      <c r="O2584">
        <v>33617</v>
      </c>
      <c r="P2584">
        <v>36742</v>
      </c>
      <c r="Q2584">
        <v>39867</v>
      </c>
      <c r="R2584">
        <v>1500</v>
      </c>
      <c r="S2584">
        <v>1575</v>
      </c>
      <c r="T2584">
        <v>1654</v>
      </c>
      <c r="U2584">
        <v>1807</v>
      </c>
      <c r="V2584">
        <v>1961</v>
      </c>
      <c r="W2584" t="s">
        <v>2838</v>
      </c>
      <c r="X2584">
        <v>1</v>
      </c>
      <c r="Y2584">
        <v>1</v>
      </c>
      <c r="Z2584" t="s">
        <v>1532</v>
      </c>
    </row>
    <row r="2585" spans="1:26">
      <c r="A2585">
        <v>285</v>
      </c>
      <c r="B2585">
        <v>16226</v>
      </c>
      <c r="C2585" t="s">
        <v>1574</v>
      </c>
      <c r="D2585" t="s">
        <v>1529</v>
      </c>
      <c r="E2585" t="s">
        <v>1438</v>
      </c>
      <c r="F2585">
        <v>57091</v>
      </c>
      <c r="G2585">
        <v>67684</v>
      </c>
      <c r="H2585" t="s">
        <v>1530</v>
      </c>
      <c r="I2585">
        <v>291</v>
      </c>
      <c r="J2585">
        <v>100</v>
      </c>
      <c r="K2585">
        <v>20</v>
      </c>
      <c r="L2585">
        <v>81000</v>
      </c>
      <c r="M2585">
        <v>30492</v>
      </c>
      <c r="N2585">
        <v>32017</v>
      </c>
      <c r="O2585">
        <v>33617</v>
      </c>
      <c r="P2585">
        <v>36742</v>
      </c>
      <c r="Q2585">
        <v>39867</v>
      </c>
      <c r="R2585">
        <v>2000</v>
      </c>
      <c r="S2585">
        <v>2100</v>
      </c>
      <c r="T2585">
        <v>2205</v>
      </c>
      <c r="U2585">
        <v>2410</v>
      </c>
      <c r="V2585">
        <v>2615</v>
      </c>
      <c r="W2585" t="s">
        <v>2839</v>
      </c>
      <c r="X2585">
        <v>1</v>
      </c>
      <c r="Y2585">
        <v>1</v>
      </c>
      <c r="Z2585" t="s">
        <v>1532</v>
      </c>
    </row>
    <row r="2586" spans="1:26">
      <c r="A2586">
        <v>285</v>
      </c>
      <c r="B2586">
        <v>16226</v>
      </c>
      <c r="C2586" t="s">
        <v>1574</v>
      </c>
      <c r="D2586" t="s">
        <v>1529</v>
      </c>
      <c r="E2586" t="s">
        <v>1438</v>
      </c>
      <c r="F2586">
        <v>76677</v>
      </c>
      <c r="G2586">
        <v>90825</v>
      </c>
      <c r="H2586" t="s">
        <v>1530</v>
      </c>
      <c r="I2586">
        <v>241</v>
      </c>
      <c r="J2586">
        <v>10</v>
      </c>
      <c r="K2586">
        <v>45</v>
      </c>
      <c r="L2586">
        <v>81000</v>
      </c>
      <c r="M2586">
        <v>30492</v>
      </c>
      <c r="N2586">
        <v>32017</v>
      </c>
      <c r="O2586">
        <v>33617</v>
      </c>
      <c r="P2586">
        <v>36742</v>
      </c>
      <c r="Q2586">
        <v>39867</v>
      </c>
      <c r="R2586">
        <v>450</v>
      </c>
      <c r="S2586">
        <v>473</v>
      </c>
      <c r="T2586">
        <v>496</v>
      </c>
      <c r="U2586">
        <v>542</v>
      </c>
      <c r="V2586">
        <v>588</v>
      </c>
      <c r="W2586" t="s">
        <v>2840</v>
      </c>
      <c r="X2586">
        <v>1</v>
      </c>
      <c r="Y2586">
        <v>1</v>
      </c>
      <c r="Z2586" t="s">
        <v>1532</v>
      </c>
    </row>
    <row r="2587" spans="1:26">
      <c r="A2587">
        <v>285</v>
      </c>
      <c r="B2587">
        <v>16226</v>
      </c>
      <c r="C2587" t="s">
        <v>1574</v>
      </c>
      <c r="D2587" t="s">
        <v>1529</v>
      </c>
      <c r="E2587" t="s">
        <v>1438</v>
      </c>
      <c r="F2587">
        <v>22406</v>
      </c>
      <c r="G2587">
        <v>23947</v>
      </c>
      <c r="H2587" t="s">
        <v>1530</v>
      </c>
      <c r="I2587">
        <v>241</v>
      </c>
      <c r="J2587">
        <v>50</v>
      </c>
      <c r="K2587">
        <v>54.97</v>
      </c>
      <c r="L2587">
        <v>81000</v>
      </c>
      <c r="M2587">
        <v>30492</v>
      </c>
      <c r="N2587">
        <v>32017</v>
      </c>
      <c r="O2587">
        <v>33617</v>
      </c>
      <c r="P2587">
        <v>36742</v>
      </c>
      <c r="Q2587">
        <v>39867</v>
      </c>
      <c r="R2587">
        <v>2749</v>
      </c>
      <c r="S2587">
        <v>2886</v>
      </c>
      <c r="T2587">
        <v>3030</v>
      </c>
      <c r="U2587">
        <v>3312</v>
      </c>
      <c r="V2587">
        <v>3594</v>
      </c>
      <c r="W2587" t="s">
        <v>2841</v>
      </c>
      <c r="X2587">
        <v>1</v>
      </c>
      <c r="Y2587">
        <v>1</v>
      </c>
      <c r="Z2587" t="s">
        <v>1532</v>
      </c>
    </row>
    <row r="2588" spans="1:26">
      <c r="A2588">
        <v>285</v>
      </c>
      <c r="B2588">
        <v>16226</v>
      </c>
      <c r="C2588" t="s">
        <v>1574</v>
      </c>
      <c r="D2588" t="s">
        <v>1529</v>
      </c>
      <c r="E2588" t="s">
        <v>1438</v>
      </c>
      <c r="F2588">
        <v>36069</v>
      </c>
      <c r="G2588">
        <v>39586</v>
      </c>
      <c r="H2588" t="s">
        <v>1530</v>
      </c>
      <c r="I2588">
        <v>241</v>
      </c>
      <c r="J2588">
        <v>50</v>
      </c>
      <c r="K2588">
        <v>20</v>
      </c>
      <c r="L2588">
        <v>81000</v>
      </c>
      <c r="M2588">
        <v>30492</v>
      </c>
      <c r="N2588">
        <v>32017</v>
      </c>
      <c r="O2588">
        <v>33617</v>
      </c>
      <c r="P2588">
        <v>36742</v>
      </c>
      <c r="Q2588">
        <v>39867</v>
      </c>
      <c r="R2588">
        <v>1000</v>
      </c>
      <c r="S2588">
        <v>1050</v>
      </c>
      <c r="T2588">
        <v>1102</v>
      </c>
      <c r="U2588">
        <v>1205</v>
      </c>
      <c r="V2588">
        <v>1307</v>
      </c>
      <c r="W2588" t="s">
        <v>2842</v>
      </c>
      <c r="X2588">
        <v>1</v>
      </c>
      <c r="Y2588">
        <v>1</v>
      </c>
      <c r="Z2588" t="s">
        <v>1532</v>
      </c>
    </row>
    <row r="2589" spans="1:26">
      <c r="A2589">
        <v>285</v>
      </c>
      <c r="B2589">
        <v>16226</v>
      </c>
      <c r="C2589" t="s">
        <v>1574</v>
      </c>
      <c r="D2589" t="s">
        <v>1529</v>
      </c>
      <c r="E2589" t="s">
        <v>1438</v>
      </c>
      <c r="F2589">
        <v>79776</v>
      </c>
      <c r="G2589">
        <v>94234</v>
      </c>
      <c r="H2589" t="s">
        <v>1530</v>
      </c>
      <c r="I2589">
        <v>241</v>
      </c>
      <c r="J2589">
        <v>1000</v>
      </c>
      <c r="K2589">
        <v>125</v>
      </c>
      <c r="L2589">
        <v>81000</v>
      </c>
      <c r="M2589">
        <v>30492</v>
      </c>
      <c r="N2589">
        <v>32017</v>
      </c>
      <c r="O2589">
        <v>33617</v>
      </c>
      <c r="P2589">
        <v>36742</v>
      </c>
      <c r="Q2589">
        <v>39867</v>
      </c>
      <c r="R2589">
        <v>125000</v>
      </c>
      <c r="S2589">
        <v>131252</v>
      </c>
      <c r="T2589">
        <v>137811</v>
      </c>
      <c r="U2589">
        <v>150621</v>
      </c>
      <c r="V2589">
        <v>163432</v>
      </c>
      <c r="W2589" t="s">
        <v>2843</v>
      </c>
      <c r="X2589">
        <v>1</v>
      </c>
      <c r="Y2589">
        <v>1</v>
      </c>
      <c r="Z2589" t="s">
        <v>1532</v>
      </c>
    </row>
    <row r="2590" spans="1:26">
      <c r="A2590">
        <v>285</v>
      </c>
      <c r="B2590">
        <v>16226</v>
      </c>
      <c r="C2590" t="s">
        <v>1574</v>
      </c>
      <c r="D2590" t="s">
        <v>1529</v>
      </c>
      <c r="E2590" t="s">
        <v>1438</v>
      </c>
      <c r="F2590">
        <v>79776</v>
      </c>
      <c r="G2590">
        <v>94233</v>
      </c>
      <c r="H2590" t="s">
        <v>1530</v>
      </c>
      <c r="I2590">
        <v>241</v>
      </c>
      <c r="J2590">
        <v>1000</v>
      </c>
      <c r="K2590">
        <v>75</v>
      </c>
      <c r="L2590">
        <v>81000</v>
      </c>
      <c r="M2590">
        <v>30492</v>
      </c>
      <c r="N2590">
        <v>32017</v>
      </c>
      <c r="O2590">
        <v>33617</v>
      </c>
      <c r="P2590">
        <v>36742</v>
      </c>
      <c r="Q2590">
        <v>39867</v>
      </c>
      <c r="R2590">
        <v>75000</v>
      </c>
      <c r="S2590">
        <v>78751</v>
      </c>
      <c r="T2590">
        <v>82686</v>
      </c>
      <c r="U2590">
        <v>90373</v>
      </c>
      <c r="V2590">
        <v>98059</v>
      </c>
      <c r="W2590" t="s">
        <v>2843</v>
      </c>
      <c r="X2590">
        <v>1</v>
      </c>
      <c r="Y2590">
        <v>1</v>
      </c>
      <c r="Z2590" t="s">
        <v>1532</v>
      </c>
    </row>
    <row r="2591" spans="1:26">
      <c r="A2591">
        <v>285</v>
      </c>
      <c r="B2591">
        <v>16226</v>
      </c>
      <c r="C2591" t="s">
        <v>1574</v>
      </c>
      <c r="D2591" t="s">
        <v>1529</v>
      </c>
      <c r="E2591" t="s">
        <v>1438</v>
      </c>
      <c r="F2591">
        <v>33726</v>
      </c>
      <c r="G2591">
        <v>64044</v>
      </c>
      <c r="H2591" t="s">
        <v>1530</v>
      </c>
      <c r="I2591">
        <v>241</v>
      </c>
      <c r="J2591">
        <v>1000</v>
      </c>
      <c r="K2591">
        <v>60</v>
      </c>
      <c r="L2591">
        <v>81000</v>
      </c>
      <c r="M2591">
        <v>30492</v>
      </c>
      <c r="N2591">
        <v>32017</v>
      </c>
      <c r="O2591">
        <v>33617</v>
      </c>
      <c r="P2591">
        <v>36742</v>
      </c>
      <c r="Q2591">
        <v>39867</v>
      </c>
      <c r="R2591">
        <v>60000</v>
      </c>
      <c r="S2591">
        <v>63001</v>
      </c>
      <c r="T2591">
        <v>66149</v>
      </c>
      <c r="U2591">
        <v>72298</v>
      </c>
      <c r="V2591">
        <v>78447</v>
      </c>
      <c r="W2591" t="s">
        <v>2843</v>
      </c>
      <c r="X2591">
        <v>1</v>
      </c>
      <c r="Y2591">
        <v>1</v>
      </c>
      <c r="Z2591" t="s">
        <v>1532</v>
      </c>
    </row>
    <row r="2592" spans="1:26">
      <c r="A2592">
        <v>285</v>
      </c>
      <c r="B2592">
        <v>16226</v>
      </c>
      <c r="C2592" t="s">
        <v>1574</v>
      </c>
      <c r="D2592" t="s">
        <v>1529</v>
      </c>
      <c r="E2592" t="s">
        <v>1438</v>
      </c>
      <c r="F2592">
        <v>33725</v>
      </c>
      <c r="G2592">
        <v>64043</v>
      </c>
      <c r="H2592" t="s">
        <v>1530</v>
      </c>
      <c r="I2592">
        <v>241</v>
      </c>
      <c r="J2592">
        <v>1000</v>
      </c>
      <c r="K2592">
        <v>50</v>
      </c>
      <c r="L2592">
        <v>81000</v>
      </c>
      <c r="M2592">
        <v>30492</v>
      </c>
      <c r="N2592">
        <v>32017</v>
      </c>
      <c r="O2592">
        <v>33617</v>
      </c>
      <c r="P2592">
        <v>36742</v>
      </c>
      <c r="Q2592">
        <v>39867</v>
      </c>
      <c r="R2592">
        <v>50000</v>
      </c>
      <c r="S2592">
        <v>52501</v>
      </c>
      <c r="T2592">
        <v>55124</v>
      </c>
      <c r="U2592">
        <v>60249</v>
      </c>
      <c r="V2592">
        <v>65373</v>
      </c>
      <c r="W2592" t="s">
        <v>2843</v>
      </c>
      <c r="X2592">
        <v>1</v>
      </c>
      <c r="Y2592">
        <v>1</v>
      </c>
      <c r="Z2592" t="s">
        <v>1532</v>
      </c>
    </row>
    <row r="2593" spans="1:26">
      <c r="A2593">
        <v>285</v>
      </c>
      <c r="B2593">
        <v>16226</v>
      </c>
      <c r="C2593" t="s">
        <v>1574</v>
      </c>
      <c r="D2593" t="s">
        <v>1529</v>
      </c>
      <c r="E2593" t="s">
        <v>1438</v>
      </c>
      <c r="F2593">
        <v>35870</v>
      </c>
      <c r="G2593">
        <v>39339</v>
      </c>
      <c r="H2593" t="s">
        <v>1530</v>
      </c>
      <c r="I2593">
        <v>241</v>
      </c>
      <c r="J2593">
        <v>1000</v>
      </c>
      <c r="K2593">
        <v>40</v>
      </c>
      <c r="L2593">
        <v>81000</v>
      </c>
      <c r="M2593">
        <v>30492</v>
      </c>
      <c r="N2593">
        <v>32017</v>
      </c>
      <c r="O2593">
        <v>33617</v>
      </c>
      <c r="P2593">
        <v>36742</v>
      </c>
      <c r="Q2593">
        <v>39867</v>
      </c>
      <c r="R2593">
        <v>40000</v>
      </c>
      <c r="S2593">
        <v>42001</v>
      </c>
      <c r="T2593">
        <v>44099</v>
      </c>
      <c r="U2593">
        <v>48199</v>
      </c>
      <c r="V2593">
        <v>52298</v>
      </c>
      <c r="W2593" t="s">
        <v>2843</v>
      </c>
      <c r="X2593">
        <v>1</v>
      </c>
      <c r="Y2593">
        <v>1</v>
      </c>
      <c r="Z2593" t="s">
        <v>1532</v>
      </c>
    </row>
    <row r="2594" spans="1:26">
      <c r="A2594">
        <v>285</v>
      </c>
      <c r="B2594">
        <v>16226</v>
      </c>
      <c r="C2594" t="s">
        <v>1574</v>
      </c>
      <c r="D2594" t="s">
        <v>1529</v>
      </c>
      <c r="E2594" t="s">
        <v>1438</v>
      </c>
      <c r="F2594">
        <v>33726</v>
      </c>
      <c r="G2594">
        <v>36940</v>
      </c>
      <c r="H2594" t="s">
        <v>1530</v>
      </c>
      <c r="I2594">
        <v>241</v>
      </c>
      <c r="J2594">
        <v>1000</v>
      </c>
      <c r="K2594">
        <v>50</v>
      </c>
      <c r="L2594">
        <v>81000</v>
      </c>
      <c r="M2594">
        <v>30492</v>
      </c>
      <c r="N2594">
        <v>32017</v>
      </c>
      <c r="O2594">
        <v>33617</v>
      </c>
      <c r="P2594">
        <v>36742</v>
      </c>
      <c r="Q2594">
        <v>39867</v>
      </c>
      <c r="R2594">
        <v>50000</v>
      </c>
      <c r="S2594">
        <v>52501</v>
      </c>
      <c r="T2594">
        <v>55124</v>
      </c>
      <c r="U2594">
        <v>60249</v>
      </c>
      <c r="V2594">
        <v>65373</v>
      </c>
      <c r="W2594" t="s">
        <v>2843</v>
      </c>
      <c r="X2594">
        <v>1</v>
      </c>
      <c r="Y2594">
        <v>1</v>
      </c>
      <c r="Z2594" t="s">
        <v>1532</v>
      </c>
    </row>
    <row r="2595" spans="1:26">
      <c r="A2595">
        <v>285</v>
      </c>
      <c r="B2595">
        <v>16226</v>
      </c>
      <c r="C2595" t="s">
        <v>1574</v>
      </c>
      <c r="D2595" t="s">
        <v>1529</v>
      </c>
      <c r="E2595" t="s">
        <v>1438</v>
      </c>
      <c r="F2595">
        <v>33725</v>
      </c>
      <c r="G2595">
        <v>36939</v>
      </c>
      <c r="H2595" t="s">
        <v>1530</v>
      </c>
      <c r="I2595">
        <v>241</v>
      </c>
      <c r="J2595">
        <v>1000</v>
      </c>
      <c r="K2595">
        <v>50</v>
      </c>
      <c r="L2595">
        <v>81000</v>
      </c>
      <c r="M2595">
        <v>30492</v>
      </c>
      <c r="N2595">
        <v>32017</v>
      </c>
      <c r="O2595">
        <v>33617</v>
      </c>
      <c r="P2595">
        <v>36742</v>
      </c>
      <c r="Q2595">
        <v>39867</v>
      </c>
      <c r="R2595">
        <v>50000</v>
      </c>
      <c r="S2595">
        <v>52501</v>
      </c>
      <c r="T2595">
        <v>55124</v>
      </c>
      <c r="U2595">
        <v>60249</v>
      </c>
      <c r="V2595">
        <v>65373</v>
      </c>
      <c r="W2595" t="s">
        <v>2843</v>
      </c>
      <c r="X2595">
        <v>1</v>
      </c>
      <c r="Y2595">
        <v>1</v>
      </c>
      <c r="Z2595" t="s">
        <v>1532</v>
      </c>
    </row>
    <row r="2596" spans="1:26">
      <c r="A2596">
        <v>285</v>
      </c>
      <c r="B2596">
        <v>16226</v>
      </c>
      <c r="C2596" t="s">
        <v>1574</v>
      </c>
      <c r="D2596" t="s">
        <v>1529</v>
      </c>
      <c r="E2596" t="s">
        <v>1438</v>
      </c>
      <c r="F2596">
        <v>25297</v>
      </c>
      <c r="G2596">
        <v>26976</v>
      </c>
      <c r="H2596" t="s">
        <v>1530</v>
      </c>
      <c r="I2596">
        <v>241</v>
      </c>
      <c r="J2596">
        <v>1000</v>
      </c>
      <c r="K2596">
        <v>50</v>
      </c>
      <c r="L2596">
        <v>81000</v>
      </c>
      <c r="M2596">
        <v>30492</v>
      </c>
      <c r="N2596">
        <v>32017</v>
      </c>
      <c r="O2596">
        <v>33617</v>
      </c>
      <c r="P2596">
        <v>36742</v>
      </c>
      <c r="Q2596">
        <v>39867</v>
      </c>
      <c r="R2596">
        <v>50000</v>
      </c>
      <c r="S2596">
        <v>52501</v>
      </c>
      <c r="T2596">
        <v>55124</v>
      </c>
      <c r="U2596">
        <v>60249</v>
      </c>
      <c r="V2596">
        <v>65373</v>
      </c>
      <c r="W2596" t="s">
        <v>2843</v>
      </c>
      <c r="X2596">
        <v>1</v>
      </c>
      <c r="Y2596">
        <v>1</v>
      </c>
      <c r="Z2596" t="s">
        <v>1532</v>
      </c>
    </row>
    <row r="2597" spans="1:26">
      <c r="A2597">
        <v>285</v>
      </c>
      <c r="B2597">
        <v>16226</v>
      </c>
      <c r="C2597" t="s">
        <v>1574</v>
      </c>
      <c r="D2597" t="s">
        <v>1529</v>
      </c>
      <c r="E2597" t="s">
        <v>1438</v>
      </c>
      <c r="F2597">
        <v>25296</v>
      </c>
      <c r="G2597">
        <v>26975</v>
      </c>
      <c r="H2597" t="s">
        <v>1530</v>
      </c>
      <c r="I2597">
        <v>241</v>
      </c>
      <c r="J2597">
        <v>1000</v>
      </c>
      <c r="K2597">
        <v>30</v>
      </c>
      <c r="L2597">
        <v>81000</v>
      </c>
      <c r="M2597">
        <v>30492</v>
      </c>
      <c r="N2597">
        <v>32017</v>
      </c>
      <c r="O2597">
        <v>33617</v>
      </c>
      <c r="P2597">
        <v>36742</v>
      </c>
      <c r="Q2597">
        <v>39867</v>
      </c>
      <c r="R2597">
        <v>30000</v>
      </c>
      <c r="S2597">
        <v>31500</v>
      </c>
      <c r="T2597">
        <v>33075</v>
      </c>
      <c r="U2597">
        <v>36149</v>
      </c>
      <c r="V2597">
        <v>39224</v>
      </c>
      <c r="W2597" t="s">
        <v>2843</v>
      </c>
      <c r="X2597">
        <v>1</v>
      </c>
      <c r="Y2597">
        <v>1</v>
      </c>
      <c r="Z2597" t="s">
        <v>1532</v>
      </c>
    </row>
    <row r="2598" spans="1:26">
      <c r="A2598">
        <v>285</v>
      </c>
      <c r="B2598">
        <v>16226</v>
      </c>
      <c r="C2598" t="s">
        <v>1574</v>
      </c>
      <c r="D2598" t="s">
        <v>1529</v>
      </c>
      <c r="E2598" t="s">
        <v>1438</v>
      </c>
      <c r="F2598">
        <v>83774</v>
      </c>
      <c r="G2598">
        <v>99069</v>
      </c>
      <c r="H2598" t="s">
        <v>1530</v>
      </c>
      <c r="I2598">
        <v>241</v>
      </c>
      <c r="J2598">
        <v>1000</v>
      </c>
      <c r="K2598">
        <v>30</v>
      </c>
      <c r="L2598">
        <v>81000</v>
      </c>
      <c r="M2598">
        <v>30492</v>
      </c>
      <c r="N2598">
        <v>32017</v>
      </c>
      <c r="O2598">
        <v>33617</v>
      </c>
      <c r="P2598">
        <v>36742</v>
      </c>
      <c r="Q2598">
        <v>39867</v>
      </c>
      <c r="R2598">
        <v>30000</v>
      </c>
      <c r="S2598">
        <v>31500</v>
      </c>
      <c r="T2598">
        <v>33075</v>
      </c>
      <c r="U2598">
        <v>36149</v>
      </c>
      <c r="V2598">
        <v>39224</v>
      </c>
      <c r="W2598" t="s">
        <v>2844</v>
      </c>
      <c r="X2598">
        <v>1</v>
      </c>
      <c r="Y2598">
        <v>1</v>
      </c>
      <c r="Z2598" t="s">
        <v>1532</v>
      </c>
    </row>
    <row r="2599" spans="1:26">
      <c r="A2599">
        <v>285</v>
      </c>
      <c r="B2599">
        <v>16226</v>
      </c>
      <c r="C2599" t="s">
        <v>1574</v>
      </c>
      <c r="D2599" t="s">
        <v>1529</v>
      </c>
      <c r="E2599" t="s">
        <v>1438</v>
      </c>
      <c r="F2599">
        <v>53623</v>
      </c>
      <c r="G2599">
        <v>63235</v>
      </c>
      <c r="H2599" t="s">
        <v>1530</v>
      </c>
      <c r="I2599">
        <v>241</v>
      </c>
      <c r="J2599">
        <v>1000</v>
      </c>
      <c r="K2599">
        <v>10</v>
      </c>
      <c r="L2599">
        <v>81000</v>
      </c>
      <c r="M2599">
        <v>30492</v>
      </c>
      <c r="N2599">
        <v>32017</v>
      </c>
      <c r="O2599">
        <v>33617</v>
      </c>
      <c r="P2599">
        <v>36742</v>
      </c>
      <c r="Q2599">
        <v>39867</v>
      </c>
      <c r="R2599">
        <v>10000</v>
      </c>
      <c r="S2599">
        <v>10500</v>
      </c>
      <c r="T2599">
        <v>11025</v>
      </c>
      <c r="U2599">
        <v>12050</v>
      </c>
      <c r="V2599">
        <v>13075</v>
      </c>
      <c r="W2599" t="s">
        <v>2844</v>
      </c>
      <c r="X2599">
        <v>1</v>
      </c>
      <c r="Y2599">
        <v>1</v>
      </c>
      <c r="Z2599" t="s">
        <v>1532</v>
      </c>
    </row>
    <row r="2600" spans="1:26">
      <c r="A2600">
        <v>285</v>
      </c>
      <c r="B2600">
        <v>16226</v>
      </c>
      <c r="C2600" t="s">
        <v>1574</v>
      </c>
      <c r="D2600" t="s">
        <v>1529</v>
      </c>
      <c r="E2600" t="s">
        <v>1438</v>
      </c>
      <c r="F2600">
        <v>51084</v>
      </c>
      <c r="G2600">
        <v>60069</v>
      </c>
      <c r="H2600" t="s">
        <v>1530</v>
      </c>
      <c r="I2600">
        <v>241</v>
      </c>
      <c r="J2600">
        <v>1000</v>
      </c>
      <c r="K2600">
        <v>10</v>
      </c>
      <c r="L2600">
        <v>81000</v>
      </c>
      <c r="M2600">
        <v>30492</v>
      </c>
      <c r="N2600">
        <v>32017</v>
      </c>
      <c r="O2600">
        <v>33617</v>
      </c>
      <c r="P2600">
        <v>36742</v>
      </c>
      <c r="Q2600">
        <v>39867</v>
      </c>
      <c r="R2600">
        <v>10000</v>
      </c>
      <c r="S2600">
        <v>10500</v>
      </c>
      <c r="T2600">
        <v>11025</v>
      </c>
      <c r="U2600">
        <v>12050</v>
      </c>
      <c r="V2600">
        <v>13075</v>
      </c>
      <c r="W2600" t="s">
        <v>2844</v>
      </c>
      <c r="X2600">
        <v>1</v>
      </c>
      <c r="Y2600">
        <v>1</v>
      </c>
      <c r="Z2600" t="s">
        <v>1532</v>
      </c>
    </row>
    <row r="2601" spans="1:26">
      <c r="A2601">
        <v>285</v>
      </c>
      <c r="B2601">
        <v>16226</v>
      </c>
      <c r="C2601" t="s">
        <v>1574</v>
      </c>
      <c r="D2601" t="s">
        <v>1529</v>
      </c>
      <c r="E2601" t="s">
        <v>1445</v>
      </c>
      <c r="F2601">
        <v>77392</v>
      </c>
      <c r="G2601">
        <v>91594</v>
      </c>
      <c r="H2601" t="s">
        <v>1577</v>
      </c>
      <c r="I2601">
        <v>328</v>
      </c>
      <c r="J2601">
        <v>12</v>
      </c>
      <c r="K2601">
        <v>250</v>
      </c>
      <c r="L2601">
        <v>81000</v>
      </c>
      <c r="M2601">
        <v>4982</v>
      </c>
      <c r="N2601">
        <v>5231</v>
      </c>
      <c r="O2601">
        <v>5493</v>
      </c>
      <c r="P2601">
        <v>6004</v>
      </c>
      <c r="Q2601">
        <v>6515</v>
      </c>
      <c r="R2601">
        <v>3000</v>
      </c>
      <c r="S2601">
        <v>3150</v>
      </c>
      <c r="T2601">
        <v>3308</v>
      </c>
      <c r="U2601">
        <v>3615</v>
      </c>
      <c r="V2601">
        <v>3923</v>
      </c>
      <c r="W2601" t="s">
        <v>2845</v>
      </c>
      <c r="X2601">
        <v>1</v>
      </c>
      <c r="Y2601">
        <v>1</v>
      </c>
      <c r="Z2601" t="s">
        <v>1532</v>
      </c>
    </row>
    <row r="2602" spans="1:26">
      <c r="A2602">
        <v>285</v>
      </c>
      <c r="B2602">
        <v>16226</v>
      </c>
      <c r="C2602" t="s">
        <v>1574</v>
      </c>
      <c r="D2602" t="s">
        <v>1529</v>
      </c>
      <c r="E2602" t="s">
        <v>1438</v>
      </c>
      <c r="F2602">
        <v>56276</v>
      </c>
      <c r="G2602">
        <v>66531</v>
      </c>
      <c r="H2602" t="s">
        <v>1530</v>
      </c>
      <c r="I2602">
        <v>241</v>
      </c>
      <c r="J2602">
        <v>25</v>
      </c>
      <c r="K2602">
        <v>50</v>
      </c>
      <c r="L2602">
        <v>81000</v>
      </c>
      <c r="M2602">
        <v>30492</v>
      </c>
      <c r="N2602">
        <v>32017</v>
      </c>
      <c r="O2602">
        <v>33617</v>
      </c>
      <c r="P2602">
        <v>36742</v>
      </c>
      <c r="Q2602">
        <v>39867</v>
      </c>
      <c r="R2602">
        <v>1250</v>
      </c>
      <c r="S2602">
        <v>1313</v>
      </c>
      <c r="T2602">
        <v>1378</v>
      </c>
      <c r="U2602">
        <v>1506</v>
      </c>
      <c r="V2602">
        <v>1634</v>
      </c>
      <c r="W2602" t="s">
        <v>2846</v>
      </c>
      <c r="X2602">
        <v>1</v>
      </c>
      <c r="Y2602">
        <v>1</v>
      </c>
      <c r="Z2602" t="s">
        <v>1532</v>
      </c>
    </row>
    <row r="2603" spans="1:26">
      <c r="A2603">
        <v>285</v>
      </c>
      <c r="B2603">
        <v>16226</v>
      </c>
      <c r="C2603" t="s">
        <v>1574</v>
      </c>
      <c r="D2603" t="s">
        <v>1529</v>
      </c>
      <c r="E2603" t="s">
        <v>1438</v>
      </c>
      <c r="F2603">
        <v>74964</v>
      </c>
      <c r="G2603">
        <v>88984</v>
      </c>
      <c r="H2603" t="s">
        <v>1530</v>
      </c>
      <c r="I2603">
        <v>241</v>
      </c>
      <c r="J2603">
        <v>1000</v>
      </c>
      <c r="K2603">
        <v>75</v>
      </c>
      <c r="L2603">
        <v>81000</v>
      </c>
      <c r="M2603">
        <v>30492</v>
      </c>
      <c r="N2603">
        <v>32017</v>
      </c>
      <c r="O2603">
        <v>33617</v>
      </c>
      <c r="P2603">
        <v>36742</v>
      </c>
      <c r="Q2603">
        <v>39867</v>
      </c>
      <c r="R2603">
        <v>75000</v>
      </c>
      <c r="S2603">
        <v>78751</v>
      </c>
      <c r="T2603">
        <v>82686</v>
      </c>
      <c r="U2603">
        <v>90373</v>
      </c>
      <c r="V2603">
        <v>98059</v>
      </c>
      <c r="W2603" t="s">
        <v>2847</v>
      </c>
      <c r="X2603">
        <v>1</v>
      </c>
      <c r="Y2603">
        <v>1</v>
      </c>
      <c r="Z2603" t="s">
        <v>1532</v>
      </c>
    </row>
    <row r="2604" spans="1:26">
      <c r="A2604">
        <v>285</v>
      </c>
      <c r="B2604">
        <v>16226</v>
      </c>
      <c r="C2604" t="s">
        <v>1574</v>
      </c>
      <c r="D2604" t="s">
        <v>1529</v>
      </c>
      <c r="E2604" t="s">
        <v>1448</v>
      </c>
      <c r="F2604">
        <v>43067</v>
      </c>
      <c r="G2604">
        <v>48965</v>
      </c>
      <c r="H2604" t="s">
        <v>1577</v>
      </c>
      <c r="I2604">
        <v>323</v>
      </c>
      <c r="J2604">
        <v>1</v>
      </c>
      <c r="K2604">
        <v>8000</v>
      </c>
      <c r="L2604">
        <v>81314</v>
      </c>
      <c r="M2604">
        <v>7354</v>
      </c>
      <c r="N2604">
        <v>7721</v>
      </c>
      <c r="O2604">
        <v>8107</v>
      </c>
      <c r="P2604">
        <v>8860</v>
      </c>
      <c r="Q2604">
        <v>9613</v>
      </c>
      <c r="R2604">
        <v>8000</v>
      </c>
      <c r="S2604">
        <v>8399</v>
      </c>
      <c r="T2604">
        <v>8819</v>
      </c>
      <c r="U2604">
        <v>9638</v>
      </c>
      <c r="V2604">
        <v>10457</v>
      </c>
      <c r="W2604" t="s">
        <v>2179</v>
      </c>
      <c r="X2604">
        <v>1</v>
      </c>
      <c r="Y2604">
        <v>1</v>
      </c>
      <c r="Z2604" t="s">
        <v>1532</v>
      </c>
    </row>
    <row r="2605" spans="1:26">
      <c r="A2605">
        <v>285</v>
      </c>
      <c r="B2605">
        <v>16226</v>
      </c>
      <c r="C2605" t="s">
        <v>1574</v>
      </c>
      <c r="D2605" t="s">
        <v>1529</v>
      </c>
      <c r="E2605" t="s">
        <v>1448</v>
      </c>
      <c r="F2605">
        <v>52416</v>
      </c>
      <c r="G2605">
        <v>61722</v>
      </c>
      <c r="H2605" t="s">
        <v>1577</v>
      </c>
      <c r="I2605">
        <v>323</v>
      </c>
      <c r="J2605">
        <v>1</v>
      </c>
      <c r="K2605">
        <v>18000</v>
      </c>
      <c r="L2605">
        <v>81314</v>
      </c>
      <c r="M2605">
        <v>7354</v>
      </c>
      <c r="N2605">
        <v>7721</v>
      </c>
      <c r="O2605">
        <v>8107</v>
      </c>
      <c r="P2605">
        <v>8860</v>
      </c>
      <c r="Q2605">
        <v>9613</v>
      </c>
      <c r="R2605">
        <v>18000</v>
      </c>
      <c r="S2605">
        <v>18898</v>
      </c>
      <c r="T2605">
        <v>19843</v>
      </c>
      <c r="U2605">
        <v>21686</v>
      </c>
      <c r="V2605">
        <v>23529</v>
      </c>
      <c r="W2605" t="s">
        <v>2179</v>
      </c>
      <c r="X2605">
        <v>1</v>
      </c>
      <c r="Y2605">
        <v>1</v>
      </c>
      <c r="Z2605" t="s">
        <v>1532</v>
      </c>
    </row>
    <row r="2606" spans="1:26">
      <c r="A2606">
        <v>285</v>
      </c>
      <c r="B2606">
        <v>16226</v>
      </c>
      <c r="C2606" t="s">
        <v>1574</v>
      </c>
      <c r="D2606" t="s">
        <v>1529</v>
      </c>
      <c r="E2606" t="s">
        <v>1448</v>
      </c>
      <c r="F2606">
        <v>29497</v>
      </c>
      <c r="G2606">
        <v>32110</v>
      </c>
      <c r="H2606" t="s">
        <v>1577</v>
      </c>
      <c r="I2606">
        <v>323</v>
      </c>
      <c r="J2606">
        <v>2</v>
      </c>
      <c r="K2606">
        <v>1500</v>
      </c>
      <c r="L2606">
        <v>81314</v>
      </c>
      <c r="M2606">
        <v>7354</v>
      </c>
      <c r="N2606">
        <v>7721</v>
      </c>
      <c r="O2606">
        <v>8107</v>
      </c>
      <c r="P2606">
        <v>8860</v>
      </c>
      <c r="Q2606">
        <v>9613</v>
      </c>
      <c r="R2606">
        <v>3000</v>
      </c>
      <c r="S2606">
        <v>3150</v>
      </c>
      <c r="T2606">
        <v>3307</v>
      </c>
      <c r="U2606">
        <v>3614</v>
      </c>
      <c r="V2606">
        <v>3922</v>
      </c>
      <c r="W2606" t="s">
        <v>2182</v>
      </c>
      <c r="X2606">
        <v>1</v>
      </c>
      <c r="Y2606">
        <v>1</v>
      </c>
      <c r="Z2606" t="s">
        <v>1532</v>
      </c>
    </row>
    <row r="2607" spans="1:26">
      <c r="A2607">
        <v>285</v>
      </c>
      <c r="B2607">
        <v>16226</v>
      </c>
      <c r="C2607" t="s">
        <v>1574</v>
      </c>
      <c r="D2607" t="s">
        <v>1529</v>
      </c>
      <c r="E2607" t="s">
        <v>1438</v>
      </c>
      <c r="F2607">
        <v>74964</v>
      </c>
      <c r="G2607">
        <v>88983</v>
      </c>
      <c r="H2607" t="s">
        <v>1530</v>
      </c>
      <c r="I2607">
        <v>241</v>
      </c>
      <c r="J2607">
        <v>25</v>
      </c>
      <c r="K2607">
        <v>75</v>
      </c>
      <c r="L2607">
        <v>81000</v>
      </c>
      <c r="M2607">
        <v>30492</v>
      </c>
      <c r="N2607">
        <v>32017</v>
      </c>
      <c r="O2607">
        <v>33617</v>
      </c>
      <c r="P2607">
        <v>36742</v>
      </c>
      <c r="Q2607">
        <v>39867</v>
      </c>
      <c r="R2607">
        <v>1875</v>
      </c>
      <c r="S2607">
        <v>1969</v>
      </c>
      <c r="T2607">
        <v>2067</v>
      </c>
      <c r="U2607">
        <v>2259</v>
      </c>
      <c r="V2607">
        <v>2451</v>
      </c>
      <c r="W2607" t="s">
        <v>2847</v>
      </c>
      <c r="X2607">
        <v>1</v>
      </c>
      <c r="Y2607">
        <v>1</v>
      </c>
      <c r="Z2607" t="s">
        <v>1532</v>
      </c>
    </row>
    <row r="2608" spans="1:26">
      <c r="A2608">
        <v>285</v>
      </c>
      <c r="B2608">
        <v>16226</v>
      </c>
      <c r="C2608" t="s">
        <v>1574</v>
      </c>
      <c r="D2608" t="s">
        <v>1529</v>
      </c>
      <c r="E2608" t="s">
        <v>1448</v>
      </c>
      <c r="F2608">
        <v>64947</v>
      </c>
      <c r="G2608">
        <v>78145</v>
      </c>
      <c r="H2608" t="s">
        <v>1577</v>
      </c>
      <c r="I2608">
        <v>323</v>
      </c>
      <c r="J2608">
        <v>1</v>
      </c>
      <c r="K2608">
        <v>1300</v>
      </c>
      <c r="L2608">
        <v>81314</v>
      </c>
      <c r="M2608">
        <v>7354</v>
      </c>
      <c r="N2608">
        <v>7721</v>
      </c>
      <c r="O2608">
        <v>8107</v>
      </c>
      <c r="P2608">
        <v>8860</v>
      </c>
      <c r="Q2608">
        <v>9613</v>
      </c>
      <c r="R2608">
        <v>1300</v>
      </c>
      <c r="S2608">
        <v>1365</v>
      </c>
      <c r="T2608">
        <v>1433</v>
      </c>
      <c r="U2608">
        <v>1566</v>
      </c>
      <c r="V2608">
        <v>1699</v>
      </c>
      <c r="W2608" t="s">
        <v>2182</v>
      </c>
      <c r="X2608">
        <v>1</v>
      </c>
      <c r="Y2608">
        <v>1</v>
      </c>
      <c r="Z2608" t="s">
        <v>1532</v>
      </c>
    </row>
    <row r="2609" spans="1:26">
      <c r="A2609">
        <v>285</v>
      </c>
      <c r="B2609">
        <v>16226</v>
      </c>
      <c r="C2609" t="s">
        <v>1574</v>
      </c>
      <c r="D2609" t="s">
        <v>1529</v>
      </c>
      <c r="E2609" t="s">
        <v>1438</v>
      </c>
      <c r="F2609">
        <v>75830</v>
      </c>
      <c r="G2609">
        <v>89916</v>
      </c>
      <c r="H2609" t="s">
        <v>1530</v>
      </c>
      <c r="I2609">
        <v>241</v>
      </c>
      <c r="J2609">
        <v>1</v>
      </c>
      <c r="K2609">
        <v>250</v>
      </c>
      <c r="L2609">
        <v>81000</v>
      </c>
      <c r="M2609">
        <v>30492</v>
      </c>
      <c r="N2609">
        <v>32017</v>
      </c>
      <c r="O2609">
        <v>33617</v>
      </c>
      <c r="P2609">
        <v>36742</v>
      </c>
      <c r="Q2609">
        <v>39867</v>
      </c>
      <c r="R2609">
        <v>250</v>
      </c>
      <c r="S2609">
        <v>263</v>
      </c>
      <c r="T2609">
        <v>276</v>
      </c>
      <c r="U2609">
        <v>301</v>
      </c>
      <c r="V2609">
        <v>327</v>
      </c>
      <c r="W2609" t="s">
        <v>2848</v>
      </c>
      <c r="X2609">
        <v>1</v>
      </c>
      <c r="Y2609">
        <v>1</v>
      </c>
      <c r="Z2609" t="s">
        <v>1532</v>
      </c>
    </row>
    <row r="2610" spans="1:26">
      <c r="A2610">
        <v>285</v>
      </c>
      <c r="B2610">
        <v>16226</v>
      </c>
      <c r="C2610" t="s">
        <v>1574</v>
      </c>
      <c r="D2610" t="s">
        <v>1529</v>
      </c>
      <c r="E2610" t="s">
        <v>1438</v>
      </c>
      <c r="F2610">
        <v>64200</v>
      </c>
      <c r="G2610">
        <v>77246</v>
      </c>
      <c r="H2610" t="s">
        <v>1530</v>
      </c>
      <c r="I2610">
        <v>241</v>
      </c>
      <c r="J2610">
        <v>200</v>
      </c>
      <c r="K2610">
        <v>1</v>
      </c>
      <c r="L2610">
        <v>81000</v>
      </c>
      <c r="M2610">
        <v>30492</v>
      </c>
      <c r="N2610">
        <v>32017</v>
      </c>
      <c r="O2610">
        <v>33617</v>
      </c>
      <c r="P2610">
        <v>36742</v>
      </c>
      <c r="Q2610">
        <v>39867</v>
      </c>
      <c r="R2610">
        <v>200</v>
      </c>
      <c r="S2610">
        <v>210</v>
      </c>
      <c r="T2610">
        <v>220</v>
      </c>
      <c r="U2610">
        <v>241</v>
      </c>
      <c r="V2610">
        <v>261</v>
      </c>
      <c r="W2610" t="s">
        <v>2848</v>
      </c>
      <c r="X2610">
        <v>1</v>
      </c>
      <c r="Y2610">
        <v>1</v>
      </c>
      <c r="Z2610" t="s">
        <v>1532</v>
      </c>
    </row>
    <row r="2611" spans="1:26">
      <c r="A2611">
        <v>285</v>
      </c>
      <c r="B2611">
        <v>16226</v>
      </c>
      <c r="C2611" t="s">
        <v>1574</v>
      </c>
      <c r="D2611" t="s">
        <v>1529</v>
      </c>
      <c r="E2611" t="s">
        <v>1438</v>
      </c>
      <c r="F2611">
        <v>5536</v>
      </c>
      <c r="G2611">
        <v>5756</v>
      </c>
      <c r="H2611" t="s">
        <v>1530</v>
      </c>
      <c r="I2611">
        <v>241</v>
      </c>
      <c r="J2611">
        <v>500</v>
      </c>
      <c r="K2611">
        <v>78.83</v>
      </c>
      <c r="L2611">
        <v>81000</v>
      </c>
      <c r="M2611">
        <v>30492</v>
      </c>
      <c r="N2611">
        <v>32017</v>
      </c>
      <c r="O2611">
        <v>33617</v>
      </c>
      <c r="P2611">
        <v>36742</v>
      </c>
      <c r="Q2611">
        <v>39867</v>
      </c>
      <c r="R2611">
        <v>39415</v>
      </c>
      <c r="S2611">
        <v>41386</v>
      </c>
      <c r="T2611">
        <v>43454</v>
      </c>
      <c r="U2611">
        <v>47494</v>
      </c>
      <c r="V2611">
        <v>51533</v>
      </c>
      <c r="W2611" t="s">
        <v>2849</v>
      </c>
      <c r="X2611">
        <v>1</v>
      </c>
      <c r="Y2611">
        <v>1</v>
      </c>
      <c r="Z2611" t="s">
        <v>1532</v>
      </c>
    </row>
    <row r="2612" spans="1:26">
      <c r="A2612">
        <v>285</v>
      </c>
      <c r="B2612">
        <v>16226</v>
      </c>
      <c r="C2612" t="s">
        <v>1574</v>
      </c>
      <c r="D2612" t="s">
        <v>1529</v>
      </c>
      <c r="E2612" t="s">
        <v>1438</v>
      </c>
      <c r="F2612">
        <v>1576</v>
      </c>
      <c r="G2612">
        <v>1817</v>
      </c>
      <c r="H2612" t="s">
        <v>1530</v>
      </c>
      <c r="I2612">
        <v>241</v>
      </c>
      <c r="J2612">
        <v>100</v>
      </c>
      <c r="K2612">
        <v>30</v>
      </c>
      <c r="L2612">
        <v>81000</v>
      </c>
      <c r="M2612">
        <v>30492</v>
      </c>
      <c r="N2612">
        <v>32017</v>
      </c>
      <c r="O2612">
        <v>33617</v>
      </c>
      <c r="P2612">
        <v>36742</v>
      </c>
      <c r="Q2612">
        <v>39867</v>
      </c>
      <c r="R2612">
        <v>3000</v>
      </c>
      <c r="S2612">
        <v>3150</v>
      </c>
      <c r="T2612">
        <v>3307</v>
      </c>
      <c r="U2612">
        <v>3615</v>
      </c>
      <c r="V2612">
        <v>3922</v>
      </c>
      <c r="W2612" t="s">
        <v>2850</v>
      </c>
      <c r="X2612">
        <v>1</v>
      </c>
      <c r="Y2612">
        <v>1</v>
      </c>
      <c r="Z2612" t="s">
        <v>1532</v>
      </c>
    </row>
    <row r="2613" spans="1:26">
      <c r="A2613">
        <v>285</v>
      </c>
      <c r="B2613">
        <v>16226</v>
      </c>
      <c r="C2613" t="s">
        <v>1574</v>
      </c>
      <c r="D2613" t="s">
        <v>1529</v>
      </c>
      <c r="E2613" t="s">
        <v>1438</v>
      </c>
      <c r="F2613">
        <v>50034</v>
      </c>
      <c r="G2613">
        <v>58657</v>
      </c>
      <c r="H2613" t="s">
        <v>1530</v>
      </c>
      <c r="I2613">
        <v>241</v>
      </c>
      <c r="J2613">
        <v>500</v>
      </c>
      <c r="K2613">
        <v>25</v>
      </c>
      <c r="L2613">
        <v>81000</v>
      </c>
      <c r="M2613">
        <v>30492</v>
      </c>
      <c r="N2613">
        <v>32017</v>
      </c>
      <c r="O2613">
        <v>33617</v>
      </c>
      <c r="P2613">
        <v>36742</v>
      </c>
      <c r="Q2613">
        <v>39867</v>
      </c>
      <c r="R2613">
        <v>12500</v>
      </c>
      <c r="S2613">
        <v>13125</v>
      </c>
      <c r="T2613">
        <v>13781</v>
      </c>
      <c r="U2613">
        <v>15062</v>
      </c>
      <c r="V2613">
        <v>16343</v>
      </c>
      <c r="W2613" t="s">
        <v>2851</v>
      </c>
      <c r="X2613">
        <v>1</v>
      </c>
      <c r="Y2613">
        <v>1</v>
      </c>
      <c r="Z2613" t="s">
        <v>1532</v>
      </c>
    </row>
    <row r="2614" spans="1:26">
      <c r="A2614">
        <v>285</v>
      </c>
      <c r="B2614">
        <v>16226</v>
      </c>
      <c r="C2614" t="s">
        <v>1574</v>
      </c>
      <c r="D2614" t="s">
        <v>1529</v>
      </c>
      <c r="E2614" t="s">
        <v>1438</v>
      </c>
      <c r="F2614">
        <v>5196</v>
      </c>
      <c r="G2614">
        <v>5416</v>
      </c>
      <c r="H2614" t="s">
        <v>1530</v>
      </c>
      <c r="I2614">
        <v>241</v>
      </c>
      <c r="J2614">
        <v>500</v>
      </c>
      <c r="K2614">
        <v>167</v>
      </c>
      <c r="L2614">
        <v>81000</v>
      </c>
      <c r="M2614">
        <v>30492</v>
      </c>
      <c r="N2614">
        <v>32017</v>
      </c>
      <c r="O2614">
        <v>33617</v>
      </c>
      <c r="P2614">
        <v>36742</v>
      </c>
      <c r="Q2614">
        <v>39867</v>
      </c>
      <c r="R2614">
        <v>83500</v>
      </c>
      <c r="S2614">
        <v>87676</v>
      </c>
      <c r="T2614">
        <v>92058</v>
      </c>
      <c r="U2614">
        <v>100615</v>
      </c>
      <c r="V2614">
        <v>109173</v>
      </c>
      <c r="W2614" t="s">
        <v>2852</v>
      </c>
      <c r="X2614">
        <v>1</v>
      </c>
      <c r="Y2614">
        <v>1</v>
      </c>
      <c r="Z2614" t="s">
        <v>1532</v>
      </c>
    </row>
    <row r="2615" spans="1:26">
      <c r="A2615">
        <v>285</v>
      </c>
      <c r="B2615">
        <v>16226</v>
      </c>
      <c r="C2615" t="s">
        <v>1574</v>
      </c>
      <c r="D2615" t="s">
        <v>1529</v>
      </c>
      <c r="E2615" t="s">
        <v>1447</v>
      </c>
      <c r="F2615">
        <v>55524</v>
      </c>
      <c r="G2615">
        <v>65533</v>
      </c>
      <c r="H2615" t="s">
        <v>1577</v>
      </c>
      <c r="I2615">
        <v>323</v>
      </c>
      <c r="J2615">
        <v>5</v>
      </c>
      <c r="K2615">
        <v>5000</v>
      </c>
      <c r="L2615">
        <v>81314</v>
      </c>
      <c r="M2615">
        <v>3884</v>
      </c>
      <c r="N2615">
        <v>4078</v>
      </c>
      <c r="O2615">
        <v>4282</v>
      </c>
      <c r="P2615">
        <v>4680</v>
      </c>
      <c r="Q2615">
        <v>5078</v>
      </c>
      <c r="R2615">
        <v>25000</v>
      </c>
      <c r="S2615">
        <v>26249</v>
      </c>
      <c r="T2615">
        <v>27562</v>
      </c>
      <c r="U2615">
        <v>30124</v>
      </c>
      <c r="V2615">
        <v>32685</v>
      </c>
      <c r="W2615" t="s">
        <v>2171</v>
      </c>
      <c r="X2615">
        <v>1</v>
      </c>
      <c r="Y2615">
        <v>1</v>
      </c>
      <c r="Z2615" t="s">
        <v>1532</v>
      </c>
    </row>
    <row r="2616" spans="1:26">
      <c r="A2616">
        <v>285</v>
      </c>
      <c r="B2616">
        <v>16226</v>
      </c>
      <c r="C2616" t="s">
        <v>1574</v>
      </c>
      <c r="D2616" t="s">
        <v>1529</v>
      </c>
      <c r="E2616" t="s">
        <v>1447</v>
      </c>
      <c r="F2616">
        <v>52386</v>
      </c>
      <c r="G2616">
        <v>61690</v>
      </c>
      <c r="H2616" t="s">
        <v>1577</v>
      </c>
      <c r="I2616">
        <v>323</v>
      </c>
      <c r="J2616">
        <v>2</v>
      </c>
      <c r="K2616">
        <v>500</v>
      </c>
      <c r="L2616">
        <v>81314</v>
      </c>
      <c r="M2616">
        <v>3884</v>
      </c>
      <c r="N2616">
        <v>4078</v>
      </c>
      <c r="O2616">
        <v>4282</v>
      </c>
      <c r="P2616">
        <v>4680</v>
      </c>
      <c r="Q2616">
        <v>5078</v>
      </c>
      <c r="R2616">
        <v>1000</v>
      </c>
      <c r="S2616">
        <v>1050</v>
      </c>
      <c r="T2616">
        <v>1102</v>
      </c>
      <c r="U2616">
        <v>1205</v>
      </c>
      <c r="V2616">
        <v>1307</v>
      </c>
      <c r="W2616" t="s">
        <v>2172</v>
      </c>
      <c r="X2616">
        <v>1</v>
      </c>
      <c r="Y2616">
        <v>1</v>
      </c>
      <c r="Z2616" t="s">
        <v>1532</v>
      </c>
    </row>
    <row r="2617" spans="1:26">
      <c r="A2617">
        <v>285</v>
      </c>
      <c r="B2617">
        <v>16226</v>
      </c>
      <c r="C2617" t="s">
        <v>1574</v>
      </c>
      <c r="D2617" t="s">
        <v>1529</v>
      </c>
      <c r="E2617" t="s">
        <v>1438</v>
      </c>
      <c r="F2617">
        <v>61157</v>
      </c>
      <c r="G2617">
        <v>73338</v>
      </c>
      <c r="H2617" t="s">
        <v>1530</v>
      </c>
      <c r="I2617">
        <v>241</v>
      </c>
      <c r="J2617">
        <v>5</v>
      </c>
      <c r="K2617">
        <v>125</v>
      </c>
      <c r="L2617">
        <v>81000</v>
      </c>
      <c r="M2617">
        <v>30492</v>
      </c>
      <c r="N2617">
        <v>32017</v>
      </c>
      <c r="O2617">
        <v>33617</v>
      </c>
      <c r="P2617">
        <v>36742</v>
      </c>
      <c r="Q2617">
        <v>39867</v>
      </c>
      <c r="R2617">
        <v>625</v>
      </c>
      <c r="S2617">
        <v>656</v>
      </c>
      <c r="T2617">
        <v>689</v>
      </c>
      <c r="U2617">
        <v>753</v>
      </c>
      <c r="V2617">
        <v>817</v>
      </c>
      <c r="W2617" t="s">
        <v>2853</v>
      </c>
      <c r="X2617">
        <v>1</v>
      </c>
      <c r="Y2617">
        <v>1</v>
      </c>
      <c r="Z2617" t="s">
        <v>1532</v>
      </c>
    </row>
    <row r="2618" spans="1:26">
      <c r="A2618">
        <v>285</v>
      </c>
      <c r="B2618">
        <v>16226</v>
      </c>
      <c r="C2618" t="s">
        <v>1574</v>
      </c>
      <c r="D2618" t="s">
        <v>1529</v>
      </c>
      <c r="E2618" t="s">
        <v>1447</v>
      </c>
      <c r="F2618">
        <v>49231</v>
      </c>
      <c r="G2618">
        <v>57669</v>
      </c>
      <c r="H2618" t="s">
        <v>1577</v>
      </c>
      <c r="I2618">
        <v>323</v>
      </c>
      <c r="J2618">
        <v>1</v>
      </c>
      <c r="K2618">
        <v>5000</v>
      </c>
      <c r="L2618">
        <v>81314</v>
      </c>
      <c r="M2618">
        <v>3884</v>
      </c>
      <c r="N2618">
        <v>4078</v>
      </c>
      <c r="O2618">
        <v>4282</v>
      </c>
      <c r="P2618">
        <v>4680</v>
      </c>
      <c r="Q2618">
        <v>5078</v>
      </c>
      <c r="R2618">
        <v>5000</v>
      </c>
      <c r="S2618">
        <v>5250</v>
      </c>
      <c r="T2618">
        <v>5512</v>
      </c>
      <c r="U2618">
        <v>6025</v>
      </c>
      <c r="V2618">
        <v>6537</v>
      </c>
      <c r="W2618" t="s">
        <v>2382</v>
      </c>
      <c r="X2618">
        <v>1</v>
      </c>
      <c r="Y2618">
        <v>1</v>
      </c>
      <c r="Z2618" t="s">
        <v>1532</v>
      </c>
    </row>
    <row r="2619" spans="1:26">
      <c r="A2619">
        <v>285</v>
      </c>
      <c r="B2619">
        <v>16226</v>
      </c>
      <c r="C2619" t="s">
        <v>1574</v>
      </c>
      <c r="D2619" t="s">
        <v>1529</v>
      </c>
      <c r="E2619" t="s">
        <v>1447</v>
      </c>
      <c r="F2619">
        <v>41144</v>
      </c>
      <c r="G2619">
        <v>46173</v>
      </c>
      <c r="H2619" t="s">
        <v>1577</v>
      </c>
      <c r="I2619">
        <v>323</v>
      </c>
      <c r="J2619">
        <v>1</v>
      </c>
      <c r="K2619">
        <v>6000</v>
      </c>
      <c r="L2619">
        <v>81314</v>
      </c>
      <c r="M2619">
        <v>3884</v>
      </c>
      <c r="N2619">
        <v>4078</v>
      </c>
      <c r="O2619">
        <v>4282</v>
      </c>
      <c r="P2619">
        <v>4680</v>
      </c>
      <c r="Q2619">
        <v>5078</v>
      </c>
      <c r="R2619">
        <v>6000</v>
      </c>
      <c r="S2619">
        <v>6300</v>
      </c>
      <c r="T2619">
        <v>6615</v>
      </c>
      <c r="U2619">
        <v>7230</v>
      </c>
      <c r="V2619">
        <v>7844</v>
      </c>
      <c r="W2619" t="s">
        <v>2384</v>
      </c>
      <c r="X2619">
        <v>1</v>
      </c>
      <c r="Y2619">
        <v>1</v>
      </c>
      <c r="Z2619" t="s">
        <v>1532</v>
      </c>
    </row>
    <row r="2620" spans="1:26">
      <c r="A2620">
        <v>285</v>
      </c>
      <c r="B2620">
        <v>16226</v>
      </c>
      <c r="C2620" t="s">
        <v>1574</v>
      </c>
      <c r="D2620" t="s">
        <v>1529</v>
      </c>
      <c r="E2620" t="s">
        <v>1438</v>
      </c>
      <c r="F2620">
        <v>54352</v>
      </c>
      <c r="G2620">
        <v>64078</v>
      </c>
      <c r="H2620" t="s">
        <v>1530</v>
      </c>
      <c r="I2620">
        <v>242</v>
      </c>
      <c r="J2620">
        <v>500</v>
      </c>
      <c r="K2620">
        <v>5</v>
      </c>
      <c r="L2620">
        <v>81000</v>
      </c>
      <c r="M2620">
        <v>30492</v>
      </c>
      <c r="N2620">
        <v>32017</v>
      </c>
      <c r="O2620">
        <v>33617</v>
      </c>
      <c r="P2620">
        <v>36742</v>
      </c>
      <c r="Q2620">
        <v>39867</v>
      </c>
      <c r="R2620">
        <v>2500</v>
      </c>
      <c r="S2620">
        <v>2625</v>
      </c>
      <c r="T2620">
        <v>2756</v>
      </c>
      <c r="U2620">
        <v>3012</v>
      </c>
      <c r="V2620">
        <v>3269</v>
      </c>
      <c r="W2620" t="s">
        <v>2854</v>
      </c>
      <c r="X2620">
        <v>1</v>
      </c>
      <c r="Y2620">
        <v>1</v>
      </c>
      <c r="Z2620" t="s">
        <v>1532</v>
      </c>
    </row>
    <row r="2621" spans="1:26">
      <c r="A2621">
        <v>285</v>
      </c>
      <c r="B2621">
        <v>16226</v>
      </c>
      <c r="C2621" t="s">
        <v>1574</v>
      </c>
      <c r="D2621" t="s">
        <v>1529</v>
      </c>
      <c r="E2621" t="s">
        <v>1438</v>
      </c>
      <c r="F2621">
        <v>48609</v>
      </c>
      <c r="G2621">
        <v>73531</v>
      </c>
      <c r="H2621" t="s">
        <v>1530</v>
      </c>
      <c r="I2621">
        <v>242</v>
      </c>
      <c r="J2621">
        <v>200</v>
      </c>
      <c r="K2621">
        <v>30</v>
      </c>
      <c r="L2621">
        <v>81000</v>
      </c>
      <c r="M2621">
        <v>30492</v>
      </c>
      <c r="N2621">
        <v>32017</v>
      </c>
      <c r="O2621">
        <v>33617</v>
      </c>
      <c r="P2621">
        <v>36742</v>
      </c>
      <c r="Q2621">
        <v>39867</v>
      </c>
      <c r="R2621">
        <v>6000</v>
      </c>
      <c r="S2621">
        <v>6300</v>
      </c>
      <c r="T2621">
        <v>6615</v>
      </c>
      <c r="U2621">
        <v>7230</v>
      </c>
      <c r="V2621">
        <v>7845</v>
      </c>
      <c r="W2621" t="s">
        <v>2855</v>
      </c>
      <c r="X2621">
        <v>1</v>
      </c>
      <c r="Y2621">
        <v>1</v>
      </c>
      <c r="Z2621" t="s">
        <v>1532</v>
      </c>
    </row>
    <row r="2622" spans="1:26">
      <c r="A2622">
        <v>285</v>
      </c>
      <c r="B2622">
        <v>16226</v>
      </c>
      <c r="C2622" t="s">
        <v>1574</v>
      </c>
      <c r="D2622" t="s">
        <v>1529</v>
      </c>
      <c r="E2622" t="s">
        <v>1438</v>
      </c>
      <c r="F2622">
        <v>48608</v>
      </c>
      <c r="G2622">
        <v>96227</v>
      </c>
      <c r="H2622" t="s">
        <v>1530</v>
      </c>
      <c r="I2622">
        <v>242</v>
      </c>
      <c r="J2622">
        <v>200</v>
      </c>
      <c r="K2622">
        <v>30</v>
      </c>
      <c r="L2622">
        <v>81000</v>
      </c>
      <c r="M2622">
        <v>30492</v>
      </c>
      <c r="N2622">
        <v>32017</v>
      </c>
      <c r="O2622">
        <v>33617</v>
      </c>
      <c r="P2622">
        <v>36742</v>
      </c>
      <c r="Q2622">
        <v>39867</v>
      </c>
      <c r="R2622">
        <v>6000</v>
      </c>
      <c r="S2622">
        <v>6300</v>
      </c>
      <c r="T2622">
        <v>6615</v>
      </c>
      <c r="U2622">
        <v>7230</v>
      </c>
      <c r="V2622">
        <v>7845</v>
      </c>
      <c r="W2622" t="s">
        <v>2855</v>
      </c>
      <c r="X2622">
        <v>1</v>
      </c>
      <c r="Y2622">
        <v>1</v>
      </c>
      <c r="Z2622" t="s">
        <v>1532</v>
      </c>
    </row>
    <row r="2623" spans="1:26">
      <c r="A2623">
        <v>285</v>
      </c>
      <c r="B2623">
        <v>16226</v>
      </c>
      <c r="C2623" t="s">
        <v>1574</v>
      </c>
      <c r="D2623" t="s">
        <v>1529</v>
      </c>
      <c r="E2623" t="s">
        <v>1438</v>
      </c>
      <c r="F2623">
        <v>48608</v>
      </c>
      <c r="G2623">
        <v>96228</v>
      </c>
      <c r="H2623" t="s">
        <v>1530</v>
      </c>
      <c r="I2623">
        <v>242</v>
      </c>
      <c r="J2623">
        <v>200</v>
      </c>
      <c r="K2623">
        <v>30</v>
      </c>
      <c r="L2623">
        <v>81000</v>
      </c>
      <c r="M2623">
        <v>30492</v>
      </c>
      <c r="N2623">
        <v>32017</v>
      </c>
      <c r="O2623">
        <v>33617</v>
      </c>
      <c r="P2623">
        <v>36742</v>
      </c>
      <c r="Q2623">
        <v>39867</v>
      </c>
      <c r="R2623">
        <v>6000</v>
      </c>
      <c r="S2623">
        <v>6300</v>
      </c>
      <c r="T2623">
        <v>6615</v>
      </c>
      <c r="U2623">
        <v>7230</v>
      </c>
      <c r="V2623">
        <v>7845</v>
      </c>
      <c r="W2623" t="s">
        <v>2855</v>
      </c>
      <c r="X2623">
        <v>1</v>
      </c>
      <c r="Y2623">
        <v>1</v>
      </c>
      <c r="Z2623" t="s">
        <v>1532</v>
      </c>
    </row>
    <row r="2624" spans="1:26">
      <c r="A2624">
        <v>285</v>
      </c>
      <c r="B2624">
        <v>16226</v>
      </c>
      <c r="C2624" t="s">
        <v>1574</v>
      </c>
      <c r="D2624" t="s">
        <v>1529</v>
      </c>
      <c r="E2624" t="s">
        <v>1438</v>
      </c>
      <c r="F2624">
        <v>83804</v>
      </c>
      <c r="G2624">
        <v>99100</v>
      </c>
      <c r="H2624" t="s">
        <v>1530</v>
      </c>
      <c r="I2624">
        <v>242</v>
      </c>
      <c r="J2624">
        <v>200</v>
      </c>
      <c r="K2624">
        <v>30</v>
      </c>
      <c r="L2624">
        <v>81000</v>
      </c>
      <c r="M2624">
        <v>30492</v>
      </c>
      <c r="N2624">
        <v>32017</v>
      </c>
      <c r="O2624">
        <v>33617</v>
      </c>
      <c r="P2624">
        <v>36742</v>
      </c>
      <c r="Q2624">
        <v>39867</v>
      </c>
      <c r="R2624">
        <v>6000</v>
      </c>
      <c r="S2624">
        <v>6300</v>
      </c>
      <c r="T2624">
        <v>6615</v>
      </c>
      <c r="U2624">
        <v>7230</v>
      </c>
      <c r="V2624">
        <v>7845</v>
      </c>
      <c r="W2624" t="s">
        <v>2855</v>
      </c>
      <c r="X2624">
        <v>1</v>
      </c>
      <c r="Y2624">
        <v>1</v>
      </c>
      <c r="Z2624" t="s">
        <v>1532</v>
      </c>
    </row>
    <row r="2625" spans="1:26">
      <c r="A2625">
        <v>285</v>
      </c>
      <c r="B2625">
        <v>16226</v>
      </c>
      <c r="C2625" t="s">
        <v>1574</v>
      </c>
      <c r="D2625" t="s">
        <v>1529</v>
      </c>
      <c r="E2625" t="s">
        <v>1438</v>
      </c>
      <c r="F2625">
        <v>83805</v>
      </c>
      <c r="G2625">
        <v>99101</v>
      </c>
      <c r="H2625" t="s">
        <v>1530</v>
      </c>
      <c r="I2625">
        <v>242</v>
      </c>
      <c r="J2625">
        <v>200</v>
      </c>
      <c r="K2625">
        <v>30</v>
      </c>
      <c r="L2625">
        <v>81000</v>
      </c>
      <c r="M2625">
        <v>30492</v>
      </c>
      <c r="N2625">
        <v>32017</v>
      </c>
      <c r="O2625">
        <v>33617</v>
      </c>
      <c r="P2625">
        <v>36742</v>
      </c>
      <c r="Q2625">
        <v>39867</v>
      </c>
      <c r="R2625">
        <v>6000</v>
      </c>
      <c r="S2625">
        <v>6300</v>
      </c>
      <c r="T2625">
        <v>6615</v>
      </c>
      <c r="U2625">
        <v>7230</v>
      </c>
      <c r="V2625">
        <v>7845</v>
      </c>
      <c r="W2625" t="s">
        <v>2855</v>
      </c>
      <c r="X2625">
        <v>1</v>
      </c>
      <c r="Y2625">
        <v>1</v>
      </c>
      <c r="Z2625" t="s">
        <v>1532</v>
      </c>
    </row>
    <row r="2626" spans="1:26">
      <c r="A2626">
        <v>285</v>
      </c>
      <c r="B2626">
        <v>16226</v>
      </c>
      <c r="C2626" t="s">
        <v>1574</v>
      </c>
      <c r="D2626" t="s">
        <v>1529</v>
      </c>
      <c r="E2626" t="s">
        <v>1438</v>
      </c>
      <c r="F2626">
        <v>83808</v>
      </c>
      <c r="G2626">
        <v>99104</v>
      </c>
      <c r="H2626" t="s">
        <v>1530</v>
      </c>
      <c r="I2626">
        <v>242</v>
      </c>
      <c r="J2626">
        <v>200</v>
      </c>
      <c r="K2626">
        <v>30</v>
      </c>
      <c r="L2626">
        <v>81000</v>
      </c>
      <c r="M2626">
        <v>30492</v>
      </c>
      <c r="N2626">
        <v>32017</v>
      </c>
      <c r="O2626">
        <v>33617</v>
      </c>
      <c r="P2626">
        <v>36742</v>
      </c>
      <c r="Q2626">
        <v>39867</v>
      </c>
      <c r="R2626">
        <v>6000</v>
      </c>
      <c r="S2626">
        <v>6300</v>
      </c>
      <c r="T2626">
        <v>6615</v>
      </c>
      <c r="U2626">
        <v>7230</v>
      </c>
      <c r="V2626">
        <v>7845</v>
      </c>
      <c r="W2626" t="s">
        <v>2855</v>
      </c>
      <c r="X2626">
        <v>1</v>
      </c>
      <c r="Y2626">
        <v>1</v>
      </c>
      <c r="Z2626" t="s">
        <v>1532</v>
      </c>
    </row>
    <row r="2627" spans="1:26">
      <c r="A2627">
        <v>285</v>
      </c>
      <c r="B2627">
        <v>16226</v>
      </c>
      <c r="C2627" t="s">
        <v>1574</v>
      </c>
      <c r="D2627" t="s">
        <v>1529</v>
      </c>
      <c r="E2627" t="s">
        <v>1438</v>
      </c>
      <c r="F2627">
        <v>43046</v>
      </c>
      <c r="G2627">
        <v>48913</v>
      </c>
      <c r="H2627" t="s">
        <v>1530</v>
      </c>
      <c r="I2627">
        <v>242</v>
      </c>
      <c r="J2627">
        <v>200</v>
      </c>
      <c r="K2627">
        <v>2.5</v>
      </c>
      <c r="L2627">
        <v>81000</v>
      </c>
      <c r="M2627">
        <v>30492</v>
      </c>
      <c r="N2627">
        <v>32017</v>
      </c>
      <c r="O2627">
        <v>33617</v>
      </c>
      <c r="P2627">
        <v>36742</v>
      </c>
      <c r="Q2627">
        <v>39867</v>
      </c>
      <c r="R2627">
        <v>500</v>
      </c>
      <c r="S2627">
        <v>525</v>
      </c>
      <c r="T2627">
        <v>551</v>
      </c>
      <c r="U2627">
        <v>602</v>
      </c>
      <c r="V2627">
        <v>654</v>
      </c>
      <c r="W2627" t="s">
        <v>2856</v>
      </c>
      <c r="X2627">
        <v>1</v>
      </c>
      <c r="Y2627">
        <v>1</v>
      </c>
      <c r="Z2627" t="s">
        <v>1532</v>
      </c>
    </row>
    <row r="2628" spans="1:26">
      <c r="A2628">
        <v>285</v>
      </c>
      <c r="B2628">
        <v>16226</v>
      </c>
      <c r="C2628" t="s">
        <v>1574</v>
      </c>
      <c r="D2628" t="s">
        <v>1529</v>
      </c>
      <c r="E2628" t="s">
        <v>1438</v>
      </c>
      <c r="F2628">
        <v>43314</v>
      </c>
      <c r="G2628">
        <v>49461</v>
      </c>
      <c r="H2628" t="s">
        <v>1530</v>
      </c>
      <c r="I2628">
        <v>242</v>
      </c>
      <c r="J2628">
        <v>200</v>
      </c>
      <c r="K2628">
        <v>2.5</v>
      </c>
      <c r="L2628">
        <v>81000</v>
      </c>
      <c r="M2628">
        <v>30492</v>
      </c>
      <c r="N2628">
        <v>32017</v>
      </c>
      <c r="O2628">
        <v>33617</v>
      </c>
      <c r="P2628">
        <v>36742</v>
      </c>
      <c r="Q2628">
        <v>39867</v>
      </c>
      <c r="R2628">
        <v>500</v>
      </c>
      <c r="S2628">
        <v>525</v>
      </c>
      <c r="T2628">
        <v>551</v>
      </c>
      <c r="U2628">
        <v>602</v>
      </c>
      <c r="V2628">
        <v>654</v>
      </c>
      <c r="W2628" t="s">
        <v>2856</v>
      </c>
      <c r="X2628">
        <v>1</v>
      </c>
      <c r="Y2628">
        <v>1</v>
      </c>
      <c r="Z2628" t="s">
        <v>1532</v>
      </c>
    </row>
    <row r="2629" spans="1:26">
      <c r="A2629">
        <v>285</v>
      </c>
      <c r="B2629">
        <v>16226</v>
      </c>
      <c r="C2629" t="s">
        <v>1574</v>
      </c>
      <c r="D2629" t="s">
        <v>1529</v>
      </c>
      <c r="E2629" t="s">
        <v>1438</v>
      </c>
      <c r="F2629">
        <v>50029</v>
      </c>
      <c r="G2629">
        <v>58652</v>
      </c>
      <c r="H2629" t="s">
        <v>1530</v>
      </c>
      <c r="I2629">
        <v>242</v>
      </c>
      <c r="J2629">
        <v>200</v>
      </c>
      <c r="K2629">
        <v>15</v>
      </c>
      <c r="L2629">
        <v>81000</v>
      </c>
      <c r="M2629">
        <v>30492</v>
      </c>
      <c r="N2629">
        <v>32017</v>
      </c>
      <c r="O2629">
        <v>33617</v>
      </c>
      <c r="P2629">
        <v>36742</v>
      </c>
      <c r="Q2629">
        <v>39867</v>
      </c>
      <c r="R2629">
        <v>3000</v>
      </c>
      <c r="S2629">
        <v>3150</v>
      </c>
      <c r="T2629">
        <v>3307</v>
      </c>
      <c r="U2629">
        <v>3615</v>
      </c>
      <c r="V2629">
        <v>3922</v>
      </c>
      <c r="W2629" t="s">
        <v>2856</v>
      </c>
      <c r="X2629">
        <v>1</v>
      </c>
      <c r="Y2629">
        <v>1</v>
      </c>
      <c r="Z2629" t="s">
        <v>1532</v>
      </c>
    </row>
    <row r="2630" spans="1:26">
      <c r="A2630">
        <v>285</v>
      </c>
      <c r="B2630">
        <v>16226</v>
      </c>
      <c r="C2630" t="s">
        <v>1574</v>
      </c>
      <c r="D2630" t="s">
        <v>1529</v>
      </c>
      <c r="E2630" t="s">
        <v>1438</v>
      </c>
      <c r="F2630">
        <v>50032</v>
      </c>
      <c r="G2630">
        <v>58655</v>
      </c>
      <c r="H2630" t="s">
        <v>1530</v>
      </c>
      <c r="I2630">
        <v>242</v>
      </c>
      <c r="J2630">
        <v>200</v>
      </c>
      <c r="K2630">
        <v>15</v>
      </c>
      <c r="L2630">
        <v>81000</v>
      </c>
      <c r="M2630">
        <v>30492</v>
      </c>
      <c r="N2630">
        <v>32017</v>
      </c>
      <c r="O2630">
        <v>33617</v>
      </c>
      <c r="P2630">
        <v>36742</v>
      </c>
      <c r="Q2630">
        <v>39867</v>
      </c>
      <c r="R2630">
        <v>3000</v>
      </c>
      <c r="S2630">
        <v>3150</v>
      </c>
      <c r="T2630">
        <v>3307</v>
      </c>
      <c r="U2630">
        <v>3615</v>
      </c>
      <c r="V2630">
        <v>3922</v>
      </c>
      <c r="W2630" t="s">
        <v>2856</v>
      </c>
      <c r="X2630">
        <v>1</v>
      </c>
      <c r="Y2630">
        <v>1</v>
      </c>
      <c r="Z2630" t="s">
        <v>1532</v>
      </c>
    </row>
    <row r="2631" spans="1:26">
      <c r="A2631">
        <v>285</v>
      </c>
      <c r="B2631">
        <v>16226</v>
      </c>
      <c r="C2631" t="s">
        <v>1574</v>
      </c>
      <c r="D2631" t="s">
        <v>1529</v>
      </c>
      <c r="E2631" t="s">
        <v>1438</v>
      </c>
      <c r="F2631">
        <v>50035</v>
      </c>
      <c r="G2631">
        <v>58658</v>
      </c>
      <c r="H2631" t="s">
        <v>1530</v>
      </c>
      <c r="I2631">
        <v>242</v>
      </c>
      <c r="J2631">
        <v>200</v>
      </c>
      <c r="K2631">
        <v>15</v>
      </c>
      <c r="L2631">
        <v>81000</v>
      </c>
      <c r="M2631">
        <v>30492</v>
      </c>
      <c r="N2631">
        <v>32017</v>
      </c>
      <c r="O2631">
        <v>33617</v>
      </c>
      <c r="P2631">
        <v>36742</v>
      </c>
      <c r="Q2631">
        <v>39867</v>
      </c>
      <c r="R2631">
        <v>3000</v>
      </c>
      <c r="S2631">
        <v>3150</v>
      </c>
      <c r="T2631">
        <v>3307</v>
      </c>
      <c r="U2631">
        <v>3615</v>
      </c>
      <c r="V2631">
        <v>3922</v>
      </c>
      <c r="W2631" t="s">
        <v>2856</v>
      </c>
      <c r="X2631">
        <v>1</v>
      </c>
      <c r="Y2631">
        <v>1</v>
      </c>
      <c r="Z2631" t="s">
        <v>1532</v>
      </c>
    </row>
    <row r="2632" spans="1:26">
      <c r="A2632">
        <v>285</v>
      </c>
      <c r="B2632">
        <v>16226</v>
      </c>
      <c r="C2632" t="s">
        <v>1574</v>
      </c>
      <c r="D2632" t="s">
        <v>1529</v>
      </c>
      <c r="E2632" t="s">
        <v>1438</v>
      </c>
      <c r="F2632">
        <v>50036</v>
      </c>
      <c r="G2632">
        <v>58659</v>
      </c>
      <c r="H2632" t="s">
        <v>1530</v>
      </c>
      <c r="I2632">
        <v>242</v>
      </c>
      <c r="J2632">
        <v>200</v>
      </c>
      <c r="K2632">
        <v>15</v>
      </c>
      <c r="L2632">
        <v>81000</v>
      </c>
      <c r="M2632">
        <v>30492</v>
      </c>
      <c r="N2632">
        <v>32017</v>
      </c>
      <c r="O2632">
        <v>33617</v>
      </c>
      <c r="P2632">
        <v>36742</v>
      </c>
      <c r="Q2632">
        <v>39867</v>
      </c>
      <c r="R2632">
        <v>3000</v>
      </c>
      <c r="S2632">
        <v>3150</v>
      </c>
      <c r="T2632">
        <v>3307</v>
      </c>
      <c r="U2632">
        <v>3615</v>
      </c>
      <c r="V2632">
        <v>3922</v>
      </c>
      <c r="W2632" t="s">
        <v>2856</v>
      </c>
      <c r="X2632">
        <v>1</v>
      </c>
      <c r="Y2632">
        <v>1</v>
      </c>
      <c r="Z2632" t="s">
        <v>1532</v>
      </c>
    </row>
    <row r="2633" spans="1:26">
      <c r="A2633">
        <v>285</v>
      </c>
      <c r="B2633">
        <v>16226</v>
      </c>
      <c r="C2633" t="s">
        <v>1574</v>
      </c>
      <c r="D2633" t="s">
        <v>1529</v>
      </c>
      <c r="E2633" t="s">
        <v>1438</v>
      </c>
      <c r="F2633">
        <v>50998</v>
      </c>
      <c r="G2633">
        <v>59958</v>
      </c>
      <c r="H2633" t="s">
        <v>1530</v>
      </c>
      <c r="I2633">
        <v>242</v>
      </c>
      <c r="J2633">
        <v>200</v>
      </c>
      <c r="K2633">
        <v>20</v>
      </c>
      <c r="L2633">
        <v>81000</v>
      </c>
      <c r="M2633">
        <v>30492</v>
      </c>
      <c r="N2633">
        <v>32017</v>
      </c>
      <c r="O2633">
        <v>33617</v>
      </c>
      <c r="P2633">
        <v>36742</v>
      </c>
      <c r="Q2633">
        <v>39867</v>
      </c>
      <c r="R2633">
        <v>4000</v>
      </c>
      <c r="S2633">
        <v>4200</v>
      </c>
      <c r="T2633">
        <v>4410</v>
      </c>
      <c r="U2633">
        <v>4820</v>
      </c>
      <c r="V2633">
        <v>5230</v>
      </c>
      <c r="W2633" t="s">
        <v>2856</v>
      </c>
      <c r="X2633">
        <v>1</v>
      </c>
      <c r="Y2633">
        <v>1</v>
      </c>
      <c r="Z2633" t="s">
        <v>1532</v>
      </c>
    </row>
    <row r="2634" spans="1:26">
      <c r="A2634">
        <v>285</v>
      </c>
      <c r="B2634">
        <v>16226</v>
      </c>
      <c r="C2634" t="s">
        <v>1574</v>
      </c>
      <c r="D2634" t="s">
        <v>1529</v>
      </c>
      <c r="E2634" t="s">
        <v>1438</v>
      </c>
      <c r="F2634">
        <v>50998</v>
      </c>
      <c r="G2634">
        <v>59959</v>
      </c>
      <c r="H2634" t="s">
        <v>1530</v>
      </c>
      <c r="I2634">
        <v>242</v>
      </c>
      <c r="J2634">
        <v>100</v>
      </c>
      <c r="K2634">
        <v>300</v>
      </c>
      <c r="L2634">
        <v>81000</v>
      </c>
      <c r="M2634">
        <v>30492</v>
      </c>
      <c r="N2634">
        <v>32017</v>
      </c>
      <c r="O2634">
        <v>33617</v>
      </c>
      <c r="P2634">
        <v>36742</v>
      </c>
      <c r="Q2634">
        <v>39867</v>
      </c>
      <c r="R2634">
        <v>30000</v>
      </c>
      <c r="S2634">
        <v>31500</v>
      </c>
      <c r="T2634">
        <v>33075</v>
      </c>
      <c r="U2634">
        <v>36149</v>
      </c>
      <c r="V2634">
        <v>39224</v>
      </c>
      <c r="W2634" t="s">
        <v>2856</v>
      </c>
      <c r="X2634">
        <v>1</v>
      </c>
      <c r="Y2634">
        <v>1</v>
      </c>
      <c r="Z2634" t="s">
        <v>1532</v>
      </c>
    </row>
    <row r="2635" spans="1:26">
      <c r="A2635">
        <v>285</v>
      </c>
      <c r="B2635">
        <v>16226</v>
      </c>
      <c r="C2635" t="s">
        <v>1574</v>
      </c>
      <c r="D2635" t="s">
        <v>1529</v>
      </c>
      <c r="E2635" t="s">
        <v>1438</v>
      </c>
      <c r="F2635">
        <v>53563</v>
      </c>
      <c r="G2635">
        <v>63167</v>
      </c>
      <c r="H2635" t="s">
        <v>1530</v>
      </c>
      <c r="I2635">
        <v>242</v>
      </c>
      <c r="J2635">
        <v>100</v>
      </c>
      <c r="K2635">
        <v>10</v>
      </c>
      <c r="L2635">
        <v>81000</v>
      </c>
      <c r="M2635">
        <v>30492</v>
      </c>
      <c r="N2635">
        <v>32017</v>
      </c>
      <c r="O2635">
        <v>33617</v>
      </c>
      <c r="P2635">
        <v>36742</v>
      </c>
      <c r="Q2635">
        <v>39867</v>
      </c>
      <c r="R2635">
        <v>1000</v>
      </c>
      <c r="S2635">
        <v>1050</v>
      </c>
      <c r="T2635">
        <v>1102</v>
      </c>
      <c r="U2635">
        <v>1205</v>
      </c>
      <c r="V2635">
        <v>1307</v>
      </c>
      <c r="W2635" t="s">
        <v>2856</v>
      </c>
      <c r="X2635">
        <v>1</v>
      </c>
      <c r="Y2635">
        <v>1</v>
      </c>
      <c r="Z2635" t="s">
        <v>1532</v>
      </c>
    </row>
    <row r="2636" spans="1:26">
      <c r="A2636">
        <v>285</v>
      </c>
      <c r="B2636">
        <v>16226</v>
      </c>
      <c r="C2636" t="s">
        <v>1574</v>
      </c>
      <c r="D2636" t="s">
        <v>1529</v>
      </c>
      <c r="E2636" t="s">
        <v>1438</v>
      </c>
      <c r="F2636">
        <v>53564</v>
      </c>
      <c r="G2636">
        <v>63168</v>
      </c>
      <c r="H2636" t="s">
        <v>1530</v>
      </c>
      <c r="I2636">
        <v>242</v>
      </c>
      <c r="J2636">
        <v>100</v>
      </c>
      <c r="K2636">
        <v>20</v>
      </c>
      <c r="L2636">
        <v>81000</v>
      </c>
      <c r="M2636">
        <v>30492</v>
      </c>
      <c r="N2636">
        <v>32017</v>
      </c>
      <c r="O2636">
        <v>33617</v>
      </c>
      <c r="P2636">
        <v>36742</v>
      </c>
      <c r="Q2636">
        <v>39867</v>
      </c>
      <c r="R2636">
        <v>2000</v>
      </c>
      <c r="S2636">
        <v>2100</v>
      </c>
      <c r="T2636">
        <v>2205</v>
      </c>
      <c r="U2636">
        <v>2410</v>
      </c>
      <c r="V2636">
        <v>2615</v>
      </c>
      <c r="W2636" t="s">
        <v>2856</v>
      </c>
      <c r="X2636">
        <v>1</v>
      </c>
      <c r="Y2636">
        <v>1</v>
      </c>
      <c r="Z2636" t="s">
        <v>1532</v>
      </c>
    </row>
    <row r="2637" spans="1:26">
      <c r="A2637">
        <v>285</v>
      </c>
      <c r="B2637">
        <v>16226</v>
      </c>
      <c r="C2637" t="s">
        <v>1574</v>
      </c>
      <c r="D2637" t="s">
        <v>1529</v>
      </c>
      <c r="E2637" t="s">
        <v>1438</v>
      </c>
      <c r="F2637">
        <v>63895</v>
      </c>
      <c r="G2637">
        <v>76889</v>
      </c>
      <c r="H2637" t="s">
        <v>1530</v>
      </c>
      <c r="I2637">
        <v>242</v>
      </c>
      <c r="J2637">
        <v>50</v>
      </c>
      <c r="K2637">
        <v>75</v>
      </c>
      <c r="L2637">
        <v>81000</v>
      </c>
      <c r="M2637">
        <v>30492</v>
      </c>
      <c r="N2637">
        <v>32017</v>
      </c>
      <c r="O2637">
        <v>33617</v>
      </c>
      <c r="P2637">
        <v>36742</v>
      </c>
      <c r="Q2637">
        <v>39867</v>
      </c>
      <c r="R2637">
        <v>3750</v>
      </c>
      <c r="S2637">
        <v>3938</v>
      </c>
      <c r="T2637">
        <v>4134</v>
      </c>
      <c r="U2637">
        <v>4519</v>
      </c>
      <c r="V2637">
        <v>4903</v>
      </c>
      <c r="W2637" t="s">
        <v>2857</v>
      </c>
      <c r="X2637">
        <v>1</v>
      </c>
      <c r="Y2637">
        <v>1</v>
      </c>
      <c r="Z2637" t="s">
        <v>1532</v>
      </c>
    </row>
    <row r="2638" spans="1:26">
      <c r="A2638">
        <v>285</v>
      </c>
      <c r="B2638">
        <v>16226</v>
      </c>
      <c r="C2638" t="s">
        <v>1574</v>
      </c>
      <c r="D2638" t="s">
        <v>1529</v>
      </c>
      <c r="E2638" t="s">
        <v>1438</v>
      </c>
      <c r="F2638">
        <v>63895</v>
      </c>
      <c r="G2638">
        <v>76888</v>
      </c>
      <c r="H2638" t="s">
        <v>1530</v>
      </c>
      <c r="I2638">
        <v>242</v>
      </c>
      <c r="J2638">
        <v>50</v>
      </c>
      <c r="K2638">
        <v>7</v>
      </c>
      <c r="L2638">
        <v>81000</v>
      </c>
      <c r="M2638">
        <v>30492</v>
      </c>
      <c r="N2638">
        <v>32017</v>
      </c>
      <c r="O2638">
        <v>33617</v>
      </c>
      <c r="P2638">
        <v>36742</v>
      </c>
      <c r="Q2638">
        <v>39867</v>
      </c>
      <c r="R2638">
        <v>350</v>
      </c>
      <c r="S2638">
        <v>368</v>
      </c>
      <c r="T2638">
        <v>386</v>
      </c>
      <c r="U2638">
        <v>422</v>
      </c>
      <c r="V2638">
        <v>458</v>
      </c>
      <c r="W2638" t="s">
        <v>2857</v>
      </c>
      <c r="X2638">
        <v>1</v>
      </c>
      <c r="Y2638">
        <v>1</v>
      </c>
      <c r="Z2638" t="s">
        <v>1532</v>
      </c>
    </row>
    <row r="2639" spans="1:26">
      <c r="A2639">
        <v>285</v>
      </c>
      <c r="B2639">
        <v>16226</v>
      </c>
      <c r="C2639" t="s">
        <v>1574</v>
      </c>
      <c r="D2639" t="s">
        <v>1529</v>
      </c>
      <c r="E2639" t="s">
        <v>1438</v>
      </c>
      <c r="F2639">
        <v>62466</v>
      </c>
      <c r="G2639">
        <v>75122</v>
      </c>
      <c r="H2639" t="s">
        <v>1530</v>
      </c>
      <c r="I2639">
        <v>242</v>
      </c>
      <c r="J2639">
        <v>50</v>
      </c>
      <c r="K2639">
        <v>7</v>
      </c>
      <c r="L2639">
        <v>81000</v>
      </c>
      <c r="M2639">
        <v>30492</v>
      </c>
      <c r="N2639">
        <v>32017</v>
      </c>
      <c r="O2639">
        <v>33617</v>
      </c>
      <c r="P2639">
        <v>36742</v>
      </c>
      <c r="Q2639">
        <v>39867</v>
      </c>
      <c r="R2639">
        <v>350</v>
      </c>
      <c r="S2639">
        <v>368</v>
      </c>
      <c r="T2639">
        <v>386</v>
      </c>
      <c r="U2639">
        <v>422</v>
      </c>
      <c r="V2639">
        <v>458</v>
      </c>
      <c r="W2639" t="s">
        <v>2857</v>
      </c>
      <c r="X2639">
        <v>1</v>
      </c>
      <c r="Y2639">
        <v>1</v>
      </c>
      <c r="Z2639" t="s">
        <v>1532</v>
      </c>
    </row>
    <row r="2640" spans="1:26">
      <c r="A2640">
        <v>285</v>
      </c>
      <c r="B2640">
        <v>16226</v>
      </c>
      <c r="C2640" t="s">
        <v>1574</v>
      </c>
      <c r="D2640" t="s">
        <v>1529</v>
      </c>
      <c r="E2640" t="s">
        <v>1438</v>
      </c>
      <c r="F2640">
        <v>62466</v>
      </c>
      <c r="G2640">
        <v>75121</v>
      </c>
      <c r="H2640" t="s">
        <v>1530</v>
      </c>
      <c r="I2640">
        <v>242</v>
      </c>
      <c r="J2640">
        <v>50</v>
      </c>
      <c r="K2640">
        <v>50</v>
      </c>
      <c r="L2640">
        <v>81000</v>
      </c>
      <c r="M2640">
        <v>30492</v>
      </c>
      <c r="N2640">
        <v>32017</v>
      </c>
      <c r="O2640">
        <v>33617</v>
      </c>
      <c r="P2640">
        <v>36742</v>
      </c>
      <c r="Q2640">
        <v>39867</v>
      </c>
      <c r="R2640">
        <v>2500</v>
      </c>
      <c r="S2640">
        <v>2625</v>
      </c>
      <c r="T2640">
        <v>2756</v>
      </c>
      <c r="U2640">
        <v>3012</v>
      </c>
      <c r="V2640">
        <v>3269</v>
      </c>
      <c r="W2640" t="s">
        <v>2857</v>
      </c>
      <c r="X2640">
        <v>1</v>
      </c>
      <c r="Y2640">
        <v>1</v>
      </c>
      <c r="Z2640" t="s">
        <v>1532</v>
      </c>
    </row>
    <row r="2641" spans="1:26">
      <c r="A2641">
        <v>285</v>
      </c>
      <c r="B2641">
        <v>16226</v>
      </c>
      <c r="C2641" t="s">
        <v>1574</v>
      </c>
      <c r="D2641" t="s">
        <v>1529</v>
      </c>
      <c r="E2641" t="s">
        <v>1438</v>
      </c>
      <c r="F2641">
        <v>64626</v>
      </c>
      <c r="G2641">
        <v>77717</v>
      </c>
      <c r="H2641" t="s">
        <v>1530</v>
      </c>
      <c r="I2641">
        <v>242</v>
      </c>
      <c r="J2641">
        <v>50</v>
      </c>
      <c r="K2641">
        <v>7</v>
      </c>
      <c r="L2641">
        <v>81000</v>
      </c>
      <c r="M2641">
        <v>30492</v>
      </c>
      <c r="N2641">
        <v>32017</v>
      </c>
      <c r="O2641">
        <v>33617</v>
      </c>
      <c r="P2641">
        <v>36742</v>
      </c>
      <c r="Q2641">
        <v>39867</v>
      </c>
      <c r="R2641">
        <v>350</v>
      </c>
      <c r="S2641">
        <v>368</v>
      </c>
      <c r="T2641">
        <v>386</v>
      </c>
      <c r="U2641">
        <v>422</v>
      </c>
      <c r="V2641">
        <v>458</v>
      </c>
      <c r="W2641" t="s">
        <v>2858</v>
      </c>
      <c r="X2641">
        <v>1</v>
      </c>
      <c r="Y2641">
        <v>1</v>
      </c>
      <c r="Z2641" t="s">
        <v>1532</v>
      </c>
    </row>
    <row r="2642" spans="1:26">
      <c r="A2642">
        <v>285</v>
      </c>
      <c r="B2642">
        <v>16226</v>
      </c>
      <c r="C2642" t="s">
        <v>1574</v>
      </c>
      <c r="D2642" t="s">
        <v>1529</v>
      </c>
      <c r="E2642" t="s">
        <v>1438</v>
      </c>
      <c r="F2642">
        <v>1605</v>
      </c>
      <c r="G2642">
        <v>1846</v>
      </c>
      <c r="H2642" t="s">
        <v>1530</v>
      </c>
      <c r="I2642">
        <v>242</v>
      </c>
      <c r="J2642">
        <v>50</v>
      </c>
      <c r="K2642">
        <v>200</v>
      </c>
      <c r="L2642">
        <v>81000</v>
      </c>
      <c r="M2642">
        <v>30492</v>
      </c>
      <c r="N2642">
        <v>32017</v>
      </c>
      <c r="O2642">
        <v>33617</v>
      </c>
      <c r="P2642">
        <v>36742</v>
      </c>
      <c r="Q2642">
        <v>39867</v>
      </c>
      <c r="R2642">
        <v>10000</v>
      </c>
      <c r="S2642">
        <v>10500</v>
      </c>
      <c r="T2642">
        <v>11025</v>
      </c>
      <c r="U2642">
        <v>12050</v>
      </c>
      <c r="V2642">
        <v>13075</v>
      </c>
      <c r="W2642" t="s">
        <v>1562</v>
      </c>
      <c r="X2642">
        <v>1</v>
      </c>
      <c r="Y2642">
        <v>1</v>
      </c>
      <c r="Z2642" t="s">
        <v>1532</v>
      </c>
    </row>
    <row r="2643" spans="1:26">
      <c r="A2643">
        <v>285</v>
      </c>
      <c r="B2643">
        <v>16226</v>
      </c>
      <c r="C2643" t="s">
        <v>1574</v>
      </c>
      <c r="D2643" t="s">
        <v>1529</v>
      </c>
      <c r="E2643" t="s">
        <v>1438</v>
      </c>
      <c r="F2643">
        <v>29434</v>
      </c>
      <c r="G2643">
        <v>32045</v>
      </c>
      <c r="H2643" t="s">
        <v>1530</v>
      </c>
      <c r="I2643">
        <v>242</v>
      </c>
      <c r="J2643">
        <v>50</v>
      </c>
      <c r="K2643">
        <v>1</v>
      </c>
      <c r="L2643">
        <v>81000</v>
      </c>
      <c r="M2643">
        <v>30492</v>
      </c>
      <c r="N2643">
        <v>32017</v>
      </c>
      <c r="O2643">
        <v>33617</v>
      </c>
      <c r="P2643">
        <v>36742</v>
      </c>
      <c r="Q2643">
        <v>39867</v>
      </c>
      <c r="R2643">
        <v>50</v>
      </c>
      <c r="S2643">
        <v>53</v>
      </c>
      <c r="T2643">
        <v>55</v>
      </c>
      <c r="U2643">
        <v>60</v>
      </c>
      <c r="V2643">
        <v>65</v>
      </c>
      <c r="W2643" t="s">
        <v>2859</v>
      </c>
      <c r="X2643">
        <v>1</v>
      </c>
      <c r="Y2643">
        <v>1</v>
      </c>
      <c r="Z2643" t="s">
        <v>1532</v>
      </c>
    </row>
    <row r="2644" spans="1:26">
      <c r="A2644">
        <v>285</v>
      </c>
      <c r="B2644">
        <v>16226</v>
      </c>
      <c r="C2644" t="s">
        <v>1574</v>
      </c>
      <c r="D2644" t="s">
        <v>1529</v>
      </c>
      <c r="E2644" t="s">
        <v>1438</v>
      </c>
      <c r="F2644">
        <v>60599</v>
      </c>
      <c r="G2644">
        <v>72521</v>
      </c>
      <c r="H2644" t="s">
        <v>1530</v>
      </c>
      <c r="I2644">
        <v>242</v>
      </c>
      <c r="J2644">
        <v>25</v>
      </c>
      <c r="K2644">
        <v>10</v>
      </c>
      <c r="L2644">
        <v>81000</v>
      </c>
      <c r="M2644">
        <v>30492</v>
      </c>
      <c r="N2644">
        <v>32017</v>
      </c>
      <c r="O2644">
        <v>33617</v>
      </c>
      <c r="P2644">
        <v>36742</v>
      </c>
      <c r="Q2644">
        <v>39867</v>
      </c>
      <c r="R2644">
        <v>250</v>
      </c>
      <c r="S2644">
        <v>263</v>
      </c>
      <c r="T2644">
        <v>276</v>
      </c>
      <c r="U2644">
        <v>301</v>
      </c>
      <c r="V2644">
        <v>327</v>
      </c>
      <c r="W2644" t="s">
        <v>2860</v>
      </c>
      <c r="X2644">
        <v>1</v>
      </c>
      <c r="Y2644">
        <v>1</v>
      </c>
      <c r="Z2644" t="s">
        <v>1532</v>
      </c>
    </row>
    <row r="2645" spans="1:26">
      <c r="A2645">
        <v>285</v>
      </c>
      <c r="B2645">
        <v>16226</v>
      </c>
      <c r="C2645" t="s">
        <v>1574</v>
      </c>
      <c r="D2645" t="s">
        <v>1529</v>
      </c>
      <c r="E2645" t="s">
        <v>1438</v>
      </c>
      <c r="F2645">
        <v>51272</v>
      </c>
      <c r="G2645">
        <v>60277</v>
      </c>
      <c r="H2645" t="s">
        <v>1530</v>
      </c>
      <c r="I2645">
        <v>242</v>
      </c>
      <c r="J2645">
        <v>5</v>
      </c>
      <c r="K2645">
        <v>150</v>
      </c>
      <c r="L2645">
        <v>81000</v>
      </c>
      <c r="M2645">
        <v>30492</v>
      </c>
      <c r="N2645">
        <v>32017</v>
      </c>
      <c r="O2645">
        <v>33617</v>
      </c>
      <c r="P2645">
        <v>36742</v>
      </c>
      <c r="Q2645">
        <v>39867</v>
      </c>
      <c r="R2645">
        <v>750</v>
      </c>
      <c r="S2645">
        <v>788</v>
      </c>
      <c r="T2645">
        <v>827</v>
      </c>
      <c r="U2645">
        <v>904</v>
      </c>
      <c r="V2645">
        <v>981</v>
      </c>
      <c r="W2645" t="s">
        <v>2861</v>
      </c>
      <c r="X2645">
        <v>1</v>
      </c>
      <c r="Y2645">
        <v>1</v>
      </c>
      <c r="Z2645" t="s">
        <v>1532</v>
      </c>
    </row>
    <row r="2646" spans="1:26">
      <c r="A2646">
        <v>285</v>
      </c>
      <c r="B2646">
        <v>16226</v>
      </c>
      <c r="C2646" t="s">
        <v>1574</v>
      </c>
      <c r="D2646" t="s">
        <v>1529</v>
      </c>
      <c r="E2646" t="s">
        <v>1438</v>
      </c>
      <c r="F2646">
        <v>51934</v>
      </c>
      <c r="G2646">
        <v>61209</v>
      </c>
      <c r="H2646" t="s">
        <v>1530</v>
      </c>
      <c r="I2646">
        <v>242</v>
      </c>
      <c r="J2646">
        <v>50</v>
      </c>
      <c r="K2646">
        <v>45</v>
      </c>
      <c r="L2646">
        <v>81000</v>
      </c>
      <c r="M2646">
        <v>30492</v>
      </c>
      <c r="N2646">
        <v>32017</v>
      </c>
      <c r="O2646">
        <v>33617</v>
      </c>
      <c r="P2646">
        <v>36742</v>
      </c>
      <c r="Q2646">
        <v>39867</v>
      </c>
      <c r="R2646">
        <v>2250</v>
      </c>
      <c r="S2646">
        <v>2363</v>
      </c>
      <c r="T2646">
        <v>2481</v>
      </c>
      <c r="U2646">
        <v>2711</v>
      </c>
      <c r="V2646">
        <v>2942</v>
      </c>
      <c r="W2646" t="s">
        <v>2788</v>
      </c>
      <c r="X2646">
        <v>1</v>
      </c>
      <c r="Y2646">
        <v>1</v>
      </c>
      <c r="Z2646" t="s">
        <v>1532</v>
      </c>
    </row>
    <row r="2647" spans="1:26">
      <c r="A2647">
        <v>285</v>
      </c>
      <c r="B2647">
        <v>16226</v>
      </c>
      <c r="C2647" t="s">
        <v>1574</v>
      </c>
      <c r="D2647" t="s">
        <v>1529</v>
      </c>
      <c r="E2647" t="s">
        <v>1438</v>
      </c>
      <c r="F2647">
        <v>80481</v>
      </c>
      <c r="G2647">
        <v>95098</v>
      </c>
      <c r="H2647" t="s">
        <v>1530</v>
      </c>
      <c r="I2647">
        <v>243</v>
      </c>
      <c r="J2647">
        <v>25</v>
      </c>
      <c r="K2647">
        <v>30</v>
      </c>
      <c r="L2647">
        <v>81000</v>
      </c>
      <c r="M2647">
        <v>30492</v>
      </c>
      <c r="N2647">
        <v>32017</v>
      </c>
      <c r="O2647">
        <v>33617</v>
      </c>
      <c r="P2647">
        <v>36742</v>
      </c>
      <c r="Q2647">
        <v>39867</v>
      </c>
      <c r="R2647">
        <v>750</v>
      </c>
      <c r="S2647">
        <v>788</v>
      </c>
      <c r="T2647">
        <v>827</v>
      </c>
      <c r="U2647">
        <v>904</v>
      </c>
      <c r="V2647">
        <v>981</v>
      </c>
      <c r="W2647" t="s">
        <v>2862</v>
      </c>
      <c r="X2647">
        <v>1</v>
      </c>
      <c r="Y2647">
        <v>1</v>
      </c>
      <c r="Z2647" t="s">
        <v>1532</v>
      </c>
    </row>
    <row r="2648" spans="1:26">
      <c r="A2648">
        <v>285</v>
      </c>
      <c r="B2648">
        <v>16226</v>
      </c>
      <c r="C2648" t="s">
        <v>1574</v>
      </c>
      <c r="D2648" t="s">
        <v>1529</v>
      </c>
      <c r="E2648" t="s">
        <v>1438</v>
      </c>
      <c r="F2648">
        <v>22392</v>
      </c>
      <c r="G2648">
        <v>23933</v>
      </c>
      <c r="H2648" t="s">
        <v>1530</v>
      </c>
      <c r="I2648">
        <v>243</v>
      </c>
      <c r="J2648">
        <v>10</v>
      </c>
      <c r="K2648">
        <v>250</v>
      </c>
      <c r="L2648">
        <v>81000</v>
      </c>
      <c r="M2648">
        <v>30492</v>
      </c>
      <c r="N2648">
        <v>32017</v>
      </c>
      <c r="O2648">
        <v>33617</v>
      </c>
      <c r="P2648">
        <v>36742</v>
      </c>
      <c r="Q2648">
        <v>39867</v>
      </c>
      <c r="R2648">
        <v>2500</v>
      </c>
      <c r="S2648">
        <v>2625</v>
      </c>
      <c r="T2648">
        <v>2756</v>
      </c>
      <c r="U2648">
        <v>3012</v>
      </c>
      <c r="V2648">
        <v>3269</v>
      </c>
      <c r="W2648" t="s">
        <v>2862</v>
      </c>
      <c r="X2648">
        <v>1</v>
      </c>
      <c r="Y2648">
        <v>1</v>
      </c>
      <c r="Z2648" t="s">
        <v>1532</v>
      </c>
    </row>
    <row r="2649" spans="1:26">
      <c r="A2649">
        <v>285</v>
      </c>
      <c r="B2649">
        <v>16226</v>
      </c>
      <c r="C2649" t="s">
        <v>1574</v>
      </c>
      <c r="D2649" t="s">
        <v>1529</v>
      </c>
      <c r="E2649" t="s">
        <v>1438</v>
      </c>
      <c r="F2649">
        <v>59296</v>
      </c>
      <c r="G2649">
        <v>70385</v>
      </c>
      <c r="H2649" t="s">
        <v>1530</v>
      </c>
      <c r="I2649">
        <v>243</v>
      </c>
      <c r="J2649">
        <v>15</v>
      </c>
      <c r="K2649">
        <v>90</v>
      </c>
      <c r="L2649">
        <v>81000</v>
      </c>
      <c r="M2649">
        <v>30492</v>
      </c>
      <c r="N2649">
        <v>32017</v>
      </c>
      <c r="O2649">
        <v>33617</v>
      </c>
      <c r="P2649">
        <v>36742</v>
      </c>
      <c r="Q2649">
        <v>39867</v>
      </c>
      <c r="R2649">
        <v>1350</v>
      </c>
      <c r="S2649">
        <v>1418</v>
      </c>
      <c r="T2649">
        <v>1488</v>
      </c>
      <c r="U2649">
        <v>1627</v>
      </c>
      <c r="V2649">
        <v>1765</v>
      </c>
      <c r="W2649" t="s">
        <v>2863</v>
      </c>
      <c r="X2649">
        <v>1</v>
      </c>
      <c r="Y2649">
        <v>1</v>
      </c>
      <c r="Z2649" t="s">
        <v>1532</v>
      </c>
    </row>
    <row r="2650" spans="1:26">
      <c r="A2650">
        <v>285</v>
      </c>
      <c r="B2650">
        <v>16226</v>
      </c>
      <c r="C2650" t="s">
        <v>1574</v>
      </c>
      <c r="D2650" t="s">
        <v>1529</v>
      </c>
      <c r="E2650" t="s">
        <v>1438</v>
      </c>
      <c r="F2650">
        <v>2207</v>
      </c>
      <c r="G2650">
        <v>2530</v>
      </c>
      <c r="H2650" t="s">
        <v>1530</v>
      </c>
      <c r="I2650">
        <v>243</v>
      </c>
      <c r="J2650">
        <v>25</v>
      </c>
      <c r="K2650">
        <v>20</v>
      </c>
      <c r="L2650">
        <v>81000</v>
      </c>
      <c r="M2650">
        <v>30492</v>
      </c>
      <c r="N2650">
        <v>32017</v>
      </c>
      <c r="O2650">
        <v>33617</v>
      </c>
      <c r="P2650">
        <v>36742</v>
      </c>
      <c r="Q2650">
        <v>39867</v>
      </c>
      <c r="R2650">
        <v>500</v>
      </c>
      <c r="S2650">
        <v>525</v>
      </c>
      <c r="T2650">
        <v>551</v>
      </c>
      <c r="U2650">
        <v>602</v>
      </c>
      <c r="V2650">
        <v>654</v>
      </c>
      <c r="W2650" t="s">
        <v>1573</v>
      </c>
      <c r="X2650">
        <v>1</v>
      </c>
      <c r="Y2650">
        <v>1</v>
      </c>
      <c r="Z2650" t="s">
        <v>1532</v>
      </c>
    </row>
    <row r="2651" spans="1:26">
      <c r="A2651">
        <v>285</v>
      </c>
      <c r="B2651">
        <v>16226</v>
      </c>
      <c r="C2651" t="s">
        <v>1574</v>
      </c>
      <c r="D2651" t="s">
        <v>1529</v>
      </c>
      <c r="E2651" t="s">
        <v>1438</v>
      </c>
      <c r="F2651">
        <v>2207</v>
      </c>
      <c r="G2651">
        <v>2529</v>
      </c>
      <c r="H2651" t="s">
        <v>1530</v>
      </c>
      <c r="I2651">
        <v>243</v>
      </c>
      <c r="J2651">
        <v>50</v>
      </c>
      <c r="K2651">
        <v>120</v>
      </c>
      <c r="L2651">
        <v>81000</v>
      </c>
      <c r="M2651">
        <v>30492</v>
      </c>
      <c r="N2651">
        <v>32017</v>
      </c>
      <c r="O2651">
        <v>33617</v>
      </c>
      <c r="P2651">
        <v>36742</v>
      </c>
      <c r="Q2651">
        <v>39867</v>
      </c>
      <c r="R2651">
        <v>6000</v>
      </c>
      <c r="S2651">
        <v>6300</v>
      </c>
      <c r="T2651">
        <v>6615</v>
      </c>
      <c r="U2651">
        <v>7230</v>
      </c>
      <c r="V2651">
        <v>7845</v>
      </c>
      <c r="W2651" t="s">
        <v>1573</v>
      </c>
      <c r="X2651">
        <v>1</v>
      </c>
      <c r="Y2651">
        <v>1</v>
      </c>
      <c r="Z2651" t="s">
        <v>1532</v>
      </c>
    </row>
    <row r="2652" spans="1:26">
      <c r="A2652">
        <v>285</v>
      </c>
      <c r="B2652">
        <v>16226</v>
      </c>
      <c r="C2652" t="s">
        <v>1574</v>
      </c>
      <c r="D2652" t="s">
        <v>1529</v>
      </c>
      <c r="E2652" t="s">
        <v>1438</v>
      </c>
      <c r="F2652">
        <v>56075</v>
      </c>
      <c r="G2652">
        <v>66273</v>
      </c>
      <c r="H2652" t="s">
        <v>1530</v>
      </c>
      <c r="I2652">
        <v>243</v>
      </c>
      <c r="J2652">
        <v>6</v>
      </c>
      <c r="K2652">
        <v>200</v>
      </c>
      <c r="L2652">
        <v>81000</v>
      </c>
      <c r="M2652">
        <v>30492</v>
      </c>
      <c r="N2652">
        <v>32017</v>
      </c>
      <c r="O2652">
        <v>33617</v>
      </c>
      <c r="P2652">
        <v>36742</v>
      </c>
      <c r="Q2652">
        <v>39867</v>
      </c>
      <c r="R2652">
        <v>1200</v>
      </c>
      <c r="S2652">
        <v>1260</v>
      </c>
      <c r="T2652">
        <v>1323</v>
      </c>
      <c r="U2652">
        <v>1446</v>
      </c>
      <c r="V2652">
        <v>1569</v>
      </c>
      <c r="W2652" t="s">
        <v>2864</v>
      </c>
      <c r="X2652">
        <v>1</v>
      </c>
      <c r="Y2652">
        <v>1</v>
      </c>
      <c r="Z2652" t="s">
        <v>1532</v>
      </c>
    </row>
    <row r="2653" spans="1:26">
      <c r="A2653">
        <v>285</v>
      </c>
      <c r="B2653">
        <v>16226</v>
      </c>
      <c r="C2653" t="s">
        <v>1574</v>
      </c>
      <c r="D2653" t="s">
        <v>1529</v>
      </c>
      <c r="E2653" t="s">
        <v>1438</v>
      </c>
      <c r="F2653">
        <v>37638</v>
      </c>
      <c r="G2653">
        <v>41466</v>
      </c>
      <c r="H2653" t="s">
        <v>1530</v>
      </c>
      <c r="I2653">
        <v>243</v>
      </c>
      <c r="J2653">
        <v>10</v>
      </c>
      <c r="K2653">
        <v>12</v>
      </c>
      <c r="L2653">
        <v>81000</v>
      </c>
      <c r="M2653">
        <v>30492</v>
      </c>
      <c r="N2653">
        <v>32017</v>
      </c>
      <c r="O2653">
        <v>33617</v>
      </c>
      <c r="P2653">
        <v>36742</v>
      </c>
      <c r="Q2653">
        <v>39867</v>
      </c>
      <c r="R2653">
        <v>120</v>
      </c>
      <c r="S2653">
        <v>126</v>
      </c>
      <c r="T2653">
        <v>132</v>
      </c>
      <c r="U2653">
        <v>145</v>
      </c>
      <c r="V2653">
        <v>157</v>
      </c>
      <c r="W2653" t="s">
        <v>2865</v>
      </c>
      <c r="X2653">
        <v>1</v>
      </c>
      <c r="Y2653">
        <v>1</v>
      </c>
      <c r="Z2653" t="s">
        <v>1532</v>
      </c>
    </row>
    <row r="2654" spans="1:26">
      <c r="A2654">
        <v>285</v>
      </c>
      <c r="B2654">
        <v>16226</v>
      </c>
      <c r="C2654" t="s">
        <v>1574</v>
      </c>
      <c r="D2654" t="s">
        <v>1529</v>
      </c>
      <c r="E2654" t="s">
        <v>1438</v>
      </c>
      <c r="F2654">
        <v>56827</v>
      </c>
      <c r="G2654">
        <v>67346</v>
      </c>
      <c r="H2654" t="s">
        <v>1530</v>
      </c>
      <c r="I2654">
        <v>243</v>
      </c>
      <c r="J2654">
        <v>25</v>
      </c>
      <c r="K2654">
        <v>15</v>
      </c>
      <c r="L2654">
        <v>81000</v>
      </c>
      <c r="M2654">
        <v>30492</v>
      </c>
      <c r="N2654">
        <v>32017</v>
      </c>
      <c r="O2654">
        <v>33617</v>
      </c>
      <c r="P2654">
        <v>36742</v>
      </c>
      <c r="Q2654">
        <v>39867</v>
      </c>
      <c r="R2654">
        <v>375</v>
      </c>
      <c r="S2654">
        <v>394</v>
      </c>
      <c r="T2654">
        <v>413</v>
      </c>
      <c r="U2654">
        <v>452</v>
      </c>
      <c r="V2654">
        <v>490</v>
      </c>
      <c r="W2654" t="s">
        <v>2866</v>
      </c>
      <c r="X2654">
        <v>1</v>
      </c>
      <c r="Y2654">
        <v>1</v>
      </c>
      <c r="Z2654" t="s">
        <v>1532</v>
      </c>
    </row>
    <row r="2655" spans="1:26">
      <c r="A2655">
        <v>285</v>
      </c>
      <c r="B2655">
        <v>16226</v>
      </c>
      <c r="C2655" t="s">
        <v>1574</v>
      </c>
      <c r="D2655" t="s">
        <v>1529</v>
      </c>
      <c r="E2655" t="s">
        <v>1438</v>
      </c>
      <c r="F2655">
        <v>2187</v>
      </c>
      <c r="G2655">
        <v>2508</v>
      </c>
      <c r="H2655" t="s">
        <v>1530</v>
      </c>
      <c r="I2655">
        <v>243</v>
      </c>
      <c r="J2655">
        <v>100</v>
      </c>
      <c r="K2655">
        <v>50</v>
      </c>
      <c r="L2655">
        <v>81000</v>
      </c>
      <c r="M2655">
        <v>30492</v>
      </c>
      <c r="N2655">
        <v>32017</v>
      </c>
      <c r="O2655">
        <v>33617</v>
      </c>
      <c r="P2655">
        <v>36742</v>
      </c>
      <c r="Q2655">
        <v>39867</v>
      </c>
      <c r="R2655">
        <v>5000</v>
      </c>
      <c r="S2655">
        <v>5250</v>
      </c>
      <c r="T2655">
        <v>5512</v>
      </c>
      <c r="U2655">
        <v>6025</v>
      </c>
      <c r="V2655">
        <v>6537</v>
      </c>
      <c r="W2655" t="s">
        <v>2283</v>
      </c>
      <c r="X2655">
        <v>1</v>
      </c>
      <c r="Y2655">
        <v>1</v>
      </c>
      <c r="Z2655" t="s">
        <v>1532</v>
      </c>
    </row>
    <row r="2656" spans="1:26">
      <c r="A2656">
        <v>285</v>
      </c>
      <c r="B2656">
        <v>16226</v>
      </c>
      <c r="C2656" t="s">
        <v>1574</v>
      </c>
      <c r="D2656" t="s">
        <v>1529</v>
      </c>
      <c r="E2656" t="s">
        <v>1438</v>
      </c>
      <c r="F2656">
        <v>26908</v>
      </c>
      <c r="G2656">
        <v>46421</v>
      </c>
      <c r="H2656" t="s">
        <v>1530</v>
      </c>
      <c r="I2656">
        <v>243</v>
      </c>
      <c r="J2656">
        <v>50</v>
      </c>
      <c r="K2656">
        <v>45</v>
      </c>
      <c r="L2656">
        <v>81000</v>
      </c>
      <c r="M2656">
        <v>30492</v>
      </c>
      <c r="N2656">
        <v>32017</v>
      </c>
      <c r="O2656">
        <v>33617</v>
      </c>
      <c r="P2656">
        <v>36742</v>
      </c>
      <c r="Q2656">
        <v>39867</v>
      </c>
      <c r="R2656">
        <v>2250</v>
      </c>
      <c r="S2656">
        <v>2363</v>
      </c>
      <c r="T2656">
        <v>2481</v>
      </c>
      <c r="U2656">
        <v>2711</v>
      </c>
      <c r="V2656">
        <v>2942</v>
      </c>
      <c r="W2656" t="s">
        <v>2290</v>
      </c>
      <c r="X2656">
        <v>1</v>
      </c>
      <c r="Y2656">
        <v>1</v>
      </c>
      <c r="Z2656" t="s">
        <v>1532</v>
      </c>
    </row>
    <row r="2657" spans="1:26">
      <c r="A2657">
        <v>285</v>
      </c>
      <c r="B2657">
        <v>16226</v>
      </c>
      <c r="C2657" t="s">
        <v>1574</v>
      </c>
      <c r="D2657" t="s">
        <v>1529</v>
      </c>
      <c r="E2657" t="s">
        <v>1438</v>
      </c>
      <c r="F2657">
        <v>26908</v>
      </c>
      <c r="G2657">
        <v>46051</v>
      </c>
      <c r="H2657" t="s">
        <v>1530</v>
      </c>
      <c r="I2657">
        <v>243</v>
      </c>
      <c r="J2657">
        <v>50</v>
      </c>
      <c r="K2657">
        <v>30</v>
      </c>
      <c r="L2657">
        <v>81000</v>
      </c>
      <c r="M2657">
        <v>30492</v>
      </c>
      <c r="N2657">
        <v>32017</v>
      </c>
      <c r="O2657">
        <v>33617</v>
      </c>
      <c r="P2657">
        <v>36742</v>
      </c>
      <c r="Q2657">
        <v>39867</v>
      </c>
      <c r="R2657">
        <v>1500</v>
      </c>
      <c r="S2657">
        <v>1575</v>
      </c>
      <c r="T2657">
        <v>1654</v>
      </c>
      <c r="U2657">
        <v>1807</v>
      </c>
      <c r="V2657">
        <v>1961</v>
      </c>
      <c r="W2657" t="s">
        <v>2290</v>
      </c>
      <c r="X2657">
        <v>1</v>
      </c>
      <c r="Y2657">
        <v>1</v>
      </c>
      <c r="Z2657" t="s">
        <v>1532</v>
      </c>
    </row>
    <row r="2658" spans="1:26">
      <c r="A2658">
        <v>285</v>
      </c>
      <c r="B2658">
        <v>16226</v>
      </c>
      <c r="C2658" t="s">
        <v>1574</v>
      </c>
      <c r="D2658" t="s">
        <v>1529</v>
      </c>
      <c r="E2658" t="s">
        <v>1438</v>
      </c>
      <c r="F2658">
        <v>26908</v>
      </c>
      <c r="G2658">
        <v>46050</v>
      </c>
      <c r="H2658" t="s">
        <v>1530</v>
      </c>
      <c r="I2658">
        <v>243</v>
      </c>
      <c r="J2658">
        <v>50</v>
      </c>
      <c r="K2658">
        <v>20</v>
      </c>
      <c r="L2658">
        <v>81000</v>
      </c>
      <c r="M2658">
        <v>30492</v>
      </c>
      <c r="N2658">
        <v>32017</v>
      </c>
      <c r="O2658">
        <v>33617</v>
      </c>
      <c r="P2658">
        <v>36742</v>
      </c>
      <c r="Q2658">
        <v>39867</v>
      </c>
      <c r="R2658">
        <v>1000</v>
      </c>
      <c r="S2658">
        <v>1050</v>
      </c>
      <c r="T2658">
        <v>1102</v>
      </c>
      <c r="U2658">
        <v>1205</v>
      </c>
      <c r="V2658">
        <v>1307</v>
      </c>
      <c r="W2658" t="s">
        <v>2290</v>
      </c>
      <c r="X2658">
        <v>1</v>
      </c>
      <c r="Y2658">
        <v>1</v>
      </c>
      <c r="Z2658" t="s">
        <v>1532</v>
      </c>
    </row>
    <row r="2659" spans="1:26">
      <c r="A2659">
        <v>285</v>
      </c>
      <c r="B2659">
        <v>16226</v>
      </c>
      <c r="C2659" t="s">
        <v>1574</v>
      </c>
      <c r="D2659" t="s">
        <v>1529</v>
      </c>
      <c r="E2659" t="s">
        <v>1438</v>
      </c>
      <c r="F2659">
        <v>26908</v>
      </c>
      <c r="G2659">
        <v>46049</v>
      </c>
      <c r="H2659" t="s">
        <v>1530</v>
      </c>
      <c r="I2659">
        <v>243</v>
      </c>
      <c r="J2659">
        <v>50</v>
      </c>
      <c r="K2659">
        <v>12</v>
      </c>
      <c r="L2659">
        <v>81000</v>
      </c>
      <c r="M2659">
        <v>30492</v>
      </c>
      <c r="N2659">
        <v>32017</v>
      </c>
      <c r="O2659">
        <v>33617</v>
      </c>
      <c r="P2659">
        <v>36742</v>
      </c>
      <c r="Q2659">
        <v>39867</v>
      </c>
      <c r="R2659">
        <v>600</v>
      </c>
      <c r="S2659">
        <v>630</v>
      </c>
      <c r="T2659">
        <v>661</v>
      </c>
      <c r="U2659">
        <v>723</v>
      </c>
      <c r="V2659">
        <v>784</v>
      </c>
      <c r="W2659" t="s">
        <v>2290</v>
      </c>
      <c r="X2659">
        <v>1</v>
      </c>
      <c r="Y2659">
        <v>1</v>
      </c>
      <c r="Z2659" t="s">
        <v>1532</v>
      </c>
    </row>
    <row r="2660" spans="1:26">
      <c r="A2660">
        <v>285</v>
      </c>
      <c r="B2660">
        <v>16226</v>
      </c>
      <c r="C2660" t="s">
        <v>1574</v>
      </c>
      <c r="D2660" t="s">
        <v>1529</v>
      </c>
      <c r="E2660" t="s">
        <v>1438</v>
      </c>
      <c r="F2660">
        <v>34317</v>
      </c>
      <c r="G2660">
        <v>37573</v>
      </c>
      <c r="H2660" t="s">
        <v>1530</v>
      </c>
      <c r="I2660">
        <v>243</v>
      </c>
      <c r="J2660">
        <v>50</v>
      </c>
      <c r="K2660">
        <v>35</v>
      </c>
      <c r="L2660">
        <v>81000</v>
      </c>
      <c r="M2660">
        <v>30492</v>
      </c>
      <c r="N2660">
        <v>32017</v>
      </c>
      <c r="O2660">
        <v>33617</v>
      </c>
      <c r="P2660">
        <v>36742</v>
      </c>
      <c r="Q2660">
        <v>39867</v>
      </c>
      <c r="R2660">
        <v>1750</v>
      </c>
      <c r="S2660">
        <v>1838</v>
      </c>
      <c r="T2660">
        <v>1929</v>
      </c>
      <c r="U2660">
        <v>2109</v>
      </c>
      <c r="V2660">
        <v>2288</v>
      </c>
      <c r="W2660" t="s">
        <v>2290</v>
      </c>
      <c r="X2660">
        <v>1</v>
      </c>
      <c r="Y2660">
        <v>1</v>
      </c>
      <c r="Z2660" t="s">
        <v>1532</v>
      </c>
    </row>
    <row r="2661" spans="1:26">
      <c r="A2661">
        <v>285</v>
      </c>
      <c r="B2661">
        <v>16226</v>
      </c>
      <c r="C2661" t="s">
        <v>1574</v>
      </c>
      <c r="D2661" t="s">
        <v>1529</v>
      </c>
      <c r="E2661" t="s">
        <v>1438</v>
      </c>
      <c r="F2661">
        <v>31042</v>
      </c>
      <c r="G2661">
        <v>33829</v>
      </c>
      <c r="H2661" t="s">
        <v>1530</v>
      </c>
      <c r="I2661">
        <v>243</v>
      </c>
      <c r="J2661">
        <v>50</v>
      </c>
      <c r="K2661">
        <v>35</v>
      </c>
      <c r="L2661">
        <v>81000</v>
      </c>
      <c r="M2661">
        <v>30492</v>
      </c>
      <c r="N2661">
        <v>32017</v>
      </c>
      <c r="O2661">
        <v>33617</v>
      </c>
      <c r="P2661">
        <v>36742</v>
      </c>
      <c r="Q2661">
        <v>39867</v>
      </c>
      <c r="R2661">
        <v>1750</v>
      </c>
      <c r="S2661">
        <v>1838</v>
      </c>
      <c r="T2661">
        <v>1929</v>
      </c>
      <c r="U2661">
        <v>2109</v>
      </c>
      <c r="V2661">
        <v>2288</v>
      </c>
      <c r="W2661" t="s">
        <v>2290</v>
      </c>
      <c r="X2661">
        <v>1</v>
      </c>
      <c r="Y2661">
        <v>1</v>
      </c>
      <c r="Z2661" t="s">
        <v>1532</v>
      </c>
    </row>
    <row r="2662" spans="1:26">
      <c r="A2662">
        <v>285</v>
      </c>
      <c r="B2662">
        <v>16226</v>
      </c>
      <c r="C2662" t="s">
        <v>1574</v>
      </c>
      <c r="D2662" t="s">
        <v>1529</v>
      </c>
      <c r="E2662" t="s">
        <v>1438</v>
      </c>
      <c r="F2662">
        <v>31042</v>
      </c>
      <c r="G2662">
        <v>33828</v>
      </c>
      <c r="H2662" t="s">
        <v>1530</v>
      </c>
      <c r="I2662">
        <v>243</v>
      </c>
      <c r="J2662">
        <v>50</v>
      </c>
      <c r="K2662">
        <v>18</v>
      </c>
      <c r="L2662">
        <v>81000</v>
      </c>
      <c r="M2662">
        <v>30492</v>
      </c>
      <c r="N2662">
        <v>32017</v>
      </c>
      <c r="O2662">
        <v>33617</v>
      </c>
      <c r="P2662">
        <v>36742</v>
      </c>
      <c r="Q2662">
        <v>39867</v>
      </c>
      <c r="R2662">
        <v>900</v>
      </c>
      <c r="S2662">
        <v>945</v>
      </c>
      <c r="T2662">
        <v>992</v>
      </c>
      <c r="U2662">
        <v>1084</v>
      </c>
      <c r="V2662">
        <v>1177</v>
      </c>
      <c r="W2662" t="s">
        <v>2290</v>
      </c>
      <c r="X2662">
        <v>1</v>
      </c>
      <c r="Y2662">
        <v>1</v>
      </c>
      <c r="Z2662" t="s">
        <v>1532</v>
      </c>
    </row>
    <row r="2663" spans="1:26">
      <c r="A2663">
        <v>285</v>
      </c>
      <c r="B2663">
        <v>16226</v>
      </c>
      <c r="C2663" t="s">
        <v>1574</v>
      </c>
      <c r="D2663" t="s">
        <v>1529</v>
      </c>
      <c r="E2663" t="s">
        <v>1438</v>
      </c>
      <c r="F2663">
        <v>32765</v>
      </c>
      <c r="G2663">
        <v>35732</v>
      </c>
      <c r="H2663" t="s">
        <v>1530</v>
      </c>
      <c r="I2663">
        <v>243</v>
      </c>
      <c r="J2663">
        <v>50</v>
      </c>
      <c r="K2663">
        <v>15</v>
      </c>
      <c r="L2663">
        <v>81000</v>
      </c>
      <c r="M2663">
        <v>30492</v>
      </c>
      <c r="N2663">
        <v>32017</v>
      </c>
      <c r="O2663">
        <v>33617</v>
      </c>
      <c r="P2663">
        <v>36742</v>
      </c>
      <c r="Q2663">
        <v>39867</v>
      </c>
      <c r="R2663">
        <v>750</v>
      </c>
      <c r="S2663">
        <v>788</v>
      </c>
      <c r="T2663">
        <v>827</v>
      </c>
      <c r="U2663">
        <v>904</v>
      </c>
      <c r="V2663">
        <v>981</v>
      </c>
      <c r="W2663" t="s">
        <v>2290</v>
      </c>
      <c r="X2663">
        <v>1</v>
      </c>
      <c r="Y2663">
        <v>1</v>
      </c>
      <c r="Z2663" t="s">
        <v>1532</v>
      </c>
    </row>
    <row r="2664" spans="1:26">
      <c r="A2664">
        <v>285</v>
      </c>
      <c r="B2664">
        <v>16226</v>
      </c>
      <c r="C2664" t="s">
        <v>1574</v>
      </c>
      <c r="D2664" t="s">
        <v>1529</v>
      </c>
      <c r="E2664" t="s">
        <v>1438</v>
      </c>
      <c r="F2664">
        <v>26925</v>
      </c>
      <c r="G2664">
        <v>29419</v>
      </c>
      <c r="H2664" t="s">
        <v>1530</v>
      </c>
      <c r="I2664">
        <v>243</v>
      </c>
      <c r="J2664">
        <v>50</v>
      </c>
      <c r="K2664">
        <v>15</v>
      </c>
      <c r="L2664">
        <v>81000</v>
      </c>
      <c r="M2664">
        <v>30492</v>
      </c>
      <c r="N2664">
        <v>32017</v>
      </c>
      <c r="O2664">
        <v>33617</v>
      </c>
      <c r="P2664">
        <v>36742</v>
      </c>
      <c r="Q2664">
        <v>39867</v>
      </c>
      <c r="R2664">
        <v>750</v>
      </c>
      <c r="S2664">
        <v>788</v>
      </c>
      <c r="T2664">
        <v>827</v>
      </c>
      <c r="U2664">
        <v>904</v>
      </c>
      <c r="V2664">
        <v>981</v>
      </c>
      <c r="W2664" t="s">
        <v>2290</v>
      </c>
      <c r="X2664">
        <v>1</v>
      </c>
      <c r="Y2664">
        <v>1</v>
      </c>
      <c r="Z2664" t="s">
        <v>1532</v>
      </c>
    </row>
    <row r="2665" spans="1:26">
      <c r="A2665">
        <v>285</v>
      </c>
      <c r="B2665">
        <v>16226</v>
      </c>
      <c r="C2665" t="s">
        <v>1574</v>
      </c>
      <c r="D2665" t="s">
        <v>1529</v>
      </c>
      <c r="E2665" t="s">
        <v>1438</v>
      </c>
      <c r="F2665">
        <v>26925</v>
      </c>
      <c r="G2665">
        <v>29418</v>
      </c>
      <c r="H2665" t="s">
        <v>1530</v>
      </c>
      <c r="I2665">
        <v>243</v>
      </c>
      <c r="J2665">
        <v>50</v>
      </c>
      <c r="K2665">
        <v>12</v>
      </c>
      <c r="L2665">
        <v>81000</v>
      </c>
      <c r="M2665">
        <v>30492</v>
      </c>
      <c r="N2665">
        <v>32017</v>
      </c>
      <c r="O2665">
        <v>33617</v>
      </c>
      <c r="P2665">
        <v>36742</v>
      </c>
      <c r="Q2665">
        <v>39867</v>
      </c>
      <c r="R2665">
        <v>600</v>
      </c>
      <c r="S2665">
        <v>630</v>
      </c>
      <c r="T2665">
        <v>661</v>
      </c>
      <c r="U2665">
        <v>723</v>
      </c>
      <c r="V2665">
        <v>784</v>
      </c>
      <c r="W2665" t="s">
        <v>2290</v>
      </c>
      <c r="X2665">
        <v>1</v>
      </c>
      <c r="Y2665">
        <v>1</v>
      </c>
      <c r="Z2665" t="s">
        <v>1532</v>
      </c>
    </row>
    <row r="2666" spans="1:26">
      <c r="A2666">
        <v>285</v>
      </c>
      <c r="B2666">
        <v>16226</v>
      </c>
      <c r="C2666" t="s">
        <v>1574</v>
      </c>
      <c r="D2666" t="s">
        <v>1529</v>
      </c>
      <c r="E2666" t="s">
        <v>1438</v>
      </c>
      <c r="F2666">
        <v>26923</v>
      </c>
      <c r="G2666">
        <v>29416</v>
      </c>
      <c r="H2666" t="s">
        <v>1530</v>
      </c>
      <c r="I2666">
        <v>243</v>
      </c>
      <c r="J2666">
        <v>50</v>
      </c>
      <c r="K2666">
        <v>25</v>
      </c>
      <c r="L2666">
        <v>81000</v>
      </c>
      <c r="M2666">
        <v>30492</v>
      </c>
      <c r="N2666">
        <v>32017</v>
      </c>
      <c r="O2666">
        <v>33617</v>
      </c>
      <c r="P2666">
        <v>36742</v>
      </c>
      <c r="Q2666">
        <v>39867</v>
      </c>
      <c r="R2666">
        <v>1250</v>
      </c>
      <c r="S2666">
        <v>1313</v>
      </c>
      <c r="T2666">
        <v>1378</v>
      </c>
      <c r="U2666">
        <v>1506</v>
      </c>
      <c r="V2666">
        <v>1634</v>
      </c>
      <c r="W2666" t="s">
        <v>2290</v>
      </c>
      <c r="X2666">
        <v>1</v>
      </c>
      <c r="Y2666">
        <v>1</v>
      </c>
      <c r="Z2666" t="s">
        <v>1532</v>
      </c>
    </row>
    <row r="2667" spans="1:26">
      <c r="A2667">
        <v>285</v>
      </c>
      <c r="B2667">
        <v>16226</v>
      </c>
      <c r="C2667" t="s">
        <v>1574</v>
      </c>
      <c r="D2667" t="s">
        <v>1529</v>
      </c>
      <c r="E2667" t="s">
        <v>1438</v>
      </c>
      <c r="F2667">
        <v>26923</v>
      </c>
      <c r="G2667">
        <v>29415</v>
      </c>
      <c r="H2667" t="s">
        <v>1530</v>
      </c>
      <c r="I2667">
        <v>243</v>
      </c>
      <c r="J2667">
        <v>50</v>
      </c>
      <c r="K2667">
        <v>12</v>
      </c>
      <c r="L2667">
        <v>81000</v>
      </c>
      <c r="M2667">
        <v>30492</v>
      </c>
      <c r="N2667">
        <v>32017</v>
      </c>
      <c r="O2667">
        <v>33617</v>
      </c>
      <c r="P2667">
        <v>36742</v>
      </c>
      <c r="Q2667">
        <v>39867</v>
      </c>
      <c r="R2667">
        <v>600</v>
      </c>
      <c r="S2667">
        <v>630</v>
      </c>
      <c r="T2667">
        <v>661</v>
      </c>
      <c r="U2667">
        <v>723</v>
      </c>
      <c r="V2667">
        <v>784</v>
      </c>
      <c r="W2667" t="s">
        <v>2290</v>
      </c>
      <c r="X2667">
        <v>1</v>
      </c>
      <c r="Y2667">
        <v>1</v>
      </c>
      <c r="Z2667" t="s">
        <v>1532</v>
      </c>
    </row>
    <row r="2668" spans="1:26">
      <c r="A2668">
        <v>285</v>
      </c>
      <c r="B2668">
        <v>16226</v>
      </c>
      <c r="C2668" t="s">
        <v>1574</v>
      </c>
      <c r="D2668" t="s">
        <v>1529</v>
      </c>
      <c r="E2668" t="s">
        <v>1446</v>
      </c>
      <c r="F2668">
        <v>79601</v>
      </c>
      <c r="G2668">
        <v>94033</v>
      </c>
      <c r="H2668" t="s">
        <v>1577</v>
      </c>
      <c r="I2668">
        <v>323</v>
      </c>
      <c r="J2668">
        <v>5</v>
      </c>
      <c r="K2668">
        <v>1000</v>
      </c>
      <c r="L2668">
        <v>81314</v>
      </c>
      <c r="M2668">
        <v>11180</v>
      </c>
      <c r="N2668">
        <v>11739</v>
      </c>
      <c r="O2668">
        <v>12326</v>
      </c>
      <c r="P2668">
        <v>13472</v>
      </c>
      <c r="Q2668">
        <v>14618</v>
      </c>
      <c r="R2668">
        <v>5000</v>
      </c>
      <c r="S2668">
        <v>5250</v>
      </c>
      <c r="T2668">
        <v>5513</v>
      </c>
      <c r="U2668">
        <v>6025</v>
      </c>
      <c r="V2668">
        <v>6538</v>
      </c>
      <c r="W2668" t="s">
        <v>2174</v>
      </c>
      <c r="X2668">
        <v>1</v>
      </c>
      <c r="Y2668">
        <v>1</v>
      </c>
      <c r="Z2668" t="s">
        <v>1532</v>
      </c>
    </row>
    <row r="2669" spans="1:26">
      <c r="A2669">
        <v>285</v>
      </c>
      <c r="B2669">
        <v>16226</v>
      </c>
      <c r="C2669" t="s">
        <v>1574</v>
      </c>
      <c r="D2669" t="s">
        <v>1529</v>
      </c>
      <c r="E2669" t="s">
        <v>1446</v>
      </c>
      <c r="F2669">
        <v>49266</v>
      </c>
      <c r="G2669">
        <v>57711</v>
      </c>
      <c r="H2669" t="s">
        <v>1577</v>
      </c>
      <c r="I2669">
        <v>323</v>
      </c>
      <c r="J2669">
        <v>5</v>
      </c>
      <c r="K2669">
        <v>400</v>
      </c>
      <c r="L2669">
        <v>81314</v>
      </c>
      <c r="M2669">
        <v>11180</v>
      </c>
      <c r="N2669">
        <v>11739</v>
      </c>
      <c r="O2669">
        <v>12326</v>
      </c>
      <c r="P2669">
        <v>13472</v>
      </c>
      <c r="Q2669">
        <v>14618</v>
      </c>
      <c r="R2669">
        <v>2000</v>
      </c>
      <c r="S2669">
        <v>2100</v>
      </c>
      <c r="T2669">
        <v>2205</v>
      </c>
      <c r="U2669">
        <v>2410</v>
      </c>
      <c r="V2669">
        <v>2615</v>
      </c>
      <c r="W2669" t="s">
        <v>2175</v>
      </c>
      <c r="X2669">
        <v>1</v>
      </c>
      <c r="Y2669">
        <v>1</v>
      </c>
      <c r="Z2669" t="s">
        <v>1532</v>
      </c>
    </row>
    <row r="2670" spans="1:26">
      <c r="A2670">
        <v>285</v>
      </c>
      <c r="B2670">
        <v>16226</v>
      </c>
      <c r="C2670" t="s">
        <v>1528</v>
      </c>
      <c r="D2670" t="s">
        <v>1529</v>
      </c>
      <c r="E2670" t="s">
        <v>1475</v>
      </c>
      <c r="F2670">
        <v>580</v>
      </c>
      <c r="G2670">
        <v>693</v>
      </c>
      <c r="H2670" t="s">
        <v>1530</v>
      </c>
      <c r="I2670">
        <v>266</v>
      </c>
      <c r="J2670">
        <v>1000</v>
      </c>
      <c r="K2670">
        <v>12</v>
      </c>
      <c r="L2670">
        <v>2329</v>
      </c>
      <c r="M2670">
        <v>786</v>
      </c>
      <c r="N2670">
        <v>825</v>
      </c>
      <c r="O2670">
        <v>867</v>
      </c>
      <c r="P2670">
        <v>948</v>
      </c>
      <c r="Q2670">
        <v>1029</v>
      </c>
      <c r="R2670">
        <v>12000</v>
      </c>
      <c r="S2670">
        <v>12595</v>
      </c>
      <c r="T2670">
        <v>13237</v>
      </c>
      <c r="U2670">
        <v>14473</v>
      </c>
      <c r="V2670">
        <v>15710</v>
      </c>
      <c r="W2670" t="s">
        <v>1937</v>
      </c>
      <c r="X2670">
        <v>1</v>
      </c>
      <c r="Y2670">
        <v>1</v>
      </c>
      <c r="Z2670" t="s">
        <v>1532</v>
      </c>
    </row>
    <row r="2671" spans="1:26">
      <c r="A2671">
        <v>285</v>
      </c>
      <c r="B2671">
        <v>16226</v>
      </c>
      <c r="C2671" t="s">
        <v>1528</v>
      </c>
      <c r="D2671" t="s">
        <v>1529</v>
      </c>
      <c r="E2671" t="s">
        <v>1475</v>
      </c>
      <c r="F2671">
        <v>536</v>
      </c>
      <c r="G2671">
        <v>649</v>
      </c>
      <c r="H2671" t="s">
        <v>1530</v>
      </c>
      <c r="I2671">
        <v>266</v>
      </c>
      <c r="J2671">
        <v>500</v>
      </c>
      <c r="K2671">
        <v>22</v>
      </c>
      <c r="L2671">
        <v>2329</v>
      </c>
      <c r="M2671">
        <v>786</v>
      </c>
      <c r="N2671">
        <v>825</v>
      </c>
      <c r="O2671">
        <v>867</v>
      </c>
      <c r="P2671">
        <v>948</v>
      </c>
      <c r="Q2671">
        <v>1029</v>
      </c>
      <c r="R2671">
        <v>11000</v>
      </c>
      <c r="S2671">
        <v>11546</v>
      </c>
      <c r="T2671">
        <v>12134</v>
      </c>
      <c r="U2671">
        <v>13267</v>
      </c>
      <c r="V2671">
        <v>14401</v>
      </c>
      <c r="W2671" t="s">
        <v>2356</v>
      </c>
      <c r="X2671">
        <v>1</v>
      </c>
      <c r="Y2671">
        <v>1</v>
      </c>
      <c r="Z2671" t="s">
        <v>1532</v>
      </c>
    </row>
    <row r="2672" spans="1:26">
      <c r="A2672">
        <v>285</v>
      </c>
      <c r="B2672">
        <v>16226</v>
      </c>
      <c r="C2672" t="s">
        <v>1574</v>
      </c>
      <c r="D2672" t="s">
        <v>1529</v>
      </c>
      <c r="E2672" t="s">
        <v>1446</v>
      </c>
      <c r="F2672">
        <v>52371</v>
      </c>
      <c r="G2672">
        <v>61676</v>
      </c>
      <c r="H2672" t="s">
        <v>1577</v>
      </c>
      <c r="I2672">
        <v>323</v>
      </c>
      <c r="J2672">
        <v>1</v>
      </c>
      <c r="K2672">
        <v>1500</v>
      </c>
      <c r="L2672">
        <v>81314</v>
      </c>
      <c r="M2672">
        <v>11180</v>
      </c>
      <c r="N2672">
        <v>11739</v>
      </c>
      <c r="O2672">
        <v>12326</v>
      </c>
      <c r="P2672">
        <v>13472</v>
      </c>
      <c r="Q2672">
        <v>14618</v>
      </c>
      <c r="R2672">
        <v>1500</v>
      </c>
      <c r="S2672">
        <v>1575</v>
      </c>
      <c r="T2672">
        <v>1654</v>
      </c>
      <c r="U2672">
        <v>1808</v>
      </c>
      <c r="V2672">
        <v>1961</v>
      </c>
      <c r="W2672" t="s">
        <v>2176</v>
      </c>
      <c r="X2672">
        <v>1</v>
      </c>
      <c r="Y2672">
        <v>1</v>
      </c>
      <c r="Z2672" t="s">
        <v>1532</v>
      </c>
    </row>
    <row r="2673" spans="1:26">
      <c r="A2673">
        <v>285</v>
      </c>
      <c r="B2673">
        <v>16226</v>
      </c>
      <c r="C2673" t="s">
        <v>1528</v>
      </c>
      <c r="D2673" t="s">
        <v>1529</v>
      </c>
      <c r="E2673" t="s">
        <v>1475</v>
      </c>
      <c r="F2673">
        <v>29379</v>
      </c>
      <c r="G2673">
        <v>31973</v>
      </c>
      <c r="H2673" t="s">
        <v>1530</v>
      </c>
      <c r="I2673">
        <v>266</v>
      </c>
      <c r="J2673">
        <v>500</v>
      </c>
      <c r="K2673">
        <v>6</v>
      </c>
      <c r="L2673">
        <v>2329</v>
      </c>
      <c r="M2673">
        <v>786</v>
      </c>
      <c r="N2673">
        <v>825</v>
      </c>
      <c r="O2673">
        <v>867</v>
      </c>
      <c r="P2673">
        <v>948</v>
      </c>
      <c r="Q2673">
        <v>1029</v>
      </c>
      <c r="R2673">
        <v>3000</v>
      </c>
      <c r="S2673">
        <v>3149</v>
      </c>
      <c r="T2673">
        <v>3309</v>
      </c>
      <c r="U2673">
        <v>3618</v>
      </c>
      <c r="V2673">
        <v>3927</v>
      </c>
      <c r="W2673" t="s">
        <v>2867</v>
      </c>
      <c r="X2673">
        <v>1</v>
      </c>
      <c r="Y2673">
        <v>1</v>
      </c>
      <c r="Z2673" t="s">
        <v>1532</v>
      </c>
    </row>
    <row r="2674" spans="1:26">
      <c r="A2674">
        <v>285</v>
      </c>
      <c r="B2674">
        <v>16226</v>
      </c>
      <c r="C2674" t="s">
        <v>1528</v>
      </c>
      <c r="D2674" t="s">
        <v>1529</v>
      </c>
      <c r="E2674" t="s">
        <v>1475</v>
      </c>
      <c r="F2674">
        <v>417</v>
      </c>
      <c r="G2674">
        <v>522</v>
      </c>
      <c r="H2674" t="s">
        <v>1530</v>
      </c>
      <c r="I2674">
        <v>266</v>
      </c>
      <c r="J2674">
        <v>500</v>
      </c>
      <c r="K2674">
        <v>7</v>
      </c>
      <c r="L2674">
        <v>2329</v>
      </c>
      <c r="M2674">
        <v>786</v>
      </c>
      <c r="N2674">
        <v>825</v>
      </c>
      <c r="O2674">
        <v>867</v>
      </c>
      <c r="P2674">
        <v>948</v>
      </c>
      <c r="Q2674">
        <v>1029</v>
      </c>
      <c r="R2674">
        <v>3500</v>
      </c>
      <c r="S2674">
        <v>3674</v>
      </c>
      <c r="T2674">
        <v>3861</v>
      </c>
      <c r="U2674">
        <v>4221</v>
      </c>
      <c r="V2674">
        <v>4582</v>
      </c>
      <c r="W2674" t="s">
        <v>2867</v>
      </c>
      <c r="X2674">
        <v>1</v>
      </c>
      <c r="Y2674">
        <v>1</v>
      </c>
      <c r="Z2674" t="s">
        <v>1532</v>
      </c>
    </row>
    <row r="2675" spans="1:26">
      <c r="A2675">
        <v>285</v>
      </c>
      <c r="B2675">
        <v>16226</v>
      </c>
      <c r="C2675" t="s">
        <v>1574</v>
      </c>
      <c r="D2675" t="s">
        <v>1529</v>
      </c>
      <c r="E2675" t="s">
        <v>1446</v>
      </c>
      <c r="F2675">
        <v>55416</v>
      </c>
      <c r="G2675">
        <v>65417</v>
      </c>
      <c r="H2675" t="s">
        <v>1577</v>
      </c>
      <c r="I2675">
        <v>323</v>
      </c>
      <c r="J2675">
        <v>3</v>
      </c>
      <c r="K2675">
        <v>1500</v>
      </c>
      <c r="L2675">
        <v>81314</v>
      </c>
      <c r="M2675">
        <v>11180</v>
      </c>
      <c r="N2675">
        <v>11739</v>
      </c>
      <c r="O2675">
        <v>12326</v>
      </c>
      <c r="P2675">
        <v>13472</v>
      </c>
      <c r="Q2675">
        <v>14618</v>
      </c>
      <c r="R2675">
        <v>4500</v>
      </c>
      <c r="S2675">
        <v>4725</v>
      </c>
      <c r="T2675">
        <v>4961</v>
      </c>
      <c r="U2675">
        <v>5423</v>
      </c>
      <c r="V2675">
        <v>5884</v>
      </c>
      <c r="W2675" t="s">
        <v>2176</v>
      </c>
      <c r="X2675">
        <v>1</v>
      </c>
      <c r="Y2675">
        <v>1</v>
      </c>
      <c r="Z2675" t="s">
        <v>1532</v>
      </c>
    </row>
    <row r="2676" spans="1:26">
      <c r="A2676">
        <v>285</v>
      </c>
      <c r="B2676">
        <v>16226</v>
      </c>
      <c r="C2676" t="s">
        <v>1528</v>
      </c>
      <c r="D2676" t="s">
        <v>1529</v>
      </c>
      <c r="E2676" t="s">
        <v>1475</v>
      </c>
      <c r="F2676">
        <v>332</v>
      </c>
      <c r="G2676">
        <v>432</v>
      </c>
      <c r="H2676" t="s">
        <v>1530</v>
      </c>
      <c r="I2676">
        <v>266</v>
      </c>
      <c r="J2676">
        <v>500</v>
      </c>
      <c r="K2676">
        <v>9.3000000000000007</v>
      </c>
      <c r="L2676">
        <v>2329</v>
      </c>
      <c r="M2676">
        <v>786</v>
      </c>
      <c r="N2676">
        <v>825</v>
      </c>
      <c r="O2676">
        <v>867</v>
      </c>
      <c r="P2676">
        <v>948</v>
      </c>
      <c r="Q2676">
        <v>1029</v>
      </c>
      <c r="R2676">
        <v>4650</v>
      </c>
      <c r="S2676">
        <v>4881</v>
      </c>
      <c r="T2676">
        <v>5129</v>
      </c>
      <c r="U2676">
        <v>5608</v>
      </c>
      <c r="V2676">
        <v>6088</v>
      </c>
      <c r="W2676" t="s">
        <v>1904</v>
      </c>
      <c r="X2676">
        <v>1</v>
      </c>
      <c r="Y2676">
        <v>1</v>
      </c>
      <c r="Z2676" t="s">
        <v>1532</v>
      </c>
    </row>
    <row r="2677" spans="1:26">
      <c r="A2677">
        <v>285</v>
      </c>
      <c r="B2677">
        <v>16226</v>
      </c>
      <c r="C2677" t="s">
        <v>1574</v>
      </c>
      <c r="D2677" t="s">
        <v>1529</v>
      </c>
      <c r="E2677" t="s">
        <v>1446</v>
      </c>
      <c r="F2677">
        <v>55376</v>
      </c>
      <c r="G2677">
        <v>65373</v>
      </c>
      <c r="H2677" t="s">
        <v>1577</v>
      </c>
      <c r="I2677">
        <v>323</v>
      </c>
      <c r="J2677">
        <v>3</v>
      </c>
      <c r="K2677">
        <v>1000</v>
      </c>
      <c r="L2677">
        <v>81314</v>
      </c>
      <c r="M2677">
        <v>11180</v>
      </c>
      <c r="N2677">
        <v>11739</v>
      </c>
      <c r="O2677">
        <v>12326</v>
      </c>
      <c r="P2677">
        <v>13472</v>
      </c>
      <c r="Q2677">
        <v>14618</v>
      </c>
      <c r="R2677">
        <v>3000</v>
      </c>
      <c r="S2677">
        <v>3150</v>
      </c>
      <c r="T2677">
        <v>3308</v>
      </c>
      <c r="U2677">
        <v>3615</v>
      </c>
      <c r="V2677">
        <v>3923</v>
      </c>
      <c r="W2677" t="s">
        <v>2177</v>
      </c>
      <c r="X2677">
        <v>1</v>
      </c>
      <c r="Y2677">
        <v>1</v>
      </c>
      <c r="Z2677" t="s">
        <v>1532</v>
      </c>
    </row>
    <row r="2678" spans="1:26">
      <c r="A2678">
        <v>285</v>
      </c>
      <c r="B2678">
        <v>16226</v>
      </c>
      <c r="C2678" t="s">
        <v>1528</v>
      </c>
      <c r="D2678" t="s">
        <v>1529</v>
      </c>
      <c r="E2678" t="s">
        <v>1475</v>
      </c>
      <c r="F2678">
        <v>300</v>
      </c>
      <c r="G2678">
        <v>399</v>
      </c>
      <c r="H2678" t="s">
        <v>1530</v>
      </c>
      <c r="I2678">
        <v>266</v>
      </c>
      <c r="J2678">
        <v>500</v>
      </c>
      <c r="K2678">
        <v>4.25</v>
      </c>
      <c r="L2678">
        <v>2329</v>
      </c>
      <c r="M2678">
        <v>786</v>
      </c>
      <c r="N2678">
        <v>825</v>
      </c>
      <c r="O2678">
        <v>867</v>
      </c>
      <c r="P2678">
        <v>948</v>
      </c>
      <c r="Q2678">
        <v>1029</v>
      </c>
      <c r="R2678">
        <v>2125</v>
      </c>
      <c r="S2678">
        <v>2230</v>
      </c>
      <c r="T2678">
        <v>2344</v>
      </c>
      <c r="U2678">
        <v>2563</v>
      </c>
      <c r="V2678">
        <v>2782</v>
      </c>
      <c r="W2678" t="s">
        <v>1905</v>
      </c>
      <c r="X2678">
        <v>1</v>
      </c>
      <c r="Y2678">
        <v>1</v>
      </c>
      <c r="Z2678" t="s">
        <v>1532</v>
      </c>
    </row>
    <row r="2679" spans="1:26">
      <c r="A2679">
        <v>285</v>
      </c>
      <c r="B2679">
        <v>16226</v>
      </c>
      <c r="C2679" t="s">
        <v>1528</v>
      </c>
      <c r="D2679" t="s">
        <v>1529</v>
      </c>
      <c r="E2679" t="s">
        <v>1475</v>
      </c>
      <c r="F2679">
        <v>190</v>
      </c>
      <c r="G2679">
        <v>286</v>
      </c>
      <c r="H2679" t="s">
        <v>1530</v>
      </c>
      <c r="I2679">
        <v>266</v>
      </c>
      <c r="J2679">
        <v>500</v>
      </c>
      <c r="K2679">
        <v>5</v>
      </c>
      <c r="L2679">
        <v>2329</v>
      </c>
      <c r="M2679">
        <v>786</v>
      </c>
      <c r="N2679">
        <v>825</v>
      </c>
      <c r="O2679">
        <v>867</v>
      </c>
      <c r="P2679">
        <v>948</v>
      </c>
      <c r="Q2679">
        <v>1029</v>
      </c>
      <c r="R2679">
        <v>2500</v>
      </c>
      <c r="S2679">
        <v>2624</v>
      </c>
      <c r="T2679">
        <v>2758</v>
      </c>
      <c r="U2679">
        <v>3015</v>
      </c>
      <c r="V2679">
        <v>3273</v>
      </c>
      <c r="W2679" t="s">
        <v>2868</v>
      </c>
      <c r="X2679">
        <v>1</v>
      </c>
      <c r="Y2679">
        <v>1</v>
      </c>
      <c r="Z2679" t="s">
        <v>1532</v>
      </c>
    </row>
    <row r="2680" spans="1:26">
      <c r="A2680">
        <v>285</v>
      </c>
      <c r="B2680">
        <v>16226</v>
      </c>
      <c r="C2680" t="s">
        <v>1574</v>
      </c>
      <c r="D2680" t="s">
        <v>1529</v>
      </c>
      <c r="E2680" t="s">
        <v>1446</v>
      </c>
      <c r="F2680">
        <v>52063</v>
      </c>
      <c r="G2680">
        <v>61343</v>
      </c>
      <c r="H2680" t="s">
        <v>1577</v>
      </c>
      <c r="I2680">
        <v>323</v>
      </c>
      <c r="J2680">
        <v>1</v>
      </c>
      <c r="K2680">
        <v>2500</v>
      </c>
      <c r="L2680">
        <v>81314</v>
      </c>
      <c r="M2680">
        <v>11180</v>
      </c>
      <c r="N2680">
        <v>11739</v>
      </c>
      <c r="O2680">
        <v>12326</v>
      </c>
      <c r="P2680">
        <v>13472</v>
      </c>
      <c r="Q2680">
        <v>14618</v>
      </c>
      <c r="R2680">
        <v>2500</v>
      </c>
      <c r="S2680">
        <v>2625</v>
      </c>
      <c r="T2680">
        <v>2756</v>
      </c>
      <c r="U2680">
        <v>3013</v>
      </c>
      <c r="V2680">
        <v>3269</v>
      </c>
      <c r="W2680" t="s">
        <v>2212</v>
      </c>
      <c r="X2680">
        <v>1</v>
      </c>
      <c r="Y2680">
        <v>1</v>
      </c>
      <c r="Z2680" t="s">
        <v>1532</v>
      </c>
    </row>
    <row r="2681" spans="1:26">
      <c r="A2681">
        <v>285</v>
      </c>
      <c r="B2681">
        <v>16226</v>
      </c>
      <c r="C2681" t="s">
        <v>1528</v>
      </c>
      <c r="D2681" t="s">
        <v>1529</v>
      </c>
      <c r="E2681" t="s">
        <v>1475</v>
      </c>
      <c r="F2681">
        <v>176</v>
      </c>
      <c r="G2681">
        <v>272</v>
      </c>
      <c r="H2681" t="s">
        <v>1530</v>
      </c>
      <c r="I2681">
        <v>266</v>
      </c>
      <c r="J2681">
        <v>500</v>
      </c>
      <c r="K2681">
        <v>3</v>
      </c>
      <c r="L2681">
        <v>2329</v>
      </c>
      <c r="M2681">
        <v>786</v>
      </c>
      <c r="N2681">
        <v>825</v>
      </c>
      <c r="O2681">
        <v>867</v>
      </c>
      <c r="P2681">
        <v>948</v>
      </c>
      <c r="Q2681">
        <v>1029</v>
      </c>
      <c r="R2681">
        <v>1500</v>
      </c>
      <c r="S2681">
        <v>1574</v>
      </c>
      <c r="T2681">
        <v>1655</v>
      </c>
      <c r="U2681">
        <v>1809</v>
      </c>
      <c r="V2681">
        <v>1964</v>
      </c>
      <c r="W2681" t="s">
        <v>2416</v>
      </c>
      <c r="X2681">
        <v>1</v>
      </c>
      <c r="Y2681">
        <v>1</v>
      </c>
      <c r="Z2681" t="s">
        <v>1532</v>
      </c>
    </row>
    <row r="2682" spans="1:26">
      <c r="A2682">
        <v>285</v>
      </c>
      <c r="B2682">
        <v>16226</v>
      </c>
      <c r="C2682" t="s">
        <v>1574</v>
      </c>
      <c r="D2682" t="s">
        <v>1529</v>
      </c>
      <c r="E2682" t="s">
        <v>1446</v>
      </c>
      <c r="F2682">
        <v>52359</v>
      </c>
      <c r="G2682">
        <v>61663</v>
      </c>
      <c r="H2682" t="s">
        <v>1577</v>
      </c>
      <c r="I2682">
        <v>323</v>
      </c>
      <c r="J2682">
        <v>1</v>
      </c>
      <c r="K2682">
        <v>1000</v>
      </c>
      <c r="L2682">
        <v>81314</v>
      </c>
      <c r="M2682">
        <v>11180</v>
      </c>
      <c r="N2682">
        <v>11739</v>
      </c>
      <c r="O2682">
        <v>12326</v>
      </c>
      <c r="P2682">
        <v>13472</v>
      </c>
      <c r="Q2682">
        <v>14618</v>
      </c>
      <c r="R2682">
        <v>1000</v>
      </c>
      <c r="S2682">
        <v>1050</v>
      </c>
      <c r="T2682">
        <v>1103</v>
      </c>
      <c r="U2682">
        <v>1205</v>
      </c>
      <c r="V2682">
        <v>1308</v>
      </c>
      <c r="W2682" t="s">
        <v>2203</v>
      </c>
      <c r="X2682">
        <v>1</v>
      </c>
      <c r="Y2682">
        <v>1</v>
      </c>
      <c r="Z2682" t="s">
        <v>1532</v>
      </c>
    </row>
    <row r="2683" spans="1:26">
      <c r="A2683">
        <v>285</v>
      </c>
      <c r="B2683">
        <v>16226</v>
      </c>
      <c r="C2683" t="s">
        <v>1528</v>
      </c>
      <c r="D2683" t="s">
        <v>1529</v>
      </c>
      <c r="E2683" t="s">
        <v>1475</v>
      </c>
      <c r="F2683">
        <v>59</v>
      </c>
      <c r="G2683">
        <v>151</v>
      </c>
      <c r="H2683" t="s">
        <v>1530</v>
      </c>
      <c r="I2683">
        <v>266</v>
      </c>
      <c r="J2683">
        <v>200</v>
      </c>
      <c r="K2683">
        <v>7.73</v>
      </c>
      <c r="L2683">
        <v>2329</v>
      </c>
      <c r="M2683">
        <v>786</v>
      </c>
      <c r="N2683">
        <v>825</v>
      </c>
      <c r="O2683">
        <v>867</v>
      </c>
      <c r="P2683">
        <v>948</v>
      </c>
      <c r="Q2683">
        <v>1029</v>
      </c>
      <c r="R2683">
        <v>1546</v>
      </c>
      <c r="S2683">
        <v>1623</v>
      </c>
      <c r="T2683">
        <v>1705</v>
      </c>
      <c r="U2683">
        <v>1865</v>
      </c>
      <c r="V2683">
        <v>2024</v>
      </c>
      <c r="W2683" t="s">
        <v>1565</v>
      </c>
      <c r="X2683">
        <v>1</v>
      </c>
      <c r="Y2683">
        <v>1</v>
      </c>
      <c r="Z2683" t="s">
        <v>1532</v>
      </c>
    </row>
    <row r="2684" spans="1:26">
      <c r="A2684">
        <v>285</v>
      </c>
      <c r="B2684">
        <v>16226</v>
      </c>
      <c r="C2684" t="s">
        <v>1528</v>
      </c>
      <c r="D2684" t="s">
        <v>1529</v>
      </c>
      <c r="E2684" t="s">
        <v>1475</v>
      </c>
      <c r="F2684">
        <v>31</v>
      </c>
      <c r="G2684">
        <v>123</v>
      </c>
      <c r="H2684" t="s">
        <v>1530</v>
      </c>
      <c r="I2684">
        <v>266</v>
      </c>
      <c r="J2684">
        <v>200</v>
      </c>
      <c r="K2684">
        <v>5</v>
      </c>
      <c r="L2684">
        <v>2329</v>
      </c>
      <c r="M2684">
        <v>786</v>
      </c>
      <c r="N2684">
        <v>825</v>
      </c>
      <c r="O2684">
        <v>867</v>
      </c>
      <c r="P2684">
        <v>948</v>
      </c>
      <c r="Q2684">
        <v>1029</v>
      </c>
      <c r="R2684">
        <v>1000</v>
      </c>
      <c r="S2684">
        <v>1050</v>
      </c>
      <c r="T2684">
        <v>1103</v>
      </c>
      <c r="U2684">
        <v>1206</v>
      </c>
      <c r="V2684">
        <v>1309</v>
      </c>
      <c r="W2684" t="s">
        <v>1567</v>
      </c>
      <c r="X2684">
        <v>1</v>
      </c>
      <c r="Y2684">
        <v>1</v>
      </c>
      <c r="Z2684" t="s">
        <v>1532</v>
      </c>
    </row>
    <row r="2685" spans="1:26">
      <c r="A2685">
        <v>285</v>
      </c>
      <c r="B2685">
        <v>16226</v>
      </c>
      <c r="C2685" t="s">
        <v>1574</v>
      </c>
      <c r="D2685" t="s">
        <v>1529</v>
      </c>
      <c r="E2685" t="s">
        <v>1446</v>
      </c>
      <c r="F2685">
        <v>49212</v>
      </c>
      <c r="G2685">
        <v>57639</v>
      </c>
      <c r="H2685" t="s">
        <v>1577</v>
      </c>
      <c r="I2685">
        <v>323</v>
      </c>
      <c r="J2685">
        <v>3</v>
      </c>
      <c r="K2685">
        <v>10000</v>
      </c>
      <c r="L2685">
        <v>81314</v>
      </c>
      <c r="M2685">
        <v>11180</v>
      </c>
      <c r="N2685">
        <v>11739</v>
      </c>
      <c r="O2685">
        <v>12326</v>
      </c>
      <c r="P2685">
        <v>13472</v>
      </c>
      <c r="Q2685">
        <v>14618</v>
      </c>
      <c r="R2685">
        <v>30000</v>
      </c>
      <c r="S2685">
        <v>31500</v>
      </c>
      <c r="T2685">
        <v>33075</v>
      </c>
      <c r="U2685">
        <v>36150</v>
      </c>
      <c r="V2685">
        <v>39225</v>
      </c>
      <c r="W2685" t="s">
        <v>2178</v>
      </c>
      <c r="X2685">
        <v>1</v>
      </c>
      <c r="Y2685">
        <v>1</v>
      </c>
      <c r="Z2685" t="s">
        <v>1532</v>
      </c>
    </row>
    <row r="2686" spans="1:26">
      <c r="A2686">
        <v>285</v>
      </c>
      <c r="B2686">
        <v>16226</v>
      </c>
      <c r="C2686" t="s">
        <v>1574</v>
      </c>
      <c r="D2686" t="s">
        <v>1529</v>
      </c>
      <c r="E2686" t="s">
        <v>1446</v>
      </c>
      <c r="F2686">
        <v>26897</v>
      </c>
      <c r="G2686">
        <v>29380</v>
      </c>
      <c r="H2686" t="s">
        <v>1577</v>
      </c>
      <c r="I2686">
        <v>323</v>
      </c>
      <c r="J2686">
        <v>9</v>
      </c>
      <c r="K2686">
        <v>7000</v>
      </c>
      <c r="L2686">
        <v>81314</v>
      </c>
      <c r="M2686">
        <v>11180</v>
      </c>
      <c r="N2686">
        <v>11739</v>
      </c>
      <c r="O2686">
        <v>12326</v>
      </c>
      <c r="P2686">
        <v>13472</v>
      </c>
      <c r="Q2686">
        <v>14618</v>
      </c>
      <c r="R2686">
        <v>63000</v>
      </c>
      <c r="S2686">
        <v>66150</v>
      </c>
      <c r="T2686">
        <v>69458</v>
      </c>
      <c r="U2686">
        <v>75916</v>
      </c>
      <c r="V2686">
        <v>82373</v>
      </c>
      <c r="W2686" t="s">
        <v>2179</v>
      </c>
      <c r="X2686">
        <v>1</v>
      </c>
      <c r="Y2686">
        <v>1</v>
      </c>
      <c r="Z2686" t="s">
        <v>1532</v>
      </c>
    </row>
    <row r="2687" spans="1:26">
      <c r="A2687">
        <v>285</v>
      </c>
      <c r="B2687">
        <v>16226</v>
      </c>
      <c r="C2687" t="s">
        <v>1574</v>
      </c>
      <c r="D2687" t="s">
        <v>1529</v>
      </c>
      <c r="E2687" t="s">
        <v>1446</v>
      </c>
      <c r="F2687">
        <v>75591</v>
      </c>
      <c r="G2687">
        <v>89652</v>
      </c>
      <c r="H2687" t="s">
        <v>1577</v>
      </c>
      <c r="I2687">
        <v>323</v>
      </c>
      <c r="J2687">
        <v>1</v>
      </c>
      <c r="K2687">
        <v>20000</v>
      </c>
      <c r="L2687">
        <v>81314</v>
      </c>
      <c r="M2687">
        <v>11180</v>
      </c>
      <c r="N2687">
        <v>11739</v>
      </c>
      <c r="O2687">
        <v>12326</v>
      </c>
      <c r="P2687">
        <v>13472</v>
      </c>
      <c r="Q2687">
        <v>14618</v>
      </c>
      <c r="R2687">
        <v>20000</v>
      </c>
      <c r="S2687">
        <v>21000</v>
      </c>
      <c r="T2687">
        <v>22050</v>
      </c>
      <c r="U2687">
        <v>24100</v>
      </c>
      <c r="V2687">
        <v>26150</v>
      </c>
      <c r="W2687" t="s">
        <v>2869</v>
      </c>
      <c r="X2687">
        <v>1</v>
      </c>
      <c r="Y2687">
        <v>1</v>
      </c>
      <c r="Z2687" t="s">
        <v>1532</v>
      </c>
    </row>
    <row r="2688" spans="1:26">
      <c r="A2688">
        <v>285</v>
      </c>
      <c r="B2688">
        <v>16226</v>
      </c>
      <c r="C2688" t="s">
        <v>1574</v>
      </c>
      <c r="D2688" t="s">
        <v>1529</v>
      </c>
      <c r="E2688" t="s">
        <v>1446</v>
      </c>
      <c r="F2688">
        <v>78858</v>
      </c>
      <c r="G2688">
        <v>93178</v>
      </c>
      <c r="H2688" t="s">
        <v>1530</v>
      </c>
      <c r="I2688">
        <v>272</v>
      </c>
      <c r="J2688">
        <v>2</v>
      </c>
      <c r="K2688">
        <v>50000</v>
      </c>
      <c r="L2688">
        <v>81314</v>
      </c>
      <c r="M2688">
        <v>11180</v>
      </c>
      <c r="N2688">
        <v>11739</v>
      </c>
      <c r="O2688">
        <v>12326</v>
      </c>
      <c r="P2688">
        <v>13472</v>
      </c>
      <c r="Q2688">
        <v>14618</v>
      </c>
      <c r="R2688">
        <v>100000</v>
      </c>
      <c r="S2688">
        <v>105000</v>
      </c>
      <c r="T2688">
        <v>110250</v>
      </c>
      <c r="U2688">
        <v>120501</v>
      </c>
      <c r="V2688">
        <v>130751</v>
      </c>
      <c r="W2688" t="s">
        <v>1877</v>
      </c>
      <c r="X2688">
        <v>1</v>
      </c>
      <c r="Y2688">
        <v>1</v>
      </c>
      <c r="Z2688" t="s">
        <v>1532</v>
      </c>
    </row>
    <row r="2689" spans="1:26">
      <c r="A2689">
        <v>285</v>
      </c>
      <c r="B2689">
        <v>16226</v>
      </c>
      <c r="C2689" t="s">
        <v>1574</v>
      </c>
      <c r="D2689" t="s">
        <v>1529</v>
      </c>
      <c r="E2689" t="s">
        <v>1446</v>
      </c>
      <c r="F2689">
        <v>82223</v>
      </c>
      <c r="G2689">
        <v>97197</v>
      </c>
      <c r="H2689" t="s">
        <v>1577</v>
      </c>
      <c r="I2689">
        <v>323</v>
      </c>
      <c r="J2689">
        <v>5</v>
      </c>
      <c r="K2689">
        <v>2500</v>
      </c>
      <c r="L2689">
        <v>81314</v>
      </c>
      <c r="M2689">
        <v>11180</v>
      </c>
      <c r="N2689">
        <v>11739</v>
      </c>
      <c r="O2689">
        <v>12326</v>
      </c>
      <c r="P2689">
        <v>13472</v>
      </c>
      <c r="Q2689">
        <v>14618</v>
      </c>
      <c r="R2689">
        <v>12500</v>
      </c>
      <c r="S2689">
        <v>13125</v>
      </c>
      <c r="T2689">
        <v>13781</v>
      </c>
      <c r="U2689">
        <v>15063</v>
      </c>
      <c r="V2689">
        <v>16344</v>
      </c>
      <c r="W2689" t="s">
        <v>2181</v>
      </c>
      <c r="X2689">
        <v>1</v>
      </c>
      <c r="Y2689">
        <v>1</v>
      </c>
      <c r="Z2689" t="s">
        <v>1532</v>
      </c>
    </row>
    <row r="2690" spans="1:26">
      <c r="A2690">
        <v>285</v>
      </c>
      <c r="B2690">
        <v>16226</v>
      </c>
      <c r="C2690" t="s">
        <v>1574</v>
      </c>
      <c r="D2690" t="s">
        <v>1529</v>
      </c>
      <c r="E2690" t="s">
        <v>1446</v>
      </c>
      <c r="F2690">
        <v>81431</v>
      </c>
      <c r="G2690">
        <v>96186</v>
      </c>
      <c r="H2690" t="s">
        <v>1577</v>
      </c>
      <c r="I2690">
        <v>323</v>
      </c>
      <c r="J2690">
        <v>1</v>
      </c>
      <c r="K2690">
        <v>50000</v>
      </c>
      <c r="L2690">
        <v>81314</v>
      </c>
      <c r="M2690">
        <v>11180</v>
      </c>
      <c r="N2690">
        <v>11739</v>
      </c>
      <c r="O2690">
        <v>12326</v>
      </c>
      <c r="P2690">
        <v>13472</v>
      </c>
      <c r="Q2690">
        <v>14618</v>
      </c>
      <c r="R2690">
        <v>50000</v>
      </c>
      <c r="S2690">
        <v>52500</v>
      </c>
      <c r="T2690">
        <v>55125</v>
      </c>
      <c r="U2690">
        <v>60250</v>
      </c>
      <c r="V2690">
        <v>65376</v>
      </c>
      <c r="W2690" t="s">
        <v>2870</v>
      </c>
      <c r="X2690">
        <v>1</v>
      </c>
      <c r="Y2690">
        <v>1</v>
      </c>
      <c r="Z2690" t="s">
        <v>1532</v>
      </c>
    </row>
    <row r="2691" spans="1:26">
      <c r="A2691">
        <v>285</v>
      </c>
      <c r="B2691">
        <v>16226</v>
      </c>
      <c r="C2691" t="s">
        <v>1574</v>
      </c>
      <c r="D2691" t="s">
        <v>1529</v>
      </c>
      <c r="E2691" t="s">
        <v>1446</v>
      </c>
      <c r="F2691">
        <v>29497</v>
      </c>
      <c r="G2691">
        <v>32110</v>
      </c>
      <c r="H2691" t="s">
        <v>1577</v>
      </c>
      <c r="I2691">
        <v>323</v>
      </c>
      <c r="J2691">
        <v>3</v>
      </c>
      <c r="K2691">
        <v>1500</v>
      </c>
      <c r="L2691">
        <v>81314</v>
      </c>
      <c r="M2691">
        <v>11180</v>
      </c>
      <c r="N2691">
        <v>11739</v>
      </c>
      <c r="O2691">
        <v>12326</v>
      </c>
      <c r="P2691">
        <v>13472</v>
      </c>
      <c r="Q2691">
        <v>14618</v>
      </c>
      <c r="R2691">
        <v>4500</v>
      </c>
      <c r="S2691">
        <v>4725</v>
      </c>
      <c r="T2691">
        <v>4961</v>
      </c>
      <c r="U2691">
        <v>5423</v>
      </c>
      <c r="V2691">
        <v>5884</v>
      </c>
      <c r="W2691" t="s">
        <v>2182</v>
      </c>
      <c r="X2691">
        <v>1</v>
      </c>
      <c r="Y2691">
        <v>1</v>
      </c>
      <c r="Z2691" t="s">
        <v>1532</v>
      </c>
    </row>
    <row r="2692" spans="1:26">
      <c r="A2692">
        <v>285</v>
      </c>
      <c r="B2692">
        <v>16226</v>
      </c>
      <c r="C2692" t="s">
        <v>1574</v>
      </c>
      <c r="D2692" t="s">
        <v>1529</v>
      </c>
      <c r="E2692" t="s">
        <v>1446</v>
      </c>
      <c r="F2692">
        <v>64947</v>
      </c>
      <c r="G2692">
        <v>78145</v>
      </c>
      <c r="H2692" t="s">
        <v>1577</v>
      </c>
      <c r="I2692">
        <v>323</v>
      </c>
      <c r="J2692">
        <v>3</v>
      </c>
      <c r="K2692">
        <v>1300</v>
      </c>
      <c r="L2692">
        <v>81314</v>
      </c>
      <c r="M2692">
        <v>11180</v>
      </c>
      <c r="N2692">
        <v>11739</v>
      </c>
      <c r="O2692">
        <v>12326</v>
      </c>
      <c r="P2692">
        <v>13472</v>
      </c>
      <c r="Q2692">
        <v>14618</v>
      </c>
      <c r="R2692">
        <v>3900</v>
      </c>
      <c r="S2692">
        <v>4095</v>
      </c>
      <c r="T2692">
        <v>4300</v>
      </c>
      <c r="U2692">
        <v>4700</v>
      </c>
      <c r="V2692">
        <v>5099</v>
      </c>
      <c r="W2692" t="s">
        <v>2182</v>
      </c>
      <c r="X2692">
        <v>1</v>
      </c>
      <c r="Y2692">
        <v>1</v>
      </c>
      <c r="Z2692" t="s">
        <v>1532</v>
      </c>
    </row>
    <row r="2693" spans="1:26">
      <c r="A2693">
        <v>285</v>
      </c>
      <c r="B2693">
        <v>16226</v>
      </c>
      <c r="C2693" t="s">
        <v>1574</v>
      </c>
      <c r="D2693" t="s">
        <v>1529</v>
      </c>
      <c r="E2693" t="s">
        <v>1445</v>
      </c>
      <c r="F2693">
        <v>55524</v>
      </c>
      <c r="G2693">
        <v>65533</v>
      </c>
      <c r="H2693" t="s">
        <v>1577</v>
      </c>
      <c r="I2693">
        <v>323</v>
      </c>
      <c r="J2693">
        <v>1</v>
      </c>
      <c r="K2693">
        <v>5000</v>
      </c>
      <c r="L2693">
        <v>81000</v>
      </c>
      <c r="M2693">
        <v>4982</v>
      </c>
      <c r="N2693">
        <v>5231</v>
      </c>
      <c r="O2693">
        <v>5493</v>
      </c>
      <c r="P2693">
        <v>6004</v>
      </c>
      <c r="Q2693">
        <v>6515</v>
      </c>
      <c r="R2693">
        <v>5000</v>
      </c>
      <c r="S2693">
        <v>5250</v>
      </c>
      <c r="T2693">
        <v>5513</v>
      </c>
      <c r="U2693">
        <v>6026</v>
      </c>
      <c r="V2693">
        <v>6539</v>
      </c>
      <c r="W2693" t="s">
        <v>2171</v>
      </c>
      <c r="X2693">
        <v>1</v>
      </c>
      <c r="Y2693">
        <v>1</v>
      </c>
      <c r="Z2693" t="s">
        <v>1532</v>
      </c>
    </row>
    <row r="2694" spans="1:26">
      <c r="A2694">
        <v>285</v>
      </c>
      <c r="B2694">
        <v>16226</v>
      </c>
      <c r="C2694" t="s">
        <v>1574</v>
      </c>
      <c r="D2694" t="s">
        <v>1529</v>
      </c>
      <c r="E2694" t="s">
        <v>1445</v>
      </c>
      <c r="F2694">
        <v>71500</v>
      </c>
      <c r="G2694">
        <v>85143</v>
      </c>
      <c r="H2694" t="s">
        <v>1577</v>
      </c>
      <c r="I2694">
        <v>323</v>
      </c>
      <c r="J2694">
        <v>6</v>
      </c>
      <c r="K2694">
        <v>290000</v>
      </c>
      <c r="L2694">
        <v>81000</v>
      </c>
      <c r="M2694">
        <v>4982</v>
      </c>
      <c r="N2694">
        <v>5231</v>
      </c>
      <c r="O2694">
        <v>5493</v>
      </c>
      <c r="P2694">
        <v>6004</v>
      </c>
      <c r="Q2694">
        <v>6515</v>
      </c>
      <c r="R2694">
        <v>1740000</v>
      </c>
      <c r="S2694">
        <v>1826965</v>
      </c>
      <c r="T2694">
        <v>1918470</v>
      </c>
      <c r="U2694">
        <v>2096941</v>
      </c>
      <c r="V2694">
        <v>2275411</v>
      </c>
      <c r="W2694" t="s">
        <v>2195</v>
      </c>
      <c r="X2694">
        <v>1</v>
      </c>
      <c r="Y2694">
        <v>1</v>
      </c>
      <c r="Z2694" t="s">
        <v>1532</v>
      </c>
    </row>
    <row r="2695" spans="1:26">
      <c r="A2695">
        <v>285</v>
      </c>
      <c r="B2695">
        <v>16226</v>
      </c>
      <c r="C2695" t="s">
        <v>1574</v>
      </c>
      <c r="D2695" t="s">
        <v>1529</v>
      </c>
      <c r="E2695" t="s">
        <v>1445</v>
      </c>
      <c r="F2695">
        <v>64276</v>
      </c>
      <c r="G2695">
        <v>77338</v>
      </c>
      <c r="H2695" t="s">
        <v>1577</v>
      </c>
      <c r="I2695">
        <v>323</v>
      </c>
      <c r="J2695">
        <v>1</v>
      </c>
      <c r="K2695">
        <v>1600</v>
      </c>
      <c r="L2695">
        <v>81000</v>
      </c>
      <c r="M2695">
        <v>4982</v>
      </c>
      <c r="N2695">
        <v>5231</v>
      </c>
      <c r="O2695">
        <v>5493</v>
      </c>
      <c r="P2695">
        <v>6004</v>
      </c>
      <c r="Q2695">
        <v>6515</v>
      </c>
      <c r="R2695">
        <v>1600</v>
      </c>
      <c r="S2695">
        <v>1680</v>
      </c>
      <c r="T2695">
        <v>1764</v>
      </c>
      <c r="U2695">
        <v>1928</v>
      </c>
      <c r="V2695">
        <v>2092</v>
      </c>
      <c r="W2695" t="s">
        <v>2773</v>
      </c>
      <c r="X2695">
        <v>1</v>
      </c>
      <c r="Y2695">
        <v>1</v>
      </c>
      <c r="Z2695" t="s">
        <v>1532</v>
      </c>
    </row>
    <row r="2696" spans="1:26">
      <c r="A2696">
        <v>285</v>
      </c>
      <c r="B2696">
        <v>16226</v>
      </c>
      <c r="C2696" t="s">
        <v>1574</v>
      </c>
      <c r="D2696" t="s">
        <v>1529</v>
      </c>
      <c r="E2696" t="s">
        <v>1445</v>
      </c>
      <c r="F2696">
        <v>79787</v>
      </c>
      <c r="G2696">
        <v>94246</v>
      </c>
      <c r="H2696" t="s">
        <v>1577</v>
      </c>
      <c r="I2696">
        <v>323</v>
      </c>
      <c r="J2696">
        <v>2</v>
      </c>
      <c r="K2696">
        <v>100000</v>
      </c>
      <c r="L2696">
        <v>81000</v>
      </c>
      <c r="M2696">
        <v>4982</v>
      </c>
      <c r="N2696">
        <v>5231</v>
      </c>
      <c r="O2696">
        <v>5493</v>
      </c>
      <c r="P2696">
        <v>6004</v>
      </c>
      <c r="Q2696">
        <v>6515</v>
      </c>
      <c r="R2696">
        <v>200000</v>
      </c>
      <c r="S2696">
        <v>209996</v>
      </c>
      <c r="T2696">
        <v>220514</v>
      </c>
      <c r="U2696">
        <v>241028</v>
      </c>
      <c r="V2696">
        <v>261542</v>
      </c>
      <c r="W2696" t="s">
        <v>2196</v>
      </c>
      <c r="X2696">
        <v>1</v>
      </c>
      <c r="Y2696">
        <v>1</v>
      </c>
      <c r="Z2696" t="s">
        <v>1532</v>
      </c>
    </row>
    <row r="2697" spans="1:26">
      <c r="A2697">
        <v>285</v>
      </c>
      <c r="B2697">
        <v>16226</v>
      </c>
      <c r="C2697" t="s">
        <v>1574</v>
      </c>
      <c r="D2697" t="s">
        <v>1529</v>
      </c>
      <c r="E2697" t="s">
        <v>1445</v>
      </c>
      <c r="F2697">
        <v>52386</v>
      </c>
      <c r="G2697">
        <v>61690</v>
      </c>
      <c r="H2697" t="s">
        <v>1577</v>
      </c>
      <c r="I2697">
        <v>323</v>
      </c>
      <c r="J2697">
        <v>19</v>
      </c>
      <c r="K2697">
        <v>500</v>
      </c>
      <c r="L2697">
        <v>81000</v>
      </c>
      <c r="M2697">
        <v>4982</v>
      </c>
      <c r="N2697">
        <v>5231</v>
      </c>
      <c r="O2697">
        <v>5493</v>
      </c>
      <c r="P2697">
        <v>6004</v>
      </c>
      <c r="Q2697">
        <v>6515</v>
      </c>
      <c r="R2697">
        <v>9500</v>
      </c>
      <c r="S2697">
        <v>9975</v>
      </c>
      <c r="T2697">
        <v>10474</v>
      </c>
      <c r="U2697">
        <v>11449</v>
      </c>
      <c r="V2697">
        <v>12423</v>
      </c>
      <c r="W2697" t="s">
        <v>2172</v>
      </c>
      <c r="X2697">
        <v>1</v>
      </c>
      <c r="Y2697">
        <v>1</v>
      </c>
      <c r="Z2697" t="s">
        <v>1532</v>
      </c>
    </row>
    <row r="2698" spans="1:26">
      <c r="A2698">
        <v>285</v>
      </c>
      <c r="B2698">
        <v>16226</v>
      </c>
      <c r="C2698" t="s">
        <v>1574</v>
      </c>
      <c r="D2698" t="s">
        <v>1529</v>
      </c>
      <c r="E2698" t="s">
        <v>1445</v>
      </c>
      <c r="F2698">
        <v>82804</v>
      </c>
      <c r="G2698">
        <v>97880</v>
      </c>
      <c r="H2698" t="s">
        <v>1577</v>
      </c>
      <c r="I2698">
        <v>323</v>
      </c>
      <c r="J2698">
        <v>2</v>
      </c>
      <c r="K2698">
        <v>2000</v>
      </c>
      <c r="L2698">
        <v>81000</v>
      </c>
      <c r="M2698">
        <v>4982</v>
      </c>
      <c r="N2698">
        <v>5231</v>
      </c>
      <c r="O2698">
        <v>5493</v>
      </c>
      <c r="P2698">
        <v>6004</v>
      </c>
      <c r="Q2698">
        <v>6515</v>
      </c>
      <c r="R2698">
        <v>4000</v>
      </c>
      <c r="S2698">
        <v>4200</v>
      </c>
      <c r="T2698">
        <v>4410</v>
      </c>
      <c r="U2698">
        <v>4821</v>
      </c>
      <c r="V2698">
        <v>5231</v>
      </c>
      <c r="W2698" t="s">
        <v>2871</v>
      </c>
      <c r="X2698">
        <v>1</v>
      </c>
      <c r="Y2698">
        <v>1</v>
      </c>
      <c r="Z2698" t="s">
        <v>1532</v>
      </c>
    </row>
    <row r="2699" spans="1:26">
      <c r="A2699">
        <v>285</v>
      </c>
      <c r="B2699">
        <v>16226</v>
      </c>
      <c r="C2699" t="s">
        <v>1574</v>
      </c>
      <c r="D2699" t="s">
        <v>1529</v>
      </c>
      <c r="E2699" t="s">
        <v>1445</v>
      </c>
      <c r="F2699">
        <v>81263</v>
      </c>
      <c r="G2699">
        <v>95994</v>
      </c>
      <c r="H2699" t="s">
        <v>1577</v>
      </c>
      <c r="I2699">
        <v>323</v>
      </c>
      <c r="J2699">
        <v>1</v>
      </c>
      <c r="K2699">
        <v>15000</v>
      </c>
      <c r="L2699">
        <v>81000</v>
      </c>
      <c r="M2699">
        <v>4982</v>
      </c>
      <c r="N2699">
        <v>5231</v>
      </c>
      <c r="O2699">
        <v>5493</v>
      </c>
      <c r="P2699">
        <v>6004</v>
      </c>
      <c r="Q2699">
        <v>6515</v>
      </c>
      <c r="R2699">
        <v>15000</v>
      </c>
      <c r="S2699">
        <v>15750</v>
      </c>
      <c r="T2699">
        <v>16539</v>
      </c>
      <c r="U2699">
        <v>18077</v>
      </c>
      <c r="V2699">
        <v>19616</v>
      </c>
      <c r="W2699" t="s">
        <v>2872</v>
      </c>
      <c r="X2699">
        <v>1</v>
      </c>
      <c r="Y2699">
        <v>1</v>
      </c>
      <c r="Z2699" t="s">
        <v>1532</v>
      </c>
    </row>
    <row r="2700" spans="1:26">
      <c r="A2700">
        <v>285</v>
      </c>
      <c r="B2700">
        <v>16226</v>
      </c>
      <c r="C2700" t="s">
        <v>1574</v>
      </c>
      <c r="D2700" t="s">
        <v>1529</v>
      </c>
      <c r="E2700" t="s">
        <v>1445</v>
      </c>
      <c r="F2700">
        <v>56467</v>
      </c>
      <c r="G2700">
        <v>66857</v>
      </c>
      <c r="H2700" t="s">
        <v>1577</v>
      </c>
      <c r="I2700">
        <v>323</v>
      </c>
      <c r="J2700">
        <v>10</v>
      </c>
      <c r="K2700">
        <v>18000</v>
      </c>
      <c r="L2700">
        <v>81000</v>
      </c>
      <c r="M2700">
        <v>4982</v>
      </c>
      <c r="N2700">
        <v>5231</v>
      </c>
      <c r="O2700">
        <v>5493</v>
      </c>
      <c r="P2700">
        <v>6004</v>
      </c>
      <c r="Q2700">
        <v>6515</v>
      </c>
      <c r="R2700">
        <v>180000</v>
      </c>
      <c r="S2700">
        <v>188996</v>
      </c>
      <c r="T2700">
        <v>198462</v>
      </c>
      <c r="U2700">
        <v>216925</v>
      </c>
      <c r="V2700">
        <v>235387</v>
      </c>
      <c r="W2700" t="s">
        <v>2197</v>
      </c>
      <c r="X2700">
        <v>1</v>
      </c>
      <c r="Y2700">
        <v>1</v>
      </c>
      <c r="Z2700" t="s">
        <v>1532</v>
      </c>
    </row>
    <row r="2701" spans="1:26">
      <c r="A2701">
        <v>285</v>
      </c>
      <c r="B2701">
        <v>16226</v>
      </c>
      <c r="C2701" t="s">
        <v>1574</v>
      </c>
      <c r="D2701" t="s">
        <v>1529</v>
      </c>
      <c r="E2701" t="s">
        <v>1445</v>
      </c>
      <c r="F2701">
        <v>81207</v>
      </c>
      <c r="G2701">
        <v>95935</v>
      </c>
      <c r="H2701" t="s">
        <v>1577</v>
      </c>
      <c r="I2701">
        <v>323</v>
      </c>
      <c r="J2701">
        <v>2</v>
      </c>
      <c r="K2701">
        <v>3000</v>
      </c>
      <c r="L2701">
        <v>81000</v>
      </c>
      <c r="M2701">
        <v>4982</v>
      </c>
      <c r="N2701">
        <v>5231</v>
      </c>
      <c r="O2701">
        <v>5493</v>
      </c>
      <c r="P2701">
        <v>6004</v>
      </c>
      <c r="Q2701">
        <v>6515</v>
      </c>
      <c r="R2701">
        <v>6000</v>
      </c>
      <c r="S2701">
        <v>6300</v>
      </c>
      <c r="T2701">
        <v>6615</v>
      </c>
      <c r="U2701">
        <v>7231</v>
      </c>
      <c r="V2701">
        <v>7846</v>
      </c>
      <c r="W2701" t="s">
        <v>2873</v>
      </c>
      <c r="X2701">
        <v>1</v>
      </c>
      <c r="Y2701">
        <v>1</v>
      </c>
      <c r="Z2701" t="s">
        <v>1532</v>
      </c>
    </row>
    <row r="2702" spans="1:26">
      <c r="A2702">
        <v>285</v>
      </c>
      <c r="B2702">
        <v>16226</v>
      </c>
      <c r="C2702" t="s">
        <v>1574</v>
      </c>
      <c r="D2702" t="s">
        <v>1529</v>
      </c>
      <c r="E2702" t="s">
        <v>1445</v>
      </c>
      <c r="F2702">
        <v>52349</v>
      </c>
      <c r="G2702">
        <v>61653</v>
      </c>
      <c r="H2702" t="s">
        <v>1577</v>
      </c>
      <c r="I2702">
        <v>323</v>
      </c>
      <c r="J2702">
        <v>4</v>
      </c>
      <c r="K2702">
        <v>18000</v>
      </c>
      <c r="L2702">
        <v>81000</v>
      </c>
      <c r="M2702">
        <v>4982</v>
      </c>
      <c r="N2702">
        <v>5231</v>
      </c>
      <c r="O2702">
        <v>5493</v>
      </c>
      <c r="P2702">
        <v>6004</v>
      </c>
      <c r="Q2702">
        <v>6515</v>
      </c>
      <c r="R2702">
        <v>72000</v>
      </c>
      <c r="S2702">
        <v>75599</v>
      </c>
      <c r="T2702">
        <v>79385</v>
      </c>
      <c r="U2702">
        <v>86770</v>
      </c>
      <c r="V2702">
        <v>94155</v>
      </c>
      <c r="W2702" t="s">
        <v>2199</v>
      </c>
      <c r="X2702">
        <v>1</v>
      </c>
      <c r="Y2702">
        <v>1</v>
      </c>
      <c r="Z2702" t="s">
        <v>1532</v>
      </c>
    </row>
    <row r="2703" spans="1:26">
      <c r="A2703">
        <v>285</v>
      </c>
      <c r="B2703">
        <v>16226</v>
      </c>
      <c r="C2703" t="s">
        <v>1574</v>
      </c>
      <c r="D2703" t="s">
        <v>1529</v>
      </c>
      <c r="E2703" t="s">
        <v>1445</v>
      </c>
      <c r="F2703">
        <v>9851</v>
      </c>
      <c r="G2703">
        <v>10231</v>
      </c>
      <c r="H2703" t="s">
        <v>1577</v>
      </c>
      <c r="I2703">
        <v>323</v>
      </c>
      <c r="J2703">
        <v>1</v>
      </c>
      <c r="K2703">
        <v>3000</v>
      </c>
      <c r="L2703">
        <v>81000</v>
      </c>
      <c r="M2703">
        <v>4982</v>
      </c>
      <c r="N2703">
        <v>5231</v>
      </c>
      <c r="O2703">
        <v>5493</v>
      </c>
      <c r="P2703">
        <v>6004</v>
      </c>
      <c r="Q2703">
        <v>6515</v>
      </c>
      <c r="R2703">
        <v>3000</v>
      </c>
      <c r="S2703">
        <v>3150</v>
      </c>
      <c r="T2703">
        <v>3308</v>
      </c>
      <c r="U2703">
        <v>3615</v>
      </c>
      <c r="V2703">
        <v>3923</v>
      </c>
      <c r="W2703" t="s">
        <v>2173</v>
      </c>
      <c r="X2703">
        <v>1</v>
      </c>
      <c r="Y2703">
        <v>1</v>
      </c>
      <c r="Z2703" t="s">
        <v>1532</v>
      </c>
    </row>
    <row r="2704" spans="1:26">
      <c r="A2704">
        <v>285</v>
      </c>
      <c r="B2704">
        <v>16226</v>
      </c>
      <c r="C2704" t="s">
        <v>1574</v>
      </c>
      <c r="D2704" t="s">
        <v>1529</v>
      </c>
      <c r="E2704" t="s">
        <v>1445</v>
      </c>
      <c r="F2704">
        <v>79636</v>
      </c>
      <c r="G2704">
        <v>94074</v>
      </c>
      <c r="H2704" t="s">
        <v>1577</v>
      </c>
      <c r="I2704">
        <v>323</v>
      </c>
      <c r="J2704">
        <v>1</v>
      </c>
      <c r="K2704">
        <v>1500</v>
      </c>
      <c r="L2704">
        <v>81000</v>
      </c>
      <c r="M2704">
        <v>4982</v>
      </c>
      <c r="N2704">
        <v>5231</v>
      </c>
      <c r="O2704">
        <v>5493</v>
      </c>
      <c r="P2704">
        <v>6004</v>
      </c>
      <c r="Q2704">
        <v>6515</v>
      </c>
      <c r="R2704">
        <v>1500</v>
      </c>
      <c r="S2704">
        <v>1575</v>
      </c>
      <c r="T2704">
        <v>1654</v>
      </c>
      <c r="U2704">
        <v>1808</v>
      </c>
      <c r="V2704">
        <v>1962</v>
      </c>
      <c r="W2704" t="s">
        <v>2778</v>
      </c>
      <c r="X2704">
        <v>1</v>
      </c>
      <c r="Y2704">
        <v>1</v>
      </c>
      <c r="Z2704" t="s">
        <v>1532</v>
      </c>
    </row>
    <row r="2705" spans="1:26">
      <c r="A2705">
        <v>285</v>
      </c>
      <c r="B2705">
        <v>16226</v>
      </c>
      <c r="C2705" t="s">
        <v>1574</v>
      </c>
      <c r="D2705" t="s">
        <v>1529</v>
      </c>
      <c r="E2705" t="s">
        <v>1445</v>
      </c>
      <c r="F2705">
        <v>74308</v>
      </c>
      <c r="G2705">
        <v>88282</v>
      </c>
      <c r="H2705" t="s">
        <v>1577</v>
      </c>
      <c r="I2705">
        <v>323</v>
      </c>
      <c r="J2705">
        <v>3</v>
      </c>
      <c r="K2705">
        <v>3000</v>
      </c>
      <c r="L2705">
        <v>81000</v>
      </c>
      <c r="M2705">
        <v>4982</v>
      </c>
      <c r="N2705">
        <v>5231</v>
      </c>
      <c r="O2705">
        <v>5493</v>
      </c>
      <c r="P2705">
        <v>6004</v>
      </c>
      <c r="Q2705">
        <v>6515</v>
      </c>
      <c r="R2705">
        <v>9000</v>
      </c>
      <c r="S2705">
        <v>9450</v>
      </c>
      <c r="T2705">
        <v>9923</v>
      </c>
      <c r="U2705">
        <v>10846</v>
      </c>
      <c r="V2705">
        <v>11769</v>
      </c>
      <c r="W2705" t="s">
        <v>2183</v>
      </c>
      <c r="X2705">
        <v>1</v>
      </c>
      <c r="Y2705">
        <v>1</v>
      </c>
      <c r="Z2705" t="s">
        <v>1532</v>
      </c>
    </row>
    <row r="2706" spans="1:26">
      <c r="A2706">
        <v>285</v>
      </c>
      <c r="B2706">
        <v>16226</v>
      </c>
      <c r="C2706" t="s">
        <v>1574</v>
      </c>
      <c r="D2706" t="s">
        <v>1529</v>
      </c>
      <c r="E2706" t="s">
        <v>1445</v>
      </c>
      <c r="F2706">
        <v>52401</v>
      </c>
      <c r="G2706">
        <v>61706</v>
      </c>
      <c r="H2706" t="s">
        <v>1577</v>
      </c>
      <c r="I2706">
        <v>323</v>
      </c>
      <c r="J2706">
        <v>1</v>
      </c>
      <c r="K2706">
        <v>35000</v>
      </c>
      <c r="L2706">
        <v>81000</v>
      </c>
      <c r="M2706">
        <v>4982</v>
      </c>
      <c r="N2706">
        <v>5231</v>
      </c>
      <c r="O2706">
        <v>5493</v>
      </c>
      <c r="P2706">
        <v>6004</v>
      </c>
      <c r="Q2706">
        <v>6515</v>
      </c>
      <c r="R2706">
        <v>35000</v>
      </c>
      <c r="S2706">
        <v>36749</v>
      </c>
      <c r="T2706">
        <v>38590</v>
      </c>
      <c r="U2706">
        <v>42180</v>
      </c>
      <c r="V2706">
        <v>45770</v>
      </c>
      <c r="W2706" t="s">
        <v>2201</v>
      </c>
      <c r="X2706">
        <v>1</v>
      </c>
      <c r="Y2706">
        <v>1</v>
      </c>
      <c r="Z2706" t="s">
        <v>1532</v>
      </c>
    </row>
    <row r="2707" spans="1:26">
      <c r="A2707">
        <v>285</v>
      </c>
      <c r="B2707">
        <v>16226</v>
      </c>
      <c r="C2707" t="s">
        <v>1574</v>
      </c>
      <c r="D2707" t="s">
        <v>1529</v>
      </c>
      <c r="E2707" t="s">
        <v>1445</v>
      </c>
      <c r="F2707">
        <v>79128</v>
      </c>
      <c r="G2707">
        <v>93468</v>
      </c>
      <c r="H2707" t="s">
        <v>1577</v>
      </c>
      <c r="I2707">
        <v>323</v>
      </c>
      <c r="J2707">
        <v>20</v>
      </c>
      <c r="K2707">
        <v>25000</v>
      </c>
      <c r="L2707">
        <v>81000</v>
      </c>
      <c r="M2707">
        <v>4982</v>
      </c>
      <c r="N2707">
        <v>5231</v>
      </c>
      <c r="O2707">
        <v>5493</v>
      </c>
      <c r="P2707">
        <v>6004</v>
      </c>
      <c r="Q2707">
        <v>6515</v>
      </c>
      <c r="R2707">
        <v>500000</v>
      </c>
      <c r="S2707">
        <v>524990</v>
      </c>
      <c r="T2707">
        <v>551285</v>
      </c>
      <c r="U2707">
        <v>602569</v>
      </c>
      <c r="V2707">
        <v>653854</v>
      </c>
      <c r="W2707" t="s">
        <v>2201</v>
      </c>
      <c r="X2707">
        <v>1</v>
      </c>
      <c r="Y2707">
        <v>1</v>
      </c>
      <c r="Z2707" t="s">
        <v>1532</v>
      </c>
    </row>
    <row r="2708" spans="1:26">
      <c r="A2708">
        <v>285</v>
      </c>
      <c r="B2708">
        <v>16226</v>
      </c>
      <c r="C2708" t="s">
        <v>1574</v>
      </c>
      <c r="D2708" t="s">
        <v>1529</v>
      </c>
      <c r="E2708" t="s">
        <v>1445</v>
      </c>
      <c r="F2708">
        <v>49702</v>
      </c>
      <c r="G2708">
        <v>58259</v>
      </c>
      <c r="H2708" t="s">
        <v>1577</v>
      </c>
      <c r="I2708">
        <v>323</v>
      </c>
      <c r="J2708">
        <v>3</v>
      </c>
      <c r="K2708">
        <v>10000</v>
      </c>
      <c r="L2708">
        <v>81000</v>
      </c>
      <c r="M2708">
        <v>4982</v>
      </c>
      <c r="N2708">
        <v>5231</v>
      </c>
      <c r="O2708">
        <v>5493</v>
      </c>
      <c r="P2708">
        <v>6004</v>
      </c>
      <c r="Q2708">
        <v>6515</v>
      </c>
      <c r="R2708">
        <v>30000</v>
      </c>
      <c r="S2708">
        <v>31499</v>
      </c>
      <c r="T2708">
        <v>33077</v>
      </c>
      <c r="U2708">
        <v>36154</v>
      </c>
      <c r="V2708">
        <v>39231</v>
      </c>
      <c r="W2708" t="s">
        <v>2217</v>
      </c>
      <c r="X2708">
        <v>1</v>
      </c>
      <c r="Y2708">
        <v>1</v>
      </c>
      <c r="Z2708" t="s">
        <v>1532</v>
      </c>
    </row>
    <row r="2709" spans="1:26">
      <c r="A2709">
        <v>285</v>
      </c>
      <c r="B2709">
        <v>16226</v>
      </c>
      <c r="C2709" t="s">
        <v>1574</v>
      </c>
      <c r="D2709" t="s">
        <v>1529</v>
      </c>
      <c r="E2709" t="s">
        <v>1445</v>
      </c>
      <c r="F2709">
        <v>49494</v>
      </c>
      <c r="G2709">
        <v>57985</v>
      </c>
      <c r="H2709" t="s">
        <v>1577</v>
      </c>
      <c r="I2709">
        <v>323</v>
      </c>
      <c r="J2709">
        <v>6</v>
      </c>
      <c r="K2709">
        <v>1200</v>
      </c>
      <c r="L2709">
        <v>81000</v>
      </c>
      <c r="M2709">
        <v>4982</v>
      </c>
      <c r="N2709">
        <v>5231</v>
      </c>
      <c r="O2709">
        <v>5493</v>
      </c>
      <c r="P2709">
        <v>6004</v>
      </c>
      <c r="Q2709">
        <v>6515</v>
      </c>
      <c r="R2709">
        <v>7200</v>
      </c>
      <c r="S2709">
        <v>7560</v>
      </c>
      <c r="T2709">
        <v>7938</v>
      </c>
      <c r="U2709">
        <v>8677</v>
      </c>
      <c r="V2709">
        <v>9415</v>
      </c>
      <c r="W2709" t="s">
        <v>2188</v>
      </c>
      <c r="X2709">
        <v>1</v>
      </c>
      <c r="Y2709">
        <v>1</v>
      </c>
      <c r="Z2709" t="s">
        <v>1532</v>
      </c>
    </row>
    <row r="2710" spans="1:26">
      <c r="A2710">
        <v>285</v>
      </c>
      <c r="B2710">
        <v>16226</v>
      </c>
      <c r="C2710" t="s">
        <v>1574</v>
      </c>
      <c r="D2710" t="s">
        <v>1529</v>
      </c>
      <c r="E2710" t="s">
        <v>1445</v>
      </c>
      <c r="F2710">
        <v>8563</v>
      </c>
      <c r="G2710">
        <v>8943</v>
      </c>
      <c r="H2710" t="s">
        <v>1577</v>
      </c>
      <c r="I2710">
        <v>323</v>
      </c>
      <c r="J2710">
        <v>69</v>
      </c>
      <c r="K2710">
        <v>1500</v>
      </c>
      <c r="L2710">
        <v>81000</v>
      </c>
      <c r="M2710">
        <v>4982</v>
      </c>
      <c r="N2710">
        <v>5231</v>
      </c>
      <c r="O2710">
        <v>5493</v>
      </c>
      <c r="P2710">
        <v>6004</v>
      </c>
      <c r="Q2710">
        <v>6515</v>
      </c>
      <c r="R2710">
        <v>103500</v>
      </c>
      <c r="S2710">
        <v>108673</v>
      </c>
      <c r="T2710">
        <v>114116</v>
      </c>
      <c r="U2710">
        <v>124732</v>
      </c>
      <c r="V2710">
        <v>135348</v>
      </c>
      <c r="W2710" t="s">
        <v>1922</v>
      </c>
      <c r="X2710">
        <v>1</v>
      </c>
      <c r="Y2710">
        <v>1</v>
      </c>
      <c r="Z2710" t="s">
        <v>1532</v>
      </c>
    </row>
    <row r="2711" spans="1:26">
      <c r="A2711">
        <v>285</v>
      </c>
      <c r="B2711">
        <v>16226</v>
      </c>
      <c r="C2711" t="s">
        <v>1574</v>
      </c>
      <c r="D2711" t="s">
        <v>1529</v>
      </c>
      <c r="E2711" t="s">
        <v>1445</v>
      </c>
      <c r="F2711">
        <v>80041</v>
      </c>
      <c r="G2711">
        <v>94608</v>
      </c>
      <c r="H2711" t="s">
        <v>1577</v>
      </c>
      <c r="I2711">
        <v>323</v>
      </c>
      <c r="J2711">
        <v>2</v>
      </c>
      <c r="K2711">
        <v>25000</v>
      </c>
      <c r="L2711">
        <v>81000</v>
      </c>
      <c r="M2711">
        <v>4982</v>
      </c>
      <c r="N2711">
        <v>5231</v>
      </c>
      <c r="O2711">
        <v>5493</v>
      </c>
      <c r="P2711">
        <v>6004</v>
      </c>
      <c r="Q2711">
        <v>6515</v>
      </c>
      <c r="R2711">
        <v>50000</v>
      </c>
      <c r="S2711">
        <v>52499</v>
      </c>
      <c r="T2711">
        <v>55128</v>
      </c>
      <c r="U2711">
        <v>60257</v>
      </c>
      <c r="V2711">
        <v>65385</v>
      </c>
      <c r="W2711" t="s">
        <v>2874</v>
      </c>
      <c r="X2711">
        <v>1</v>
      </c>
      <c r="Y2711">
        <v>1</v>
      </c>
      <c r="Z2711" t="s">
        <v>1532</v>
      </c>
    </row>
    <row r="2712" spans="1:26">
      <c r="A2712">
        <v>285</v>
      </c>
      <c r="B2712">
        <v>16226</v>
      </c>
      <c r="C2712" t="s">
        <v>1574</v>
      </c>
      <c r="D2712" t="s">
        <v>1529</v>
      </c>
      <c r="E2712" t="s">
        <v>1445</v>
      </c>
      <c r="F2712">
        <v>55709</v>
      </c>
      <c r="G2712">
        <v>65772</v>
      </c>
      <c r="H2712" t="s">
        <v>1577</v>
      </c>
      <c r="I2712">
        <v>323</v>
      </c>
      <c r="J2712">
        <v>1</v>
      </c>
      <c r="K2712">
        <v>225000</v>
      </c>
      <c r="L2712">
        <v>81000</v>
      </c>
      <c r="M2712">
        <v>4982</v>
      </c>
      <c r="N2712">
        <v>5231</v>
      </c>
      <c r="O2712">
        <v>5493</v>
      </c>
      <c r="P2712">
        <v>6004</v>
      </c>
      <c r="Q2712">
        <v>6515</v>
      </c>
      <c r="R2712">
        <v>225000</v>
      </c>
      <c r="S2712">
        <v>236245</v>
      </c>
      <c r="T2712">
        <v>248078</v>
      </c>
      <c r="U2712">
        <v>271156</v>
      </c>
      <c r="V2712">
        <v>294234</v>
      </c>
      <c r="W2712" t="s">
        <v>2218</v>
      </c>
      <c r="X2712">
        <v>1</v>
      </c>
      <c r="Y2712">
        <v>1</v>
      </c>
      <c r="Z2712" t="s">
        <v>1532</v>
      </c>
    </row>
    <row r="2713" spans="1:26">
      <c r="A2713">
        <v>285</v>
      </c>
      <c r="B2713">
        <v>16226</v>
      </c>
      <c r="C2713" t="s">
        <v>1574</v>
      </c>
      <c r="D2713" t="s">
        <v>1529</v>
      </c>
      <c r="E2713" t="s">
        <v>1445</v>
      </c>
      <c r="F2713">
        <v>79228</v>
      </c>
      <c r="G2713">
        <v>93578</v>
      </c>
      <c r="H2713" t="s">
        <v>1577</v>
      </c>
      <c r="I2713">
        <v>323</v>
      </c>
      <c r="J2713">
        <v>2</v>
      </c>
      <c r="K2713">
        <v>80000</v>
      </c>
      <c r="L2713">
        <v>81000</v>
      </c>
      <c r="M2713">
        <v>4982</v>
      </c>
      <c r="N2713">
        <v>5231</v>
      </c>
      <c r="O2713">
        <v>5493</v>
      </c>
      <c r="P2713">
        <v>6004</v>
      </c>
      <c r="Q2713">
        <v>6515</v>
      </c>
      <c r="R2713">
        <v>160000</v>
      </c>
      <c r="S2713">
        <v>167997</v>
      </c>
      <c r="T2713">
        <v>176411</v>
      </c>
      <c r="U2713">
        <v>192822</v>
      </c>
      <c r="V2713">
        <v>209233</v>
      </c>
      <c r="W2713" t="s">
        <v>2211</v>
      </c>
      <c r="X2713">
        <v>1</v>
      </c>
      <c r="Y2713">
        <v>1</v>
      </c>
      <c r="Z2713" t="s">
        <v>1532</v>
      </c>
    </row>
    <row r="2714" spans="1:26">
      <c r="A2714">
        <v>285</v>
      </c>
      <c r="B2714">
        <v>16226</v>
      </c>
      <c r="C2714" t="s">
        <v>1574</v>
      </c>
      <c r="D2714" t="s">
        <v>1529</v>
      </c>
      <c r="E2714" t="s">
        <v>1445</v>
      </c>
      <c r="F2714">
        <v>79543</v>
      </c>
      <c r="G2714">
        <v>93967</v>
      </c>
      <c r="H2714" t="s">
        <v>1577</v>
      </c>
      <c r="I2714">
        <v>323</v>
      </c>
      <c r="J2714">
        <v>1</v>
      </c>
      <c r="K2714">
        <v>40000</v>
      </c>
      <c r="L2714">
        <v>81000</v>
      </c>
      <c r="M2714">
        <v>4982</v>
      </c>
      <c r="N2714">
        <v>5231</v>
      </c>
      <c r="O2714">
        <v>5493</v>
      </c>
      <c r="P2714">
        <v>6004</v>
      </c>
      <c r="Q2714">
        <v>6515</v>
      </c>
      <c r="R2714">
        <v>40000</v>
      </c>
      <c r="S2714">
        <v>41999</v>
      </c>
      <c r="T2714">
        <v>44103</v>
      </c>
      <c r="U2714">
        <v>48206</v>
      </c>
      <c r="V2714">
        <v>52308</v>
      </c>
      <c r="W2714" t="s">
        <v>2219</v>
      </c>
      <c r="X2714">
        <v>1</v>
      </c>
      <c r="Y2714">
        <v>1</v>
      </c>
      <c r="Z2714" t="s">
        <v>1532</v>
      </c>
    </row>
    <row r="2715" spans="1:26">
      <c r="A2715">
        <v>285</v>
      </c>
      <c r="B2715">
        <v>16226</v>
      </c>
      <c r="C2715" t="s">
        <v>1574</v>
      </c>
      <c r="D2715" t="s">
        <v>1529</v>
      </c>
      <c r="E2715" t="s">
        <v>1445</v>
      </c>
      <c r="F2715">
        <v>79601</v>
      </c>
      <c r="G2715">
        <v>94033</v>
      </c>
      <c r="H2715" t="s">
        <v>1577</v>
      </c>
      <c r="I2715">
        <v>323</v>
      </c>
      <c r="J2715">
        <v>12</v>
      </c>
      <c r="K2715">
        <v>1000</v>
      </c>
      <c r="L2715">
        <v>81000</v>
      </c>
      <c r="M2715">
        <v>4982</v>
      </c>
      <c r="N2715">
        <v>5231</v>
      </c>
      <c r="O2715">
        <v>5493</v>
      </c>
      <c r="P2715">
        <v>6004</v>
      </c>
      <c r="Q2715">
        <v>6515</v>
      </c>
      <c r="R2715">
        <v>12000</v>
      </c>
      <c r="S2715">
        <v>12600</v>
      </c>
      <c r="T2715">
        <v>13231</v>
      </c>
      <c r="U2715">
        <v>14462</v>
      </c>
      <c r="V2715">
        <v>15692</v>
      </c>
      <c r="W2715" t="s">
        <v>2174</v>
      </c>
      <c r="X2715">
        <v>1</v>
      </c>
      <c r="Y2715">
        <v>1</v>
      </c>
      <c r="Z2715" t="s">
        <v>1532</v>
      </c>
    </row>
    <row r="2716" spans="1:26">
      <c r="A2716">
        <v>285</v>
      </c>
      <c r="B2716">
        <v>16226</v>
      </c>
      <c r="C2716" t="s">
        <v>1574</v>
      </c>
      <c r="D2716" t="s">
        <v>1529</v>
      </c>
      <c r="E2716" t="s">
        <v>1445</v>
      </c>
      <c r="F2716">
        <v>52334</v>
      </c>
      <c r="G2716">
        <v>61639</v>
      </c>
      <c r="H2716" t="s">
        <v>1577</v>
      </c>
      <c r="I2716">
        <v>323</v>
      </c>
      <c r="J2716">
        <v>4</v>
      </c>
      <c r="K2716">
        <v>2000</v>
      </c>
      <c r="L2716">
        <v>81000</v>
      </c>
      <c r="M2716">
        <v>4982</v>
      </c>
      <c r="N2716">
        <v>5231</v>
      </c>
      <c r="O2716">
        <v>5493</v>
      </c>
      <c r="P2716">
        <v>6004</v>
      </c>
      <c r="Q2716">
        <v>6515</v>
      </c>
      <c r="R2716">
        <v>8000</v>
      </c>
      <c r="S2716">
        <v>8400</v>
      </c>
      <c r="T2716">
        <v>8821</v>
      </c>
      <c r="U2716">
        <v>9641</v>
      </c>
      <c r="V2716">
        <v>10462</v>
      </c>
      <c r="W2716" t="s">
        <v>2220</v>
      </c>
      <c r="X2716">
        <v>1</v>
      </c>
      <c r="Y2716">
        <v>1</v>
      </c>
      <c r="Z2716" t="s">
        <v>1532</v>
      </c>
    </row>
    <row r="2717" spans="1:26">
      <c r="A2717">
        <v>285</v>
      </c>
      <c r="B2717">
        <v>16226</v>
      </c>
      <c r="C2717" t="s">
        <v>1574</v>
      </c>
      <c r="D2717" t="s">
        <v>1529</v>
      </c>
      <c r="E2717" t="s">
        <v>1445</v>
      </c>
      <c r="F2717">
        <v>35252</v>
      </c>
      <c r="G2717">
        <v>38640</v>
      </c>
      <c r="H2717" t="s">
        <v>1577</v>
      </c>
      <c r="I2717">
        <v>323</v>
      </c>
      <c r="J2717">
        <v>3</v>
      </c>
      <c r="K2717">
        <v>4000</v>
      </c>
      <c r="L2717">
        <v>81000</v>
      </c>
      <c r="M2717">
        <v>4982</v>
      </c>
      <c r="N2717">
        <v>5231</v>
      </c>
      <c r="O2717">
        <v>5493</v>
      </c>
      <c r="P2717">
        <v>6004</v>
      </c>
      <c r="Q2717">
        <v>6515</v>
      </c>
      <c r="R2717">
        <v>12000</v>
      </c>
      <c r="S2717">
        <v>12600</v>
      </c>
      <c r="T2717">
        <v>13231</v>
      </c>
      <c r="U2717">
        <v>14462</v>
      </c>
      <c r="V2717">
        <v>15692</v>
      </c>
      <c r="W2717" t="s">
        <v>2190</v>
      </c>
      <c r="X2717">
        <v>1</v>
      </c>
      <c r="Y2717">
        <v>1</v>
      </c>
      <c r="Z2717" t="s">
        <v>1532</v>
      </c>
    </row>
    <row r="2718" spans="1:26">
      <c r="A2718">
        <v>285</v>
      </c>
      <c r="B2718">
        <v>16226</v>
      </c>
      <c r="C2718" t="s">
        <v>1574</v>
      </c>
      <c r="D2718" t="s">
        <v>1529</v>
      </c>
      <c r="E2718" t="s">
        <v>1445</v>
      </c>
      <c r="F2718">
        <v>49266</v>
      </c>
      <c r="G2718">
        <v>57711</v>
      </c>
      <c r="H2718" t="s">
        <v>1577</v>
      </c>
      <c r="I2718">
        <v>323</v>
      </c>
      <c r="J2718">
        <v>63</v>
      </c>
      <c r="K2718">
        <v>400</v>
      </c>
      <c r="L2718">
        <v>81000</v>
      </c>
      <c r="M2718">
        <v>4982</v>
      </c>
      <c r="N2718">
        <v>5231</v>
      </c>
      <c r="O2718">
        <v>5493</v>
      </c>
      <c r="P2718">
        <v>6004</v>
      </c>
      <c r="Q2718">
        <v>6515</v>
      </c>
      <c r="R2718">
        <v>25200</v>
      </c>
      <c r="S2718">
        <v>26459</v>
      </c>
      <c r="T2718">
        <v>27785</v>
      </c>
      <c r="U2718">
        <v>30369</v>
      </c>
      <c r="V2718">
        <v>32954</v>
      </c>
      <c r="W2718" t="s">
        <v>2175</v>
      </c>
      <c r="X2718">
        <v>1</v>
      </c>
      <c r="Y2718">
        <v>1</v>
      </c>
      <c r="Z2718" t="s">
        <v>1532</v>
      </c>
    </row>
    <row r="2719" spans="1:26">
      <c r="A2719">
        <v>285</v>
      </c>
      <c r="B2719">
        <v>16226</v>
      </c>
      <c r="C2719" t="s">
        <v>1574</v>
      </c>
      <c r="D2719" t="s">
        <v>1529</v>
      </c>
      <c r="E2719" t="s">
        <v>1445</v>
      </c>
      <c r="F2719">
        <v>79674</v>
      </c>
      <c r="G2719">
        <v>94122</v>
      </c>
      <c r="H2719" t="s">
        <v>1577</v>
      </c>
      <c r="I2719">
        <v>323</v>
      </c>
      <c r="J2719">
        <v>7</v>
      </c>
      <c r="K2719">
        <v>450</v>
      </c>
      <c r="L2719">
        <v>81000</v>
      </c>
      <c r="M2719">
        <v>4982</v>
      </c>
      <c r="N2719">
        <v>5231</v>
      </c>
      <c r="O2719">
        <v>5493</v>
      </c>
      <c r="P2719">
        <v>6004</v>
      </c>
      <c r="Q2719">
        <v>6515</v>
      </c>
      <c r="R2719">
        <v>3150</v>
      </c>
      <c r="S2719">
        <v>3307</v>
      </c>
      <c r="T2719">
        <v>3473</v>
      </c>
      <c r="U2719">
        <v>3796</v>
      </c>
      <c r="V2719">
        <v>4119</v>
      </c>
      <c r="W2719" t="s">
        <v>2169</v>
      </c>
      <c r="X2719">
        <v>1</v>
      </c>
      <c r="Y2719">
        <v>1</v>
      </c>
      <c r="Z2719" t="s">
        <v>1532</v>
      </c>
    </row>
    <row r="2720" spans="1:26">
      <c r="A2720">
        <v>285</v>
      </c>
      <c r="B2720">
        <v>16226</v>
      </c>
      <c r="C2720" t="s">
        <v>1574</v>
      </c>
      <c r="D2720" t="s">
        <v>1529</v>
      </c>
      <c r="E2720" t="s">
        <v>1445</v>
      </c>
      <c r="F2720">
        <v>79604</v>
      </c>
      <c r="G2720">
        <v>94036</v>
      </c>
      <c r="H2720" t="s">
        <v>1577</v>
      </c>
      <c r="I2720">
        <v>323</v>
      </c>
      <c r="J2720">
        <v>13</v>
      </c>
      <c r="K2720">
        <v>1500</v>
      </c>
      <c r="L2720">
        <v>81000</v>
      </c>
      <c r="M2720">
        <v>4982</v>
      </c>
      <c r="N2720">
        <v>5231</v>
      </c>
      <c r="O2720">
        <v>5493</v>
      </c>
      <c r="P2720">
        <v>6004</v>
      </c>
      <c r="Q2720">
        <v>6515</v>
      </c>
      <c r="R2720">
        <v>19500</v>
      </c>
      <c r="S2720">
        <v>20475</v>
      </c>
      <c r="T2720">
        <v>21500</v>
      </c>
      <c r="U2720">
        <v>23500</v>
      </c>
      <c r="V2720">
        <v>25500</v>
      </c>
      <c r="W2720" t="s">
        <v>2191</v>
      </c>
      <c r="X2720">
        <v>1</v>
      </c>
      <c r="Y2720">
        <v>1</v>
      </c>
      <c r="Z2720" t="s">
        <v>1532</v>
      </c>
    </row>
    <row r="2721" spans="1:26">
      <c r="A2721">
        <v>285</v>
      </c>
      <c r="B2721">
        <v>16226</v>
      </c>
      <c r="C2721" t="s">
        <v>1574</v>
      </c>
      <c r="D2721" t="s">
        <v>1529</v>
      </c>
      <c r="E2721" t="s">
        <v>1445</v>
      </c>
      <c r="F2721">
        <v>83839</v>
      </c>
      <c r="G2721">
        <v>99141</v>
      </c>
      <c r="H2721" t="s">
        <v>1577</v>
      </c>
      <c r="I2721">
        <v>323</v>
      </c>
      <c r="J2721">
        <v>57</v>
      </c>
      <c r="K2721">
        <v>700</v>
      </c>
      <c r="L2721">
        <v>81000</v>
      </c>
      <c r="M2721">
        <v>4982</v>
      </c>
      <c r="N2721">
        <v>5231</v>
      </c>
      <c r="O2721">
        <v>5493</v>
      </c>
      <c r="P2721">
        <v>6004</v>
      </c>
      <c r="Q2721">
        <v>6515</v>
      </c>
      <c r="R2721">
        <v>39900</v>
      </c>
      <c r="S2721">
        <v>41894</v>
      </c>
      <c r="T2721">
        <v>43993</v>
      </c>
      <c r="U2721">
        <v>48085</v>
      </c>
      <c r="V2721">
        <v>52178</v>
      </c>
      <c r="W2721" t="s">
        <v>2221</v>
      </c>
      <c r="X2721">
        <v>1</v>
      </c>
      <c r="Y2721">
        <v>1</v>
      </c>
      <c r="Z2721" t="s">
        <v>1532</v>
      </c>
    </row>
    <row r="2722" spans="1:26">
      <c r="A2722">
        <v>285</v>
      </c>
      <c r="B2722">
        <v>16226</v>
      </c>
      <c r="C2722" t="s">
        <v>1574</v>
      </c>
      <c r="D2722" t="s">
        <v>1529</v>
      </c>
      <c r="E2722" t="s">
        <v>1445</v>
      </c>
      <c r="F2722">
        <v>78862</v>
      </c>
      <c r="G2722">
        <v>93182</v>
      </c>
      <c r="H2722" t="s">
        <v>1577</v>
      </c>
      <c r="I2722">
        <v>323</v>
      </c>
      <c r="J2722">
        <v>1</v>
      </c>
      <c r="K2722">
        <v>20000</v>
      </c>
      <c r="L2722">
        <v>81000</v>
      </c>
      <c r="M2722">
        <v>4982</v>
      </c>
      <c r="N2722">
        <v>5231</v>
      </c>
      <c r="O2722">
        <v>5493</v>
      </c>
      <c r="P2722">
        <v>6004</v>
      </c>
      <c r="Q2722">
        <v>6515</v>
      </c>
      <c r="R2722">
        <v>20000</v>
      </c>
      <c r="S2722">
        <v>21000</v>
      </c>
      <c r="T2722">
        <v>22051</v>
      </c>
      <c r="U2722">
        <v>24103</v>
      </c>
      <c r="V2722">
        <v>26154</v>
      </c>
      <c r="W2722" t="s">
        <v>2222</v>
      </c>
      <c r="X2722">
        <v>1</v>
      </c>
      <c r="Y2722">
        <v>1</v>
      </c>
      <c r="Z2722" t="s">
        <v>1532</v>
      </c>
    </row>
    <row r="2723" spans="1:26">
      <c r="A2723">
        <v>285</v>
      </c>
      <c r="B2723">
        <v>16226</v>
      </c>
      <c r="C2723" t="s">
        <v>1574</v>
      </c>
      <c r="D2723" t="s">
        <v>1529</v>
      </c>
      <c r="E2723" t="s">
        <v>1445</v>
      </c>
      <c r="F2723">
        <v>55416</v>
      </c>
      <c r="G2723">
        <v>65417</v>
      </c>
      <c r="H2723" t="s">
        <v>1577</v>
      </c>
      <c r="I2723">
        <v>323</v>
      </c>
      <c r="J2723">
        <v>8</v>
      </c>
      <c r="K2723">
        <v>1500</v>
      </c>
      <c r="L2723">
        <v>81000</v>
      </c>
      <c r="M2723">
        <v>4982</v>
      </c>
      <c r="N2723">
        <v>5231</v>
      </c>
      <c r="O2723">
        <v>5493</v>
      </c>
      <c r="P2723">
        <v>6004</v>
      </c>
      <c r="Q2723">
        <v>6515</v>
      </c>
      <c r="R2723">
        <v>12000</v>
      </c>
      <c r="S2723">
        <v>12600</v>
      </c>
      <c r="T2723">
        <v>13231</v>
      </c>
      <c r="U2723">
        <v>14462</v>
      </c>
      <c r="V2723">
        <v>15692</v>
      </c>
      <c r="W2723" t="s">
        <v>2176</v>
      </c>
      <c r="X2723">
        <v>1</v>
      </c>
      <c r="Y2723">
        <v>1</v>
      </c>
      <c r="Z2723" t="s">
        <v>1532</v>
      </c>
    </row>
    <row r="2724" spans="1:26">
      <c r="A2724">
        <v>285</v>
      </c>
      <c r="B2724">
        <v>16226</v>
      </c>
      <c r="C2724" t="s">
        <v>1574</v>
      </c>
      <c r="D2724" t="s">
        <v>1529</v>
      </c>
      <c r="E2724" t="s">
        <v>1445</v>
      </c>
      <c r="F2724">
        <v>79063</v>
      </c>
      <c r="G2724">
        <v>93398</v>
      </c>
      <c r="H2724" t="s">
        <v>1577</v>
      </c>
      <c r="I2724">
        <v>323</v>
      </c>
      <c r="J2724">
        <v>1</v>
      </c>
      <c r="K2724">
        <v>800000</v>
      </c>
      <c r="L2724">
        <v>81000</v>
      </c>
      <c r="M2724">
        <v>4982</v>
      </c>
      <c r="N2724">
        <v>5231</v>
      </c>
      <c r="O2724">
        <v>5493</v>
      </c>
      <c r="P2724">
        <v>6004</v>
      </c>
      <c r="Q2724">
        <v>6515</v>
      </c>
      <c r="R2724">
        <v>800000</v>
      </c>
      <c r="S2724">
        <v>839984</v>
      </c>
      <c r="T2724">
        <v>882055</v>
      </c>
      <c r="U2724">
        <v>964111</v>
      </c>
      <c r="V2724">
        <v>1046166</v>
      </c>
      <c r="W2724" t="s">
        <v>2875</v>
      </c>
      <c r="X2724">
        <v>1</v>
      </c>
      <c r="Y2724">
        <v>1</v>
      </c>
      <c r="Z2724" t="s">
        <v>1532</v>
      </c>
    </row>
    <row r="2725" spans="1:26">
      <c r="A2725">
        <v>285</v>
      </c>
      <c r="B2725">
        <v>16226</v>
      </c>
      <c r="C2725" t="s">
        <v>1574</v>
      </c>
      <c r="D2725" t="s">
        <v>1529</v>
      </c>
      <c r="E2725" t="s">
        <v>1445</v>
      </c>
      <c r="F2725">
        <v>14881</v>
      </c>
      <c r="G2725">
        <v>15861</v>
      </c>
      <c r="H2725" t="s">
        <v>1577</v>
      </c>
      <c r="I2725">
        <v>323</v>
      </c>
      <c r="J2725">
        <v>1</v>
      </c>
      <c r="K2725">
        <v>45000</v>
      </c>
      <c r="L2725">
        <v>81000</v>
      </c>
      <c r="M2725">
        <v>4982</v>
      </c>
      <c r="N2725">
        <v>5231</v>
      </c>
      <c r="O2725">
        <v>5493</v>
      </c>
      <c r="P2725">
        <v>6004</v>
      </c>
      <c r="Q2725">
        <v>6515</v>
      </c>
      <c r="R2725">
        <v>45000</v>
      </c>
      <c r="S2725">
        <v>47249</v>
      </c>
      <c r="T2725">
        <v>49616</v>
      </c>
      <c r="U2725">
        <v>54231</v>
      </c>
      <c r="V2725">
        <v>58847</v>
      </c>
      <c r="W2725" t="s">
        <v>2202</v>
      </c>
      <c r="X2725">
        <v>1</v>
      </c>
      <c r="Y2725">
        <v>1</v>
      </c>
      <c r="Z2725" t="s">
        <v>1532</v>
      </c>
    </row>
    <row r="2726" spans="1:26">
      <c r="A2726">
        <v>285</v>
      </c>
      <c r="B2726">
        <v>16226</v>
      </c>
      <c r="C2726" t="s">
        <v>1574</v>
      </c>
      <c r="D2726" t="s">
        <v>1529</v>
      </c>
      <c r="E2726" t="s">
        <v>1445</v>
      </c>
      <c r="F2726">
        <v>42366</v>
      </c>
      <c r="G2726">
        <v>47994</v>
      </c>
      <c r="H2726" t="s">
        <v>1577</v>
      </c>
      <c r="I2726">
        <v>323</v>
      </c>
      <c r="J2726">
        <v>3</v>
      </c>
      <c r="K2726">
        <v>1500</v>
      </c>
      <c r="L2726">
        <v>81000</v>
      </c>
      <c r="M2726">
        <v>4982</v>
      </c>
      <c r="N2726">
        <v>5231</v>
      </c>
      <c r="O2726">
        <v>5493</v>
      </c>
      <c r="P2726">
        <v>6004</v>
      </c>
      <c r="Q2726">
        <v>6515</v>
      </c>
      <c r="R2726">
        <v>4500</v>
      </c>
      <c r="S2726">
        <v>4725</v>
      </c>
      <c r="T2726">
        <v>4962</v>
      </c>
      <c r="U2726">
        <v>5423</v>
      </c>
      <c r="V2726">
        <v>5885</v>
      </c>
      <c r="W2726" t="s">
        <v>2203</v>
      </c>
      <c r="X2726">
        <v>1</v>
      </c>
      <c r="Y2726">
        <v>1</v>
      </c>
      <c r="Z2726" t="s">
        <v>1532</v>
      </c>
    </row>
    <row r="2727" spans="1:26">
      <c r="A2727">
        <v>285</v>
      </c>
      <c r="B2727">
        <v>16226</v>
      </c>
      <c r="C2727" t="s">
        <v>1574</v>
      </c>
      <c r="D2727" t="s">
        <v>1529</v>
      </c>
      <c r="E2727" t="s">
        <v>1445</v>
      </c>
      <c r="F2727">
        <v>52063</v>
      </c>
      <c r="G2727">
        <v>61343</v>
      </c>
      <c r="H2727" t="s">
        <v>1577</v>
      </c>
      <c r="I2727">
        <v>323</v>
      </c>
      <c r="J2727">
        <v>2</v>
      </c>
      <c r="K2727">
        <v>2500</v>
      </c>
      <c r="L2727">
        <v>81000</v>
      </c>
      <c r="M2727">
        <v>4982</v>
      </c>
      <c r="N2727">
        <v>5231</v>
      </c>
      <c r="O2727">
        <v>5493</v>
      </c>
      <c r="P2727">
        <v>6004</v>
      </c>
      <c r="Q2727">
        <v>6515</v>
      </c>
      <c r="R2727">
        <v>5000</v>
      </c>
      <c r="S2727">
        <v>5250</v>
      </c>
      <c r="T2727">
        <v>5513</v>
      </c>
      <c r="U2727">
        <v>6026</v>
      </c>
      <c r="V2727">
        <v>6539</v>
      </c>
      <c r="W2727" t="s">
        <v>2212</v>
      </c>
      <c r="X2727">
        <v>1</v>
      </c>
      <c r="Y2727">
        <v>1</v>
      </c>
      <c r="Z2727" t="s">
        <v>1532</v>
      </c>
    </row>
    <row r="2728" spans="1:26">
      <c r="A2728">
        <v>285</v>
      </c>
      <c r="B2728">
        <v>16226</v>
      </c>
      <c r="C2728" t="s">
        <v>1574</v>
      </c>
      <c r="D2728" t="s">
        <v>1529</v>
      </c>
      <c r="E2728" t="s">
        <v>1445</v>
      </c>
      <c r="F2728">
        <v>79589</v>
      </c>
      <c r="G2728">
        <v>94020</v>
      </c>
      <c r="H2728" t="s">
        <v>1577</v>
      </c>
      <c r="I2728">
        <v>323</v>
      </c>
      <c r="J2728">
        <v>2</v>
      </c>
      <c r="K2728">
        <v>25000</v>
      </c>
      <c r="L2728">
        <v>81000</v>
      </c>
      <c r="M2728">
        <v>4982</v>
      </c>
      <c r="N2728">
        <v>5231</v>
      </c>
      <c r="O2728">
        <v>5493</v>
      </c>
      <c r="P2728">
        <v>6004</v>
      </c>
      <c r="Q2728">
        <v>6515</v>
      </c>
      <c r="R2728">
        <v>50000</v>
      </c>
      <c r="S2728">
        <v>52499</v>
      </c>
      <c r="T2728">
        <v>55128</v>
      </c>
      <c r="U2728">
        <v>60257</v>
      </c>
      <c r="V2728">
        <v>65385</v>
      </c>
      <c r="W2728" t="s">
        <v>2204</v>
      </c>
      <c r="X2728">
        <v>1</v>
      </c>
      <c r="Y2728">
        <v>1</v>
      </c>
      <c r="Z2728" t="s">
        <v>1532</v>
      </c>
    </row>
    <row r="2729" spans="1:26">
      <c r="A2729">
        <v>285</v>
      </c>
      <c r="B2729">
        <v>16226</v>
      </c>
      <c r="C2729" t="s">
        <v>1574</v>
      </c>
      <c r="D2729" t="s">
        <v>1529</v>
      </c>
      <c r="E2729" t="s">
        <v>1445</v>
      </c>
      <c r="F2729">
        <v>52348</v>
      </c>
      <c r="G2729">
        <v>61651</v>
      </c>
      <c r="H2729" t="s">
        <v>1577</v>
      </c>
      <c r="I2729">
        <v>323</v>
      </c>
      <c r="J2729">
        <v>2</v>
      </c>
      <c r="K2729">
        <v>25000</v>
      </c>
      <c r="L2729">
        <v>81000</v>
      </c>
      <c r="M2729">
        <v>4982</v>
      </c>
      <c r="N2729">
        <v>5231</v>
      </c>
      <c r="O2729">
        <v>5493</v>
      </c>
      <c r="P2729">
        <v>6004</v>
      </c>
      <c r="Q2729">
        <v>6515</v>
      </c>
      <c r="R2729">
        <v>50000</v>
      </c>
      <c r="S2729">
        <v>52499</v>
      </c>
      <c r="T2729">
        <v>55128</v>
      </c>
      <c r="U2729">
        <v>60257</v>
      </c>
      <c r="V2729">
        <v>65385</v>
      </c>
      <c r="W2729" t="s">
        <v>2213</v>
      </c>
      <c r="X2729">
        <v>1</v>
      </c>
      <c r="Y2729">
        <v>1</v>
      </c>
      <c r="Z2729" t="s">
        <v>1532</v>
      </c>
    </row>
    <row r="2730" spans="1:26">
      <c r="A2730">
        <v>285</v>
      </c>
      <c r="B2730">
        <v>16226</v>
      </c>
      <c r="C2730" t="s">
        <v>1574</v>
      </c>
      <c r="D2730" t="s">
        <v>1529</v>
      </c>
      <c r="E2730" t="s">
        <v>1445</v>
      </c>
      <c r="F2730">
        <v>76537</v>
      </c>
      <c r="G2730">
        <v>90678</v>
      </c>
      <c r="H2730" t="s">
        <v>1577</v>
      </c>
      <c r="I2730">
        <v>323</v>
      </c>
      <c r="J2730">
        <v>5</v>
      </c>
      <c r="K2730">
        <v>22000</v>
      </c>
      <c r="L2730">
        <v>81000</v>
      </c>
      <c r="M2730">
        <v>4982</v>
      </c>
      <c r="N2730">
        <v>5231</v>
      </c>
      <c r="O2730">
        <v>5493</v>
      </c>
      <c r="P2730">
        <v>6004</v>
      </c>
      <c r="Q2730">
        <v>6515</v>
      </c>
      <c r="R2730">
        <v>110000</v>
      </c>
      <c r="S2730">
        <v>115498</v>
      </c>
      <c r="T2730">
        <v>121283</v>
      </c>
      <c r="U2730">
        <v>132565</v>
      </c>
      <c r="V2730">
        <v>143848</v>
      </c>
      <c r="W2730" t="s">
        <v>2214</v>
      </c>
      <c r="X2730">
        <v>1</v>
      </c>
      <c r="Y2730">
        <v>1</v>
      </c>
      <c r="Z2730" t="s">
        <v>1532</v>
      </c>
    </row>
    <row r="2731" spans="1:26">
      <c r="A2731">
        <v>285</v>
      </c>
      <c r="B2731">
        <v>16226</v>
      </c>
      <c r="C2731" t="s">
        <v>1574</v>
      </c>
      <c r="D2731" t="s">
        <v>1529</v>
      </c>
      <c r="E2731" t="s">
        <v>1445</v>
      </c>
      <c r="F2731">
        <v>81853</v>
      </c>
      <c r="G2731">
        <v>96774</v>
      </c>
      <c r="H2731" t="s">
        <v>1577</v>
      </c>
      <c r="I2731">
        <v>323</v>
      </c>
      <c r="J2731">
        <v>1</v>
      </c>
      <c r="K2731">
        <v>350000</v>
      </c>
      <c r="L2731">
        <v>81000</v>
      </c>
      <c r="M2731">
        <v>4982</v>
      </c>
      <c r="N2731">
        <v>5231</v>
      </c>
      <c r="O2731">
        <v>5493</v>
      </c>
      <c r="P2731">
        <v>6004</v>
      </c>
      <c r="Q2731">
        <v>6515</v>
      </c>
      <c r="R2731">
        <v>350000</v>
      </c>
      <c r="S2731">
        <v>367493</v>
      </c>
      <c r="T2731">
        <v>385899</v>
      </c>
      <c r="U2731">
        <v>421798</v>
      </c>
      <c r="V2731">
        <v>457698</v>
      </c>
      <c r="W2731" t="s">
        <v>2223</v>
      </c>
      <c r="X2731">
        <v>1</v>
      </c>
      <c r="Y2731">
        <v>1</v>
      </c>
      <c r="Z2731" t="s">
        <v>1532</v>
      </c>
    </row>
    <row r="2732" spans="1:26">
      <c r="A2732">
        <v>285</v>
      </c>
      <c r="B2732">
        <v>16226</v>
      </c>
      <c r="C2732" t="s">
        <v>1574</v>
      </c>
      <c r="D2732" t="s">
        <v>1529</v>
      </c>
      <c r="E2732" t="s">
        <v>1445</v>
      </c>
      <c r="F2732">
        <v>83103</v>
      </c>
      <c r="G2732">
        <v>98301</v>
      </c>
      <c r="H2732" t="s">
        <v>1577</v>
      </c>
      <c r="I2732">
        <v>323</v>
      </c>
      <c r="J2732">
        <v>3</v>
      </c>
      <c r="K2732">
        <v>3000</v>
      </c>
      <c r="L2732">
        <v>81000</v>
      </c>
      <c r="M2732">
        <v>4982</v>
      </c>
      <c r="N2732">
        <v>5231</v>
      </c>
      <c r="O2732">
        <v>5493</v>
      </c>
      <c r="P2732">
        <v>6004</v>
      </c>
      <c r="Q2732">
        <v>6515</v>
      </c>
      <c r="R2732">
        <v>9000</v>
      </c>
      <c r="S2732">
        <v>9450</v>
      </c>
      <c r="T2732">
        <v>9923</v>
      </c>
      <c r="U2732">
        <v>10846</v>
      </c>
      <c r="V2732">
        <v>11769</v>
      </c>
      <c r="W2732" t="s">
        <v>2215</v>
      </c>
      <c r="X2732">
        <v>1</v>
      </c>
      <c r="Y2732">
        <v>1</v>
      </c>
      <c r="Z2732" t="s">
        <v>1532</v>
      </c>
    </row>
    <row r="2733" spans="1:26">
      <c r="A2733">
        <v>285</v>
      </c>
      <c r="B2733">
        <v>16226</v>
      </c>
      <c r="C2733" t="s">
        <v>1574</v>
      </c>
      <c r="D2733" t="s">
        <v>1529</v>
      </c>
      <c r="E2733" t="s">
        <v>1445</v>
      </c>
      <c r="F2733">
        <v>83102</v>
      </c>
      <c r="G2733">
        <v>98300</v>
      </c>
      <c r="H2733" t="s">
        <v>1577</v>
      </c>
      <c r="I2733">
        <v>323</v>
      </c>
      <c r="J2733">
        <v>1</v>
      </c>
      <c r="K2733">
        <v>5000</v>
      </c>
      <c r="L2733">
        <v>81000</v>
      </c>
      <c r="M2733">
        <v>4982</v>
      </c>
      <c r="N2733">
        <v>5231</v>
      </c>
      <c r="O2733">
        <v>5493</v>
      </c>
      <c r="P2733">
        <v>6004</v>
      </c>
      <c r="Q2733">
        <v>6515</v>
      </c>
      <c r="R2733">
        <v>5000</v>
      </c>
      <c r="S2733">
        <v>5250</v>
      </c>
      <c r="T2733">
        <v>5513</v>
      </c>
      <c r="U2733">
        <v>6026</v>
      </c>
      <c r="V2733">
        <v>6539</v>
      </c>
      <c r="W2733" t="s">
        <v>2194</v>
      </c>
      <c r="X2733">
        <v>1</v>
      </c>
      <c r="Y2733">
        <v>1</v>
      </c>
      <c r="Z2733" t="s">
        <v>1532</v>
      </c>
    </row>
    <row r="2734" spans="1:26">
      <c r="A2734">
        <v>285</v>
      </c>
      <c r="B2734">
        <v>16226</v>
      </c>
      <c r="C2734" t="s">
        <v>1574</v>
      </c>
      <c r="D2734" t="s">
        <v>1529</v>
      </c>
      <c r="E2734" t="s">
        <v>1445</v>
      </c>
      <c r="F2734">
        <v>49212</v>
      </c>
      <c r="G2734">
        <v>57639</v>
      </c>
      <c r="H2734" t="s">
        <v>1577</v>
      </c>
      <c r="I2734">
        <v>323</v>
      </c>
      <c r="J2734">
        <v>4</v>
      </c>
      <c r="K2734">
        <v>10000</v>
      </c>
      <c r="L2734">
        <v>81000</v>
      </c>
      <c r="M2734">
        <v>4982</v>
      </c>
      <c r="N2734">
        <v>5231</v>
      </c>
      <c r="O2734">
        <v>5493</v>
      </c>
      <c r="P2734">
        <v>6004</v>
      </c>
      <c r="Q2734">
        <v>6515</v>
      </c>
      <c r="R2734">
        <v>40000</v>
      </c>
      <c r="S2734">
        <v>41999</v>
      </c>
      <c r="T2734">
        <v>44103</v>
      </c>
      <c r="U2734">
        <v>48206</v>
      </c>
      <c r="V2734">
        <v>52308</v>
      </c>
      <c r="W2734" t="s">
        <v>2178</v>
      </c>
      <c r="X2734">
        <v>1</v>
      </c>
      <c r="Y2734">
        <v>1</v>
      </c>
      <c r="Z2734" t="s">
        <v>1532</v>
      </c>
    </row>
    <row r="2735" spans="1:26">
      <c r="A2735">
        <v>285</v>
      </c>
      <c r="B2735">
        <v>16226</v>
      </c>
      <c r="C2735" t="s">
        <v>1574</v>
      </c>
      <c r="D2735" t="s">
        <v>1529</v>
      </c>
      <c r="E2735" t="s">
        <v>1445</v>
      </c>
      <c r="F2735">
        <v>83149</v>
      </c>
      <c r="G2735">
        <v>98351</v>
      </c>
      <c r="H2735" t="s">
        <v>1577</v>
      </c>
      <c r="I2735">
        <v>323</v>
      </c>
      <c r="J2735">
        <v>4</v>
      </c>
      <c r="K2735">
        <v>80000</v>
      </c>
      <c r="L2735">
        <v>81000</v>
      </c>
      <c r="M2735">
        <v>4982</v>
      </c>
      <c r="N2735">
        <v>5231</v>
      </c>
      <c r="O2735">
        <v>5493</v>
      </c>
      <c r="P2735">
        <v>6004</v>
      </c>
      <c r="Q2735">
        <v>6515</v>
      </c>
      <c r="R2735">
        <v>320000</v>
      </c>
      <c r="S2735">
        <v>335994</v>
      </c>
      <c r="T2735">
        <v>352822</v>
      </c>
      <c r="U2735">
        <v>385644</v>
      </c>
      <c r="V2735">
        <v>418466</v>
      </c>
      <c r="W2735" t="s">
        <v>2206</v>
      </c>
      <c r="X2735">
        <v>1</v>
      </c>
      <c r="Y2735">
        <v>1</v>
      </c>
      <c r="Z2735" t="s">
        <v>1532</v>
      </c>
    </row>
    <row r="2736" spans="1:26">
      <c r="A2736">
        <v>285</v>
      </c>
      <c r="B2736">
        <v>16226</v>
      </c>
      <c r="C2736" t="s">
        <v>1574</v>
      </c>
      <c r="D2736" t="s">
        <v>1529</v>
      </c>
      <c r="E2736" t="s">
        <v>1445</v>
      </c>
      <c r="F2736">
        <v>52416</v>
      </c>
      <c r="G2736">
        <v>61722</v>
      </c>
      <c r="H2736" t="s">
        <v>1577</v>
      </c>
      <c r="I2736">
        <v>323</v>
      </c>
      <c r="J2736">
        <v>15</v>
      </c>
      <c r="K2736">
        <v>18000</v>
      </c>
      <c r="L2736">
        <v>81000</v>
      </c>
      <c r="M2736">
        <v>4982</v>
      </c>
      <c r="N2736">
        <v>5231</v>
      </c>
      <c r="O2736">
        <v>5493</v>
      </c>
      <c r="P2736">
        <v>6004</v>
      </c>
      <c r="Q2736">
        <v>6515</v>
      </c>
      <c r="R2736">
        <v>270000</v>
      </c>
      <c r="S2736">
        <v>283495</v>
      </c>
      <c r="T2736">
        <v>297694</v>
      </c>
      <c r="U2736">
        <v>325387</v>
      </c>
      <c r="V2736">
        <v>353081</v>
      </c>
      <c r="W2736" t="s">
        <v>2179</v>
      </c>
      <c r="X2736">
        <v>1</v>
      </c>
      <c r="Y2736">
        <v>1</v>
      </c>
      <c r="Z2736" t="s">
        <v>1532</v>
      </c>
    </row>
    <row r="2737" spans="1:26">
      <c r="A2737">
        <v>285</v>
      </c>
      <c r="B2737">
        <v>16226</v>
      </c>
      <c r="C2737" t="s">
        <v>1574</v>
      </c>
      <c r="D2737" t="s">
        <v>1529</v>
      </c>
      <c r="E2737" t="s">
        <v>1445</v>
      </c>
      <c r="F2737">
        <v>70362</v>
      </c>
      <c r="G2737">
        <v>83913</v>
      </c>
      <c r="H2737" t="s">
        <v>1577</v>
      </c>
      <c r="I2737">
        <v>323</v>
      </c>
      <c r="J2737">
        <v>59</v>
      </c>
      <c r="K2737">
        <v>25000</v>
      </c>
      <c r="L2737">
        <v>81000</v>
      </c>
      <c r="M2737">
        <v>4982</v>
      </c>
      <c r="N2737">
        <v>5231</v>
      </c>
      <c r="O2737">
        <v>5493</v>
      </c>
      <c r="P2737">
        <v>6004</v>
      </c>
      <c r="Q2737">
        <v>6515</v>
      </c>
      <c r="R2737">
        <v>1475000</v>
      </c>
      <c r="S2737">
        <v>1548720</v>
      </c>
      <c r="T2737">
        <v>1626290</v>
      </c>
      <c r="U2737">
        <v>1777579</v>
      </c>
      <c r="V2737">
        <v>1928869</v>
      </c>
      <c r="W2737" t="s">
        <v>2216</v>
      </c>
      <c r="X2737">
        <v>1</v>
      </c>
      <c r="Y2737">
        <v>1</v>
      </c>
      <c r="Z2737" t="s">
        <v>1532</v>
      </c>
    </row>
    <row r="2738" spans="1:26">
      <c r="A2738">
        <v>285</v>
      </c>
      <c r="B2738">
        <v>16226</v>
      </c>
      <c r="C2738" t="s">
        <v>1561</v>
      </c>
      <c r="D2738" t="s">
        <v>1529</v>
      </c>
      <c r="E2738" t="s">
        <v>1461</v>
      </c>
      <c r="F2738">
        <v>28496</v>
      </c>
      <c r="G2738">
        <v>31062</v>
      </c>
      <c r="H2738" t="s">
        <v>1530</v>
      </c>
      <c r="I2738">
        <v>266</v>
      </c>
      <c r="J2738">
        <v>1000</v>
      </c>
      <c r="K2738">
        <v>4.8499999999999996</v>
      </c>
      <c r="L2738">
        <v>1049</v>
      </c>
      <c r="M2738">
        <v>786</v>
      </c>
      <c r="N2738">
        <v>825</v>
      </c>
      <c r="O2738">
        <v>867</v>
      </c>
      <c r="P2738">
        <v>948</v>
      </c>
      <c r="Q2738">
        <v>1029</v>
      </c>
      <c r="R2738">
        <v>4850</v>
      </c>
      <c r="S2738">
        <v>5091</v>
      </c>
      <c r="T2738">
        <v>5350</v>
      </c>
      <c r="U2738">
        <v>5850</v>
      </c>
      <c r="V2738">
        <v>6349</v>
      </c>
      <c r="W2738" t="s">
        <v>1895</v>
      </c>
      <c r="X2738">
        <v>1</v>
      </c>
      <c r="Y2738">
        <v>1</v>
      </c>
      <c r="Z2738" t="s">
        <v>1532</v>
      </c>
    </row>
    <row r="2739" spans="1:26">
      <c r="A2739">
        <v>285</v>
      </c>
      <c r="B2739">
        <v>16226</v>
      </c>
      <c r="C2739" t="s">
        <v>1574</v>
      </c>
      <c r="D2739" t="s">
        <v>1529</v>
      </c>
      <c r="E2739" t="s">
        <v>1445</v>
      </c>
      <c r="F2739">
        <v>52415</v>
      </c>
      <c r="G2739">
        <v>61720</v>
      </c>
      <c r="H2739" t="s">
        <v>1577</v>
      </c>
      <c r="I2739">
        <v>323</v>
      </c>
      <c r="J2739">
        <v>4</v>
      </c>
      <c r="K2739">
        <v>30000</v>
      </c>
      <c r="L2739">
        <v>81000</v>
      </c>
      <c r="M2739">
        <v>4982</v>
      </c>
      <c r="N2739">
        <v>5231</v>
      </c>
      <c r="O2739">
        <v>5493</v>
      </c>
      <c r="P2739">
        <v>6004</v>
      </c>
      <c r="Q2739">
        <v>6515</v>
      </c>
      <c r="R2739">
        <v>120000</v>
      </c>
      <c r="S2739">
        <v>125998</v>
      </c>
      <c r="T2739">
        <v>132308</v>
      </c>
      <c r="U2739">
        <v>144617</v>
      </c>
      <c r="V2739">
        <v>156925</v>
      </c>
      <c r="W2739" t="s">
        <v>2810</v>
      </c>
      <c r="X2739">
        <v>1</v>
      </c>
      <c r="Y2739">
        <v>1</v>
      </c>
      <c r="Z2739" t="s">
        <v>1532</v>
      </c>
    </row>
    <row r="2740" spans="1:26">
      <c r="A2740">
        <v>285</v>
      </c>
      <c r="B2740">
        <v>16226</v>
      </c>
      <c r="C2740" t="s">
        <v>1574</v>
      </c>
      <c r="D2740" t="s">
        <v>1529</v>
      </c>
      <c r="E2740" t="s">
        <v>1445</v>
      </c>
      <c r="F2740">
        <v>34917</v>
      </c>
      <c r="G2740">
        <v>38305</v>
      </c>
      <c r="H2740" t="s">
        <v>1577</v>
      </c>
      <c r="I2740">
        <v>323</v>
      </c>
      <c r="J2740">
        <v>6</v>
      </c>
      <c r="K2740">
        <v>25000</v>
      </c>
      <c r="L2740">
        <v>81000</v>
      </c>
      <c r="M2740">
        <v>4982</v>
      </c>
      <c r="N2740">
        <v>5231</v>
      </c>
      <c r="O2740">
        <v>5493</v>
      </c>
      <c r="P2740">
        <v>6004</v>
      </c>
      <c r="Q2740">
        <v>6515</v>
      </c>
      <c r="R2740">
        <v>150000</v>
      </c>
      <c r="S2740">
        <v>157497</v>
      </c>
      <c r="T2740">
        <v>165385</v>
      </c>
      <c r="U2740">
        <v>180771</v>
      </c>
      <c r="V2740">
        <v>196156</v>
      </c>
      <c r="W2740" t="s">
        <v>2810</v>
      </c>
      <c r="X2740">
        <v>1</v>
      </c>
      <c r="Y2740">
        <v>1</v>
      </c>
      <c r="Z2740" t="s">
        <v>1532</v>
      </c>
    </row>
    <row r="2741" spans="1:26">
      <c r="A2741">
        <v>285</v>
      </c>
      <c r="B2741">
        <v>16226</v>
      </c>
      <c r="C2741" t="s">
        <v>1574</v>
      </c>
      <c r="D2741" t="s">
        <v>1529</v>
      </c>
      <c r="E2741" t="s">
        <v>1445</v>
      </c>
      <c r="F2741">
        <v>79696</v>
      </c>
      <c r="G2741">
        <v>94145</v>
      </c>
      <c r="H2741" t="s">
        <v>1577</v>
      </c>
      <c r="I2741">
        <v>323</v>
      </c>
      <c r="J2741">
        <v>2</v>
      </c>
      <c r="K2741">
        <v>65000</v>
      </c>
      <c r="L2741">
        <v>81000</v>
      </c>
      <c r="M2741">
        <v>4982</v>
      </c>
      <c r="N2741">
        <v>5231</v>
      </c>
      <c r="O2741">
        <v>5493</v>
      </c>
      <c r="P2741">
        <v>6004</v>
      </c>
      <c r="Q2741">
        <v>6515</v>
      </c>
      <c r="R2741">
        <v>130000</v>
      </c>
      <c r="S2741">
        <v>136497</v>
      </c>
      <c r="T2741">
        <v>143334</v>
      </c>
      <c r="U2741">
        <v>156668</v>
      </c>
      <c r="V2741">
        <v>170002</v>
      </c>
      <c r="W2741" t="s">
        <v>2207</v>
      </c>
      <c r="X2741">
        <v>1</v>
      </c>
      <c r="Y2741">
        <v>1</v>
      </c>
      <c r="Z2741" t="s">
        <v>1532</v>
      </c>
    </row>
    <row r="2742" spans="1:26">
      <c r="A2742">
        <v>285</v>
      </c>
      <c r="B2742">
        <v>16226</v>
      </c>
      <c r="C2742" t="s">
        <v>1561</v>
      </c>
      <c r="D2742" t="s">
        <v>1529</v>
      </c>
      <c r="E2742" t="s">
        <v>1461</v>
      </c>
      <c r="F2742">
        <v>28305</v>
      </c>
      <c r="G2742">
        <v>30841</v>
      </c>
      <c r="H2742" t="s">
        <v>1530</v>
      </c>
      <c r="I2742">
        <v>266</v>
      </c>
      <c r="J2742">
        <v>1000</v>
      </c>
      <c r="K2742">
        <v>12</v>
      </c>
      <c r="L2742">
        <v>1049</v>
      </c>
      <c r="M2742">
        <v>786</v>
      </c>
      <c r="N2742">
        <v>825</v>
      </c>
      <c r="O2742">
        <v>867</v>
      </c>
      <c r="P2742">
        <v>948</v>
      </c>
      <c r="Q2742">
        <v>1029</v>
      </c>
      <c r="R2742">
        <v>12000</v>
      </c>
      <c r="S2742">
        <v>12595</v>
      </c>
      <c r="T2742">
        <v>13237</v>
      </c>
      <c r="U2742">
        <v>14473</v>
      </c>
      <c r="V2742">
        <v>15710</v>
      </c>
      <c r="W2742" t="s">
        <v>2876</v>
      </c>
      <c r="X2742">
        <v>1</v>
      </c>
      <c r="Y2742">
        <v>1</v>
      </c>
      <c r="Z2742" t="s">
        <v>1532</v>
      </c>
    </row>
    <row r="2743" spans="1:26">
      <c r="A2743">
        <v>285</v>
      </c>
      <c r="B2743">
        <v>16226</v>
      </c>
      <c r="C2743" t="s">
        <v>1561</v>
      </c>
      <c r="D2743" t="s">
        <v>1529</v>
      </c>
      <c r="E2743" t="s">
        <v>1461</v>
      </c>
      <c r="F2743">
        <v>1403</v>
      </c>
      <c r="G2743">
        <v>1777</v>
      </c>
      <c r="H2743" t="s">
        <v>1530</v>
      </c>
      <c r="I2743">
        <v>266</v>
      </c>
      <c r="J2743">
        <v>500</v>
      </c>
      <c r="K2743">
        <v>16.53</v>
      </c>
      <c r="L2743">
        <v>1049</v>
      </c>
      <c r="M2743">
        <v>786</v>
      </c>
      <c r="N2743">
        <v>825</v>
      </c>
      <c r="O2743">
        <v>867</v>
      </c>
      <c r="P2743">
        <v>948</v>
      </c>
      <c r="Q2743">
        <v>1029</v>
      </c>
      <c r="R2743">
        <v>8265</v>
      </c>
      <c r="S2743">
        <v>8675</v>
      </c>
      <c r="T2743">
        <v>9117</v>
      </c>
      <c r="U2743">
        <v>9968</v>
      </c>
      <c r="V2743">
        <v>10820</v>
      </c>
      <c r="W2743" t="s">
        <v>2359</v>
      </c>
      <c r="X2743">
        <v>1</v>
      </c>
      <c r="Y2743">
        <v>1</v>
      </c>
      <c r="Z2743" t="s">
        <v>1532</v>
      </c>
    </row>
    <row r="2744" spans="1:26">
      <c r="A2744">
        <v>285</v>
      </c>
      <c r="B2744">
        <v>16226</v>
      </c>
      <c r="C2744" t="s">
        <v>1574</v>
      </c>
      <c r="D2744" t="s">
        <v>1529</v>
      </c>
      <c r="E2744" t="s">
        <v>1445</v>
      </c>
      <c r="F2744">
        <v>37441</v>
      </c>
      <c r="G2744">
        <v>48056</v>
      </c>
      <c r="H2744" t="s">
        <v>1577</v>
      </c>
      <c r="I2744">
        <v>323</v>
      </c>
      <c r="J2744">
        <v>92</v>
      </c>
      <c r="K2744">
        <v>17000</v>
      </c>
      <c r="L2744">
        <v>81000</v>
      </c>
      <c r="M2744">
        <v>4982</v>
      </c>
      <c r="N2744">
        <v>5231</v>
      </c>
      <c r="O2744">
        <v>5493</v>
      </c>
      <c r="P2744">
        <v>6004</v>
      </c>
      <c r="Q2744">
        <v>6515</v>
      </c>
      <c r="R2744">
        <v>1564000</v>
      </c>
      <c r="S2744">
        <v>1642169</v>
      </c>
      <c r="T2744">
        <v>1724418</v>
      </c>
      <c r="U2744">
        <v>1884837</v>
      </c>
      <c r="V2744">
        <v>2045255</v>
      </c>
      <c r="W2744" t="s">
        <v>2208</v>
      </c>
      <c r="X2744">
        <v>1</v>
      </c>
      <c r="Y2744">
        <v>1</v>
      </c>
      <c r="Z2744" t="s">
        <v>1532</v>
      </c>
    </row>
    <row r="2745" spans="1:26">
      <c r="A2745">
        <v>285</v>
      </c>
      <c r="B2745">
        <v>16226</v>
      </c>
      <c r="C2745" t="s">
        <v>1561</v>
      </c>
      <c r="D2745" t="s">
        <v>1529</v>
      </c>
      <c r="E2745" t="s">
        <v>1461</v>
      </c>
      <c r="F2745">
        <v>7135</v>
      </c>
      <c r="G2745">
        <v>7446</v>
      </c>
      <c r="H2745" t="s">
        <v>1530</v>
      </c>
      <c r="I2745">
        <v>266</v>
      </c>
      <c r="J2745">
        <v>1000</v>
      </c>
      <c r="K2745">
        <v>1</v>
      </c>
      <c r="L2745">
        <v>1049</v>
      </c>
      <c r="M2745">
        <v>786</v>
      </c>
      <c r="N2745">
        <v>825</v>
      </c>
      <c r="O2745">
        <v>867</v>
      </c>
      <c r="P2745">
        <v>948</v>
      </c>
      <c r="Q2745">
        <v>1029</v>
      </c>
      <c r="R2745">
        <v>1000</v>
      </c>
      <c r="S2745">
        <v>1050</v>
      </c>
      <c r="T2745">
        <v>1103</v>
      </c>
      <c r="U2745">
        <v>1206</v>
      </c>
      <c r="V2745">
        <v>1309</v>
      </c>
      <c r="W2745" t="s">
        <v>2701</v>
      </c>
      <c r="X2745">
        <v>1</v>
      </c>
      <c r="Y2745">
        <v>1</v>
      </c>
      <c r="Z2745" t="s">
        <v>1532</v>
      </c>
    </row>
    <row r="2746" spans="1:26">
      <c r="A2746">
        <v>285</v>
      </c>
      <c r="B2746">
        <v>16226</v>
      </c>
      <c r="C2746" t="s">
        <v>1561</v>
      </c>
      <c r="D2746" t="s">
        <v>1529</v>
      </c>
      <c r="E2746" t="s">
        <v>1461</v>
      </c>
      <c r="F2746">
        <v>34620</v>
      </c>
      <c r="G2746">
        <v>37935</v>
      </c>
      <c r="H2746" t="s">
        <v>1530</v>
      </c>
      <c r="I2746">
        <v>266</v>
      </c>
      <c r="J2746">
        <v>500</v>
      </c>
      <c r="K2746">
        <v>49.45</v>
      </c>
      <c r="L2746">
        <v>1049</v>
      </c>
      <c r="M2746">
        <v>786</v>
      </c>
      <c r="N2746">
        <v>825</v>
      </c>
      <c r="O2746">
        <v>867</v>
      </c>
      <c r="P2746">
        <v>948</v>
      </c>
      <c r="Q2746">
        <v>1029</v>
      </c>
      <c r="R2746">
        <v>24725</v>
      </c>
      <c r="S2746">
        <v>25952</v>
      </c>
      <c r="T2746">
        <v>27273</v>
      </c>
      <c r="U2746">
        <v>29821</v>
      </c>
      <c r="V2746">
        <v>32369</v>
      </c>
      <c r="W2746" t="s">
        <v>2813</v>
      </c>
      <c r="X2746">
        <v>1</v>
      </c>
      <c r="Y2746">
        <v>1</v>
      </c>
      <c r="Z2746" t="s">
        <v>1532</v>
      </c>
    </row>
    <row r="2747" spans="1:26">
      <c r="A2747">
        <v>285</v>
      </c>
      <c r="B2747">
        <v>16226</v>
      </c>
      <c r="C2747" t="s">
        <v>1561</v>
      </c>
      <c r="D2747" t="s">
        <v>1529</v>
      </c>
      <c r="E2747" t="s">
        <v>1461</v>
      </c>
      <c r="F2747">
        <v>28496</v>
      </c>
      <c r="G2747">
        <v>38448</v>
      </c>
      <c r="H2747" t="s">
        <v>1530</v>
      </c>
      <c r="I2747">
        <v>266</v>
      </c>
      <c r="J2747">
        <v>500</v>
      </c>
      <c r="K2747">
        <v>8</v>
      </c>
      <c r="L2747">
        <v>1049</v>
      </c>
      <c r="M2747">
        <v>786</v>
      </c>
      <c r="N2747">
        <v>825</v>
      </c>
      <c r="O2747">
        <v>867</v>
      </c>
      <c r="P2747">
        <v>948</v>
      </c>
      <c r="Q2747">
        <v>1029</v>
      </c>
      <c r="R2747">
        <v>4000</v>
      </c>
      <c r="S2747">
        <v>4198</v>
      </c>
      <c r="T2747">
        <v>4412</v>
      </c>
      <c r="U2747">
        <v>4824</v>
      </c>
      <c r="V2747">
        <v>5237</v>
      </c>
      <c r="W2747" t="s">
        <v>1895</v>
      </c>
      <c r="X2747">
        <v>1</v>
      </c>
      <c r="Y2747">
        <v>1</v>
      </c>
      <c r="Z2747" t="s">
        <v>1532</v>
      </c>
    </row>
    <row r="2748" spans="1:26">
      <c r="A2748">
        <v>285</v>
      </c>
      <c r="B2748">
        <v>16226</v>
      </c>
      <c r="C2748" t="s">
        <v>1561</v>
      </c>
      <c r="D2748" t="s">
        <v>1529</v>
      </c>
      <c r="E2748" t="s">
        <v>1461</v>
      </c>
      <c r="F2748">
        <v>28496</v>
      </c>
      <c r="G2748">
        <v>35562</v>
      </c>
      <c r="H2748" t="s">
        <v>1530</v>
      </c>
      <c r="I2748">
        <v>266</v>
      </c>
      <c r="J2748">
        <v>500</v>
      </c>
      <c r="K2748">
        <v>5</v>
      </c>
      <c r="L2748">
        <v>1049</v>
      </c>
      <c r="M2748">
        <v>786</v>
      </c>
      <c r="N2748">
        <v>825</v>
      </c>
      <c r="O2748">
        <v>867</v>
      </c>
      <c r="P2748">
        <v>948</v>
      </c>
      <c r="Q2748">
        <v>1029</v>
      </c>
      <c r="R2748">
        <v>2500</v>
      </c>
      <c r="S2748">
        <v>2624</v>
      </c>
      <c r="T2748">
        <v>2758</v>
      </c>
      <c r="U2748">
        <v>3015</v>
      </c>
      <c r="V2748">
        <v>3273</v>
      </c>
      <c r="W2748" t="s">
        <v>1895</v>
      </c>
      <c r="X2748">
        <v>1</v>
      </c>
      <c r="Y2748">
        <v>1</v>
      </c>
      <c r="Z2748" t="s">
        <v>1532</v>
      </c>
    </row>
    <row r="2749" spans="1:26">
      <c r="A2749">
        <v>285</v>
      </c>
      <c r="B2749">
        <v>16226</v>
      </c>
      <c r="C2749" t="s">
        <v>1574</v>
      </c>
      <c r="D2749" t="s">
        <v>1529</v>
      </c>
      <c r="E2749" t="s">
        <v>1445</v>
      </c>
      <c r="F2749">
        <v>82484</v>
      </c>
      <c r="G2749">
        <v>97514</v>
      </c>
      <c r="H2749" t="s">
        <v>1577</v>
      </c>
      <c r="I2749">
        <v>323</v>
      </c>
      <c r="J2749">
        <v>33</v>
      </c>
      <c r="K2749">
        <v>1000</v>
      </c>
      <c r="L2749">
        <v>81000</v>
      </c>
      <c r="M2749">
        <v>4982</v>
      </c>
      <c r="N2749">
        <v>5231</v>
      </c>
      <c r="O2749">
        <v>5493</v>
      </c>
      <c r="P2749">
        <v>6004</v>
      </c>
      <c r="Q2749">
        <v>6515</v>
      </c>
      <c r="R2749">
        <v>33000</v>
      </c>
      <c r="S2749">
        <v>34649</v>
      </c>
      <c r="T2749">
        <v>36385</v>
      </c>
      <c r="U2749">
        <v>39770</v>
      </c>
      <c r="V2749">
        <v>43154</v>
      </c>
      <c r="W2749" t="s">
        <v>2180</v>
      </c>
      <c r="X2749">
        <v>1</v>
      </c>
      <c r="Y2749">
        <v>1</v>
      </c>
      <c r="Z2749" t="s">
        <v>1532</v>
      </c>
    </row>
    <row r="2750" spans="1:26">
      <c r="A2750">
        <v>285</v>
      </c>
      <c r="B2750">
        <v>16226</v>
      </c>
      <c r="C2750" t="s">
        <v>1561</v>
      </c>
      <c r="D2750" t="s">
        <v>1529</v>
      </c>
      <c r="E2750" t="s">
        <v>1461</v>
      </c>
      <c r="F2750">
        <v>42821</v>
      </c>
      <c r="G2750">
        <v>48593</v>
      </c>
      <c r="H2750" t="s">
        <v>1530</v>
      </c>
      <c r="I2750">
        <v>266</v>
      </c>
      <c r="J2750">
        <v>500</v>
      </c>
      <c r="K2750">
        <v>19</v>
      </c>
      <c r="L2750">
        <v>1049</v>
      </c>
      <c r="M2750">
        <v>786</v>
      </c>
      <c r="N2750">
        <v>825</v>
      </c>
      <c r="O2750">
        <v>867</v>
      </c>
      <c r="P2750">
        <v>948</v>
      </c>
      <c r="Q2750">
        <v>1029</v>
      </c>
      <c r="R2750">
        <v>9500</v>
      </c>
      <c r="S2750">
        <v>9971</v>
      </c>
      <c r="T2750">
        <v>10479</v>
      </c>
      <c r="U2750">
        <v>11458</v>
      </c>
      <c r="V2750">
        <v>12437</v>
      </c>
      <c r="W2750" t="s">
        <v>2877</v>
      </c>
      <c r="X2750">
        <v>1</v>
      </c>
      <c r="Y2750">
        <v>1</v>
      </c>
      <c r="Z2750" t="s">
        <v>1532</v>
      </c>
    </row>
    <row r="2751" spans="1:26">
      <c r="A2751">
        <v>285</v>
      </c>
      <c r="B2751">
        <v>16226</v>
      </c>
      <c r="C2751" t="s">
        <v>1561</v>
      </c>
      <c r="D2751" t="s">
        <v>1529</v>
      </c>
      <c r="E2751" t="s">
        <v>1461</v>
      </c>
      <c r="F2751">
        <v>28321</v>
      </c>
      <c r="G2751">
        <v>30870</v>
      </c>
      <c r="H2751" t="s">
        <v>1530</v>
      </c>
      <c r="I2751">
        <v>266</v>
      </c>
      <c r="J2751">
        <v>1000</v>
      </c>
      <c r="K2751">
        <v>10</v>
      </c>
      <c r="L2751">
        <v>1049</v>
      </c>
      <c r="M2751">
        <v>786</v>
      </c>
      <c r="N2751">
        <v>825</v>
      </c>
      <c r="O2751">
        <v>867</v>
      </c>
      <c r="P2751">
        <v>948</v>
      </c>
      <c r="Q2751">
        <v>1029</v>
      </c>
      <c r="R2751">
        <v>10000</v>
      </c>
      <c r="S2751">
        <v>10496</v>
      </c>
      <c r="T2751">
        <v>11031</v>
      </c>
      <c r="U2751">
        <v>12061</v>
      </c>
      <c r="V2751">
        <v>13092</v>
      </c>
      <c r="W2751" t="s">
        <v>2878</v>
      </c>
      <c r="X2751">
        <v>1</v>
      </c>
      <c r="Y2751">
        <v>1</v>
      </c>
      <c r="Z2751" t="s">
        <v>1532</v>
      </c>
    </row>
    <row r="2752" spans="1:26">
      <c r="A2752">
        <v>285</v>
      </c>
      <c r="B2752">
        <v>16226</v>
      </c>
      <c r="C2752" t="s">
        <v>1561</v>
      </c>
      <c r="D2752" t="s">
        <v>1529</v>
      </c>
      <c r="E2752" t="s">
        <v>1461</v>
      </c>
      <c r="F2752">
        <v>1250</v>
      </c>
      <c r="G2752">
        <v>1403</v>
      </c>
      <c r="H2752" t="s">
        <v>1530</v>
      </c>
      <c r="I2752">
        <v>266</v>
      </c>
      <c r="J2752">
        <v>5000</v>
      </c>
      <c r="K2752">
        <v>210</v>
      </c>
      <c r="L2752">
        <v>1049</v>
      </c>
      <c r="M2752">
        <v>786</v>
      </c>
      <c r="N2752">
        <v>825</v>
      </c>
      <c r="O2752">
        <v>867</v>
      </c>
      <c r="P2752">
        <v>948</v>
      </c>
      <c r="Q2752">
        <v>1029</v>
      </c>
      <c r="R2752">
        <v>1050000</v>
      </c>
      <c r="S2752">
        <v>1102099</v>
      </c>
      <c r="T2752">
        <v>1158206</v>
      </c>
      <c r="U2752">
        <v>1266412</v>
      </c>
      <c r="V2752">
        <v>1374618</v>
      </c>
      <c r="W2752" t="s">
        <v>2786</v>
      </c>
      <c r="X2752">
        <v>1</v>
      </c>
      <c r="Y2752">
        <v>1</v>
      </c>
      <c r="Z2752" t="s">
        <v>1532</v>
      </c>
    </row>
    <row r="2753" spans="1:26">
      <c r="A2753">
        <v>285</v>
      </c>
      <c r="B2753">
        <v>16226</v>
      </c>
      <c r="C2753" t="s">
        <v>1561</v>
      </c>
      <c r="D2753" t="s">
        <v>1529</v>
      </c>
      <c r="E2753" t="s">
        <v>1461</v>
      </c>
      <c r="F2753">
        <v>37590</v>
      </c>
      <c r="G2753">
        <v>41398</v>
      </c>
      <c r="H2753" t="s">
        <v>1530</v>
      </c>
      <c r="I2753">
        <v>266</v>
      </c>
      <c r="J2753">
        <v>500</v>
      </c>
      <c r="K2753">
        <v>3.5</v>
      </c>
      <c r="L2753">
        <v>1049</v>
      </c>
      <c r="M2753">
        <v>786</v>
      </c>
      <c r="N2753">
        <v>825</v>
      </c>
      <c r="O2753">
        <v>867</v>
      </c>
      <c r="P2753">
        <v>948</v>
      </c>
      <c r="Q2753">
        <v>1029</v>
      </c>
      <c r="R2753">
        <v>1750</v>
      </c>
      <c r="S2753">
        <v>1837</v>
      </c>
      <c r="T2753">
        <v>1930</v>
      </c>
      <c r="U2753">
        <v>2111</v>
      </c>
      <c r="V2753">
        <v>2291</v>
      </c>
      <c r="W2753" t="s">
        <v>2410</v>
      </c>
      <c r="X2753">
        <v>1</v>
      </c>
      <c r="Y2753">
        <v>1</v>
      </c>
      <c r="Z2753" t="s">
        <v>1532</v>
      </c>
    </row>
    <row r="2754" spans="1:26">
      <c r="A2754">
        <v>285</v>
      </c>
      <c r="B2754">
        <v>16226</v>
      </c>
      <c r="C2754" t="s">
        <v>1561</v>
      </c>
      <c r="D2754" t="s">
        <v>1529</v>
      </c>
      <c r="E2754" t="s">
        <v>1461</v>
      </c>
      <c r="F2754">
        <v>1175</v>
      </c>
      <c r="G2754">
        <v>1325</v>
      </c>
      <c r="H2754" t="s">
        <v>1530</v>
      </c>
      <c r="I2754">
        <v>266</v>
      </c>
      <c r="J2754">
        <v>8000</v>
      </c>
      <c r="K2754">
        <v>8</v>
      </c>
      <c r="L2754">
        <v>1049</v>
      </c>
      <c r="M2754">
        <v>786</v>
      </c>
      <c r="N2754">
        <v>825</v>
      </c>
      <c r="O2754">
        <v>867</v>
      </c>
      <c r="P2754">
        <v>948</v>
      </c>
      <c r="Q2754">
        <v>1029</v>
      </c>
      <c r="R2754">
        <v>64000</v>
      </c>
      <c r="S2754">
        <v>67176</v>
      </c>
      <c r="T2754">
        <v>70595</v>
      </c>
      <c r="U2754">
        <v>77191</v>
      </c>
      <c r="V2754">
        <v>83786</v>
      </c>
      <c r="W2754" t="s">
        <v>2337</v>
      </c>
      <c r="X2754">
        <v>1</v>
      </c>
      <c r="Y2754">
        <v>1</v>
      </c>
      <c r="Z2754" t="s">
        <v>1532</v>
      </c>
    </row>
    <row r="2755" spans="1:26">
      <c r="A2755">
        <v>285</v>
      </c>
      <c r="B2755">
        <v>16226</v>
      </c>
      <c r="C2755" t="s">
        <v>1561</v>
      </c>
      <c r="D2755" t="s">
        <v>1529</v>
      </c>
      <c r="E2755" t="s">
        <v>1461</v>
      </c>
      <c r="F2755">
        <v>34660</v>
      </c>
      <c r="G2755">
        <v>37982</v>
      </c>
      <c r="H2755" t="s">
        <v>1530</v>
      </c>
      <c r="I2755">
        <v>266</v>
      </c>
      <c r="J2755">
        <v>600</v>
      </c>
      <c r="K2755">
        <v>55</v>
      </c>
      <c r="L2755">
        <v>1049</v>
      </c>
      <c r="M2755">
        <v>786</v>
      </c>
      <c r="N2755">
        <v>825</v>
      </c>
      <c r="O2755">
        <v>867</v>
      </c>
      <c r="P2755">
        <v>948</v>
      </c>
      <c r="Q2755">
        <v>1029</v>
      </c>
      <c r="R2755">
        <v>33000</v>
      </c>
      <c r="S2755">
        <v>34637</v>
      </c>
      <c r="T2755">
        <v>36401</v>
      </c>
      <c r="U2755">
        <v>39802</v>
      </c>
      <c r="V2755">
        <v>43202</v>
      </c>
      <c r="W2755" t="s">
        <v>2812</v>
      </c>
      <c r="X2755">
        <v>1</v>
      </c>
      <c r="Y2755">
        <v>1</v>
      </c>
      <c r="Z2755" t="s">
        <v>1532</v>
      </c>
    </row>
    <row r="2756" spans="1:26">
      <c r="A2756">
        <v>285</v>
      </c>
      <c r="B2756">
        <v>16226</v>
      </c>
      <c r="C2756" t="s">
        <v>1561</v>
      </c>
      <c r="D2756" t="s">
        <v>1529</v>
      </c>
      <c r="E2756" t="s">
        <v>1461</v>
      </c>
      <c r="F2756">
        <v>37820</v>
      </c>
      <c r="G2756">
        <v>41706</v>
      </c>
      <c r="H2756" t="s">
        <v>1530</v>
      </c>
      <c r="I2756">
        <v>266</v>
      </c>
      <c r="J2756">
        <v>1000</v>
      </c>
      <c r="K2756">
        <v>2.25</v>
      </c>
      <c r="L2756">
        <v>1049</v>
      </c>
      <c r="M2756">
        <v>786</v>
      </c>
      <c r="N2756">
        <v>825</v>
      </c>
      <c r="O2756">
        <v>867</v>
      </c>
      <c r="P2756">
        <v>948</v>
      </c>
      <c r="Q2756">
        <v>1029</v>
      </c>
      <c r="R2756">
        <v>2250</v>
      </c>
      <c r="S2756">
        <v>2362</v>
      </c>
      <c r="T2756">
        <v>2482</v>
      </c>
      <c r="U2756">
        <v>2714</v>
      </c>
      <c r="V2756">
        <v>2946</v>
      </c>
      <c r="W2756" t="s">
        <v>2425</v>
      </c>
      <c r="X2756">
        <v>1</v>
      </c>
      <c r="Y2756">
        <v>1</v>
      </c>
      <c r="Z2756" t="s">
        <v>1532</v>
      </c>
    </row>
    <row r="2757" spans="1:26">
      <c r="A2757">
        <v>285</v>
      </c>
      <c r="B2757">
        <v>16226</v>
      </c>
      <c r="C2757" t="s">
        <v>1561</v>
      </c>
      <c r="D2757" t="s">
        <v>1529</v>
      </c>
      <c r="E2757" t="s">
        <v>1461</v>
      </c>
      <c r="F2757">
        <v>1085</v>
      </c>
      <c r="G2757">
        <v>1233</v>
      </c>
      <c r="H2757" t="s">
        <v>1530</v>
      </c>
      <c r="I2757">
        <v>266</v>
      </c>
      <c r="J2757">
        <v>300</v>
      </c>
      <c r="K2757">
        <v>8</v>
      </c>
      <c r="L2757">
        <v>1049</v>
      </c>
      <c r="M2757">
        <v>786</v>
      </c>
      <c r="N2757">
        <v>825</v>
      </c>
      <c r="O2757">
        <v>867</v>
      </c>
      <c r="P2757">
        <v>948</v>
      </c>
      <c r="Q2757">
        <v>1029</v>
      </c>
      <c r="R2757">
        <v>2400</v>
      </c>
      <c r="S2757">
        <v>2519</v>
      </c>
      <c r="T2757">
        <v>2647</v>
      </c>
      <c r="U2757">
        <v>2895</v>
      </c>
      <c r="V2757">
        <v>3142</v>
      </c>
      <c r="W2757" t="s">
        <v>2879</v>
      </c>
      <c r="X2757">
        <v>1</v>
      </c>
      <c r="Y2757">
        <v>1</v>
      </c>
      <c r="Z2757" t="s">
        <v>1532</v>
      </c>
    </row>
    <row r="2758" spans="1:26">
      <c r="A2758">
        <v>285</v>
      </c>
      <c r="B2758">
        <v>16226</v>
      </c>
      <c r="C2758" t="s">
        <v>1561</v>
      </c>
      <c r="D2758" t="s">
        <v>1529</v>
      </c>
      <c r="E2758" t="s">
        <v>1461</v>
      </c>
      <c r="F2758">
        <v>47116</v>
      </c>
      <c r="G2758">
        <v>54743</v>
      </c>
      <c r="H2758" t="s">
        <v>1530</v>
      </c>
      <c r="I2758">
        <v>266</v>
      </c>
      <c r="J2758">
        <v>1000</v>
      </c>
      <c r="K2758">
        <v>30</v>
      </c>
      <c r="L2758">
        <v>1049</v>
      </c>
      <c r="M2758">
        <v>786</v>
      </c>
      <c r="N2758">
        <v>825</v>
      </c>
      <c r="O2758">
        <v>867</v>
      </c>
      <c r="P2758">
        <v>948</v>
      </c>
      <c r="Q2758">
        <v>1029</v>
      </c>
      <c r="R2758">
        <v>30000</v>
      </c>
      <c r="S2758">
        <v>31489</v>
      </c>
      <c r="T2758">
        <v>33092</v>
      </c>
      <c r="U2758">
        <v>36183</v>
      </c>
      <c r="V2758">
        <v>39275</v>
      </c>
      <c r="W2758" t="s">
        <v>2331</v>
      </c>
      <c r="X2758">
        <v>1</v>
      </c>
      <c r="Y2758">
        <v>1</v>
      </c>
      <c r="Z2758" t="s">
        <v>1532</v>
      </c>
    </row>
    <row r="2759" spans="1:26">
      <c r="A2759">
        <v>285</v>
      </c>
      <c r="B2759">
        <v>16226</v>
      </c>
      <c r="C2759" t="s">
        <v>1561</v>
      </c>
      <c r="D2759" t="s">
        <v>1529</v>
      </c>
      <c r="E2759" t="s">
        <v>1461</v>
      </c>
      <c r="F2759">
        <v>986</v>
      </c>
      <c r="G2759">
        <v>1130</v>
      </c>
      <c r="H2759" t="s">
        <v>1530</v>
      </c>
      <c r="I2759">
        <v>266</v>
      </c>
      <c r="J2759">
        <v>1000</v>
      </c>
      <c r="K2759">
        <v>4</v>
      </c>
      <c r="L2759">
        <v>1049</v>
      </c>
      <c r="M2759">
        <v>786</v>
      </c>
      <c r="N2759">
        <v>825</v>
      </c>
      <c r="O2759">
        <v>867</v>
      </c>
      <c r="P2759">
        <v>948</v>
      </c>
      <c r="Q2759">
        <v>1029</v>
      </c>
      <c r="R2759">
        <v>4000</v>
      </c>
      <c r="S2759">
        <v>4198</v>
      </c>
      <c r="T2759">
        <v>4412</v>
      </c>
      <c r="U2759">
        <v>4824</v>
      </c>
      <c r="V2759">
        <v>5237</v>
      </c>
      <c r="W2759" t="s">
        <v>2339</v>
      </c>
      <c r="X2759">
        <v>1</v>
      </c>
      <c r="Y2759">
        <v>1</v>
      </c>
      <c r="Z2759" t="s">
        <v>1532</v>
      </c>
    </row>
    <row r="2760" spans="1:26">
      <c r="A2760">
        <v>285</v>
      </c>
      <c r="B2760">
        <v>16226</v>
      </c>
      <c r="C2760" t="s">
        <v>1574</v>
      </c>
      <c r="D2760" t="s">
        <v>1529</v>
      </c>
      <c r="E2760" t="s">
        <v>1445</v>
      </c>
      <c r="F2760">
        <v>82223</v>
      </c>
      <c r="G2760">
        <v>97197</v>
      </c>
      <c r="H2760" t="s">
        <v>1577</v>
      </c>
      <c r="I2760">
        <v>323</v>
      </c>
      <c r="J2760">
        <v>4</v>
      </c>
      <c r="K2760">
        <v>2500</v>
      </c>
      <c r="L2760">
        <v>81000</v>
      </c>
      <c r="M2760">
        <v>4982</v>
      </c>
      <c r="N2760">
        <v>5231</v>
      </c>
      <c r="O2760">
        <v>5493</v>
      </c>
      <c r="P2760">
        <v>6004</v>
      </c>
      <c r="Q2760">
        <v>6515</v>
      </c>
      <c r="R2760">
        <v>10000</v>
      </c>
      <c r="S2760">
        <v>10500</v>
      </c>
      <c r="T2760">
        <v>11026</v>
      </c>
      <c r="U2760">
        <v>12051</v>
      </c>
      <c r="V2760">
        <v>13077</v>
      </c>
      <c r="W2760" t="s">
        <v>2181</v>
      </c>
      <c r="X2760">
        <v>1</v>
      </c>
      <c r="Y2760">
        <v>1</v>
      </c>
      <c r="Z2760" t="s">
        <v>1532</v>
      </c>
    </row>
    <row r="2761" spans="1:26">
      <c r="A2761">
        <v>285</v>
      </c>
      <c r="B2761">
        <v>16226</v>
      </c>
      <c r="C2761" t="s">
        <v>1561</v>
      </c>
      <c r="D2761" t="s">
        <v>1529</v>
      </c>
      <c r="E2761" t="s">
        <v>1461</v>
      </c>
      <c r="F2761">
        <v>7146</v>
      </c>
      <c r="G2761">
        <v>39843</v>
      </c>
      <c r="H2761" t="s">
        <v>1530</v>
      </c>
      <c r="I2761">
        <v>266</v>
      </c>
      <c r="J2761">
        <v>300</v>
      </c>
      <c r="K2761">
        <v>5.78</v>
      </c>
      <c r="L2761">
        <v>1049</v>
      </c>
      <c r="M2761">
        <v>786</v>
      </c>
      <c r="N2761">
        <v>825</v>
      </c>
      <c r="O2761">
        <v>867</v>
      </c>
      <c r="P2761">
        <v>948</v>
      </c>
      <c r="Q2761">
        <v>1029</v>
      </c>
      <c r="R2761">
        <v>1734</v>
      </c>
      <c r="S2761">
        <v>1820</v>
      </c>
      <c r="T2761">
        <v>1913</v>
      </c>
      <c r="U2761">
        <v>2091</v>
      </c>
      <c r="V2761">
        <v>2270</v>
      </c>
      <c r="W2761" t="s">
        <v>2366</v>
      </c>
      <c r="X2761">
        <v>1</v>
      </c>
      <c r="Y2761">
        <v>1</v>
      </c>
      <c r="Z2761" t="s">
        <v>1532</v>
      </c>
    </row>
    <row r="2762" spans="1:26">
      <c r="A2762">
        <v>285</v>
      </c>
      <c r="B2762">
        <v>16226</v>
      </c>
      <c r="C2762" t="s">
        <v>1561</v>
      </c>
      <c r="D2762" t="s">
        <v>1529</v>
      </c>
      <c r="E2762" t="s">
        <v>1461</v>
      </c>
      <c r="F2762">
        <v>7146</v>
      </c>
      <c r="G2762">
        <v>31091</v>
      </c>
      <c r="H2762" t="s">
        <v>1530</v>
      </c>
      <c r="I2762">
        <v>266</v>
      </c>
      <c r="J2762">
        <v>300</v>
      </c>
      <c r="K2762">
        <v>8</v>
      </c>
      <c r="L2762">
        <v>1049</v>
      </c>
      <c r="M2762">
        <v>786</v>
      </c>
      <c r="N2762">
        <v>825</v>
      </c>
      <c r="O2762">
        <v>867</v>
      </c>
      <c r="P2762">
        <v>948</v>
      </c>
      <c r="Q2762">
        <v>1029</v>
      </c>
      <c r="R2762">
        <v>2400</v>
      </c>
      <c r="S2762">
        <v>2519</v>
      </c>
      <c r="T2762">
        <v>2647</v>
      </c>
      <c r="U2762">
        <v>2895</v>
      </c>
      <c r="V2762">
        <v>3142</v>
      </c>
      <c r="W2762" t="s">
        <v>2366</v>
      </c>
      <c r="X2762">
        <v>1</v>
      </c>
      <c r="Y2762">
        <v>1</v>
      </c>
      <c r="Z2762" t="s">
        <v>1532</v>
      </c>
    </row>
    <row r="2763" spans="1:26">
      <c r="A2763">
        <v>285</v>
      </c>
      <c r="B2763">
        <v>16226</v>
      </c>
      <c r="C2763" t="s">
        <v>1561</v>
      </c>
      <c r="D2763" t="s">
        <v>1529</v>
      </c>
      <c r="E2763" t="s">
        <v>1461</v>
      </c>
      <c r="F2763">
        <v>890</v>
      </c>
      <c r="G2763">
        <v>41433</v>
      </c>
      <c r="H2763" t="s">
        <v>1530</v>
      </c>
      <c r="I2763">
        <v>266</v>
      </c>
      <c r="J2763">
        <v>500</v>
      </c>
      <c r="K2763">
        <v>8</v>
      </c>
      <c r="L2763">
        <v>1049</v>
      </c>
      <c r="M2763">
        <v>786</v>
      </c>
      <c r="N2763">
        <v>825</v>
      </c>
      <c r="O2763">
        <v>867</v>
      </c>
      <c r="P2763">
        <v>948</v>
      </c>
      <c r="Q2763">
        <v>1029</v>
      </c>
      <c r="R2763">
        <v>4000</v>
      </c>
      <c r="S2763">
        <v>4198</v>
      </c>
      <c r="T2763">
        <v>4412</v>
      </c>
      <c r="U2763">
        <v>4824</v>
      </c>
      <c r="V2763">
        <v>5237</v>
      </c>
      <c r="W2763" t="s">
        <v>2399</v>
      </c>
      <c r="X2763">
        <v>1</v>
      </c>
      <c r="Y2763">
        <v>1</v>
      </c>
      <c r="Z2763" t="s">
        <v>1532</v>
      </c>
    </row>
    <row r="2764" spans="1:26">
      <c r="A2764">
        <v>285</v>
      </c>
      <c r="B2764">
        <v>16226</v>
      </c>
      <c r="C2764" t="s">
        <v>1561</v>
      </c>
      <c r="D2764" t="s">
        <v>1529</v>
      </c>
      <c r="E2764" t="s">
        <v>1461</v>
      </c>
      <c r="F2764">
        <v>890</v>
      </c>
      <c r="G2764">
        <v>1767</v>
      </c>
      <c r="H2764" t="s">
        <v>1530</v>
      </c>
      <c r="I2764">
        <v>266</v>
      </c>
      <c r="J2764">
        <v>500</v>
      </c>
      <c r="K2764">
        <v>5.14</v>
      </c>
      <c r="L2764">
        <v>1049</v>
      </c>
      <c r="M2764">
        <v>786</v>
      </c>
      <c r="N2764">
        <v>825</v>
      </c>
      <c r="O2764">
        <v>867</v>
      </c>
      <c r="P2764">
        <v>948</v>
      </c>
      <c r="Q2764">
        <v>1029</v>
      </c>
      <c r="R2764">
        <v>2570</v>
      </c>
      <c r="S2764">
        <v>2698</v>
      </c>
      <c r="T2764">
        <v>2835</v>
      </c>
      <c r="U2764">
        <v>3100</v>
      </c>
      <c r="V2764">
        <v>3365</v>
      </c>
      <c r="W2764" t="s">
        <v>2399</v>
      </c>
      <c r="X2764">
        <v>1</v>
      </c>
      <c r="Y2764">
        <v>1</v>
      </c>
      <c r="Z2764" t="s">
        <v>1532</v>
      </c>
    </row>
    <row r="2765" spans="1:26">
      <c r="A2765">
        <v>285</v>
      </c>
      <c r="B2765">
        <v>16226</v>
      </c>
      <c r="C2765" t="s">
        <v>1574</v>
      </c>
      <c r="D2765" t="s">
        <v>1529</v>
      </c>
      <c r="E2765" t="s">
        <v>1445</v>
      </c>
      <c r="F2765">
        <v>52910</v>
      </c>
      <c r="G2765">
        <v>62316</v>
      </c>
      <c r="H2765" t="s">
        <v>1577</v>
      </c>
      <c r="I2765">
        <v>323</v>
      </c>
      <c r="J2765">
        <v>3</v>
      </c>
      <c r="K2765">
        <v>15000</v>
      </c>
      <c r="L2765">
        <v>81000</v>
      </c>
      <c r="M2765">
        <v>4982</v>
      </c>
      <c r="N2765">
        <v>5231</v>
      </c>
      <c r="O2765">
        <v>5493</v>
      </c>
      <c r="P2765">
        <v>6004</v>
      </c>
      <c r="Q2765">
        <v>6515</v>
      </c>
      <c r="R2765">
        <v>45000</v>
      </c>
      <c r="S2765">
        <v>47249</v>
      </c>
      <c r="T2765">
        <v>49616</v>
      </c>
      <c r="U2765">
        <v>54231</v>
      </c>
      <c r="V2765">
        <v>58847</v>
      </c>
      <c r="W2765" t="s">
        <v>2706</v>
      </c>
      <c r="X2765">
        <v>1</v>
      </c>
      <c r="Y2765">
        <v>1</v>
      </c>
      <c r="Z2765" t="s">
        <v>1532</v>
      </c>
    </row>
    <row r="2766" spans="1:26">
      <c r="A2766">
        <v>285</v>
      </c>
      <c r="B2766">
        <v>16226</v>
      </c>
      <c r="C2766" t="s">
        <v>1561</v>
      </c>
      <c r="D2766" t="s">
        <v>1529</v>
      </c>
      <c r="E2766" t="s">
        <v>1461</v>
      </c>
      <c r="F2766">
        <v>869</v>
      </c>
      <c r="G2766">
        <v>42659</v>
      </c>
      <c r="H2766" t="s">
        <v>1530</v>
      </c>
      <c r="I2766">
        <v>266</v>
      </c>
      <c r="J2766">
        <v>500</v>
      </c>
      <c r="K2766">
        <v>200</v>
      </c>
      <c r="L2766">
        <v>1049</v>
      </c>
      <c r="M2766">
        <v>786</v>
      </c>
      <c r="N2766">
        <v>825</v>
      </c>
      <c r="O2766">
        <v>867</v>
      </c>
      <c r="P2766">
        <v>948</v>
      </c>
      <c r="Q2766">
        <v>1029</v>
      </c>
      <c r="R2766">
        <v>100000</v>
      </c>
      <c r="S2766">
        <v>104962</v>
      </c>
      <c r="T2766">
        <v>110305</v>
      </c>
      <c r="U2766">
        <v>120611</v>
      </c>
      <c r="V2766">
        <v>130916</v>
      </c>
      <c r="W2766" t="s">
        <v>2789</v>
      </c>
      <c r="X2766">
        <v>1</v>
      </c>
      <c r="Y2766">
        <v>1</v>
      </c>
      <c r="Z2766" t="s">
        <v>1532</v>
      </c>
    </row>
    <row r="2767" spans="1:26">
      <c r="A2767">
        <v>285</v>
      </c>
      <c r="B2767">
        <v>16226</v>
      </c>
      <c r="C2767" t="s">
        <v>1561</v>
      </c>
      <c r="D2767" t="s">
        <v>1529</v>
      </c>
      <c r="E2767" t="s">
        <v>1461</v>
      </c>
      <c r="F2767">
        <v>819</v>
      </c>
      <c r="G2767">
        <v>954</v>
      </c>
      <c r="H2767" t="s">
        <v>1530</v>
      </c>
      <c r="I2767">
        <v>266</v>
      </c>
      <c r="J2767">
        <v>500</v>
      </c>
      <c r="K2767">
        <v>12</v>
      </c>
      <c r="L2767">
        <v>1049</v>
      </c>
      <c r="M2767">
        <v>786</v>
      </c>
      <c r="N2767">
        <v>825</v>
      </c>
      <c r="O2767">
        <v>867</v>
      </c>
      <c r="P2767">
        <v>948</v>
      </c>
      <c r="Q2767">
        <v>1029</v>
      </c>
      <c r="R2767">
        <v>6000</v>
      </c>
      <c r="S2767">
        <v>6298</v>
      </c>
      <c r="T2767">
        <v>6618</v>
      </c>
      <c r="U2767">
        <v>7237</v>
      </c>
      <c r="V2767">
        <v>7855</v>
      </c>
      <c r="W2767" t="s">
        <v>2370</v>
      </c>
      <c r="X2767">
        <v>1</v>
      </c>
      <c r="Y2767">
        <v>1</v>
      </c>
      <c r="Z2767" t="s">
        <v>1532</v>
      </c>
    </row>
    <row r="2768" spans="1:26">
      <c r="A2768">
        <v>285</v>
      </c>
      <c r="B2768">
        <v>16226</v>
      </c>
      <c r="C2768" t="s">
        <v>1561</v>
      </c>
      <c r="D2768" t="s">
        <v>1529</v>
      </c>
      <c r="E2768" t="s">
        <v>1461</v>
      </c>
      <c r="F2768">
        <v>771</v>
      </c>
      <c r="G2768">
        <v>903</v>
      </c>
      <c r="H2768" t="s">
        <v>1530</v>
      </c>
      <c r="I2768">
        <v>266</v>
      </c>
      <c r="J2768">
        <v>300</v>
      </c>
      <c r="K2768">
        <v>77.5</v>
      </c>
      <c r="L2768">
        <v>1049</v>
      </c>
      <c r="M2768">
        <v>786</v>
      </c>
      <c r="N2768">
        <v>825</v>
      </c>
      <c r="O2768">
        <v>867</v>
      </c>
      <c r="P2768">
        <v>948</v>
      </c>
      <c r="Q2768">
        <v>1029</v>
      </c>
      <c r="R2768">
        <v>23250</v>
      </c>
      <c r="S2768">
        <v>24404</v>
      </c>
      <c r="T2768">
        <v>25646</v>
      </c>
      <c r="U2768">
        <v>28042</v>
      </c>
      <c r="V2768">
        <v>30438</v>
      </c>
      <c r="W2768" t="s">
        <v>2328</v>
      </c>
      <c r="X2768">
        <v>1</v>
      </c>
      <c r="Y2768">
        <v>1</v>
      </c>
      <c r="Z2768" t="s">
        <v>1532</v>
      </c>
    </row>
    <row r="2769" spans="1:26">
      <c r="A2769">
        <v>285</v>
      </c>
      <c r="B2769">
        <v>16226</v>
      </c>
      <c r="C2769" t="s">
        <v>1561</v>
      </c>
      <c r="D2769" t="s">
        <v>1529</v>
      </c>
      <c r="E2769" t="s">
        <v>1461</v>
      </c>
      <c r="F2769">
        <v>26876</v>
      </c>
      <c r="G2769">
        <v>29356</v>
      </c>
      <c r="H2769" t="s">
        <v>1530</v>
      </c>
      <c r="I2769">
        <v>266</v>
      </c>
      <c r="J2769">
        <v>1000</v>
      </c>
      <c r="K2769">
        <v>4.9800000000000004</v>
      </c>
      <c r="L2769">
        <v>1049</v>
      </c>
      <c r="M2769">
        <v>786</v>
      </c>
      <c r="N2769">
        <v>825</v>
      </c>
      <c r="O2769">
        <v>867</v>
      </c>
      <c r="P2769">
        <v>948</v>
      </c>
      <c r="Q2769">
        <v>1029</v>
      </c>
      <c r="R2769">
        <v>4980</v>
      </c>
      <c r="S2769">
        <v>5227</v>
      </c>
      <c r="T2769">
        <v>5493</v>
      </c>
      <c r="U2769">
        <v>6006</v>
      </c>
      <c r="V2769">
        <v>6520</v>
      </c>
      <c r="W2769" t="s">
        <v>2880</v>
      </c>
      <c r="X2769">
        <v>1</v>
      </c>
      <c r="Y2769">
        <v>1</v>
      </c>
      <c r="Z2769" t="s">
        <v>1532</v>
      </c>
    </row>
    <row r="2770" spans="1:26">
      <c r="A2770">
        <v>285</v>
      </c>
      <c r="B2770">
        <v>16226</v>
      </c>
      <c r="C2770" t="s">
        <v>1561</v>
      </c>
      <c r="D2770" t="s">
        <v>1529</v>
      </c>
      <c r="E2770" t="s">
        <v>1461</v>
      </c>
      <c r="F2770">
        <v>34648</v>
      </c>
      <c r="G2770">
        <v>37967</v>
      </c>
      <c r="H2770" t="s">
        <v>1530</v>
      </c>
      <c r="I2770">
        <v>266</v>
      </c>
      <c r="J2770">
        <v>1000</v>
      </c>
      <c r="K2770">
        <v>4</v>
      </c>
      <c r="L2770">
        <v>1049</v>
      </c>
      <c r="M2770">
        <v>786</v>
      </c>
      <c r="N2770">
        <v>825</v>
      </c>
      <c r="O2770">
        <v>867</v>
      </c>
      <c r="P2770">
        <v>948</v>
      </c>
      <c r="Q2770">
        <v>1029</v>
      </c>
      <c r="R2770">
        <v>4000</v>
      </c>
      <c r="S2770">
        <v>4198</v>
      </c>
      <c r="T2770">
        <v>4412</v>
      </c>
      <c r="U2770">
        <v>4824</v>
      </c>
      <c r="V2770">
        <v>5237</v>
      </c>
      <c r="W2770" t="s">
        <v>2418</v>
      </c>
      <c r="X2770">
        <v>1</v>
      </c>
      <c r="Y2770">
        <v>1</v>
      </c>
      <c r="Z2770" t="s">
        <v>1532</v>
      </c>
    </row>
    <row r="2771" spans="1:26">
      <c r="A2771">
        <v>285</v>
      </c>
      <c r="B2771">
        <v>16226</v>
      </c>
      <c r="C2771" t="s">
        <v>1574</v>
      </c>
      <c r="D2771" t="s">
        <v>1529</v>
      </c>
      <c r="E2771" t="s">
        <v>1445</v>
      </c>
      <c r="F2771">
        <v>30136</v>
      </c>
      <c r="G2771">
        <v>32799</v>
      </c>
      <c r="H2771" t="s">
        <v>1577</v>
      </c>
      <c r="I2771">
        <v>323</v>
      </c>
      <c r="J2771">
        <v>1</v>
      </c>
      <c r="K2771">
        <v>1200000</v>
      </c>
      <c r="L2771">
        <v>81000</v>
      </c>
      <c r="M2771">
        <v>4982</v>
      </c>
      <c r="N2771">
        <v>5231</v>
      </c>
      <c r="O2771">
        <v>5493</v>
      </c>
      <c r="P2771">
        <v>6004</v>
      </c>
      <c r="Q2771">
        <v>6515</v>
      </c>
      <c r="R2771">
        <v>1200000</v>
      </c>
      <c r="S2771">
        <v>1259976</v>
      </c>
      <c r="T2771">
        <v>1323083</v>
      </c>
      <c r="U2771">
        <v>1446166</v>
      </c>
      <c r="V2771">
        <v>1569249</v>
      </c>
      <c r="W2771" t="s">
        <v>2706</v>
      </c>
      <c r="X2771">
        <v>1</v>
      </c>
      <c r="Y2771">
        <v>1</v>
      </c>
      <c r="Z2771" t="s">
        <v>1532</v>
      </c>
    </row>
    <row r="2772" spans="1:26">
      <c r="A2772">
        <v>285</v>
      </c>
      <c r="B2772">
        <v>16226</v>
      </c>
      <c r="C2772" t="s">
        <v>1561</v>
      </c>
      <c r="D2772" t="s">
        <v>1529</v>
      </c>
      <c r="E2772" t="s">
        <v>1461</v>
      </c>
      <c r="F2772">
        <v>37289</v>
      </c>
      <c r="G2772">
        <v>41016</v>
      </c>
      <c r="H2772" t="s">
        <v>1530</v>
      </c>
      <c r="I2772">
        <v>266</v>
      </c>
      <c r="J2772">
        <v>500</v>
      </c>
      <c r="K2772">
        <v>40</v>
      </c>
      <c r="L2772">
        <v>1049</v>
      </c>
      <c r="M2772">
        <v>786</v>
      </c>
      <c r="N2772">
        <v>825</v>
      </c>
      <c r="O2772">
        <v>867</v>
      </c>
      <c r="P2772">
        <v>948</v>
      </c>
      <c r="Q2772">
        <v>1029</v>
      </c>
      <c r="R2772">
        <v>20000</v>
      </c>
      <c r="S2772">
        <v>20992</v>
      </c>
      <c r="T2772">
        <v>22061</v>
      </c>
      <c r="U2772">
        <v>24122</v>
      </c>
      <c r="V2772">
        <v>26183</v>
      </c>
      <c r="W2772" t="s">
        <v>2881</v>
      </c>
      <c r="X2772">
        <v>1</v>
      </c>
      <c r="Y2772">
        <v>1</v>
      </c>
      <c r="Z2772" t="s">
        <v>1532</v>
      </c>
    </row>
    <row r="2773" spans="1:26">
      <c r="A2773">
        <v>285</v>
      </c>
      <c r="B2773">
        <v>16226</v>
      </c>
      <c r="C2773" t="s">
        <v>1561</v>
      </c>
      <c r="D2773" t="s">
        <v>1529</v>
      </c>
      <c r="E2773" t="s">
        <v>1461</v>
      </c>
      <c r="F2773">
        <v>634</v>
      </c>
      <c r="G2773">
        <v>750</v>
      </c>
      <c r="H2773" t="s">
        <v>1530</v>
      </c>
      <c r="I2773">
        <v>266</v>
      </c>
      <c r="J2773">
        <v>1000</v>
      </c>
      <c r="K2773">
        <v>8</v>
      </c>
      <c r="L2773">
        <v>1049</v>
      </c>
      <c r="M2773">
        <v>786</v>
      </c>
      <c r="N2773">
        <v>825</v>
      </c>
      <c r="O2773">
        <v>867</v>
      </c>
      <c r="P2773">
        <v>948</v>
      </c>
      <c r="Q2773">
        <v>1029</v>
      </c>
      <c r="R2773">
        <v>8000</v>
      </c>
      <c r="S2773">
        <v>8397</v>
      </c>
      <c r="T2773">
        <v>8824</v>
      </c>
      <c r="U2773">
        <v>9649</v>
      </c>
      <c r="V2773">
        <v>10473</v>
      </c>
      <c r="W2773" t="s">
        <v>2882</v>
      </c>
      <c r="X2773">
        <v>1</v>
      </c>
      <c r="Y2773">
        <v>1</v>
      </c>
      <c r="Z2773" t="s">
        <v>1532</v>
      </c>
    </row>
    <row r="2774" spans="1:26">
      <c r="A2774">
        <v>285</v>
      </c>
      <c r="B2774">
        <v>16226</v>
      </c>
      <c r="C2774" t="s">
        <v>1561</v>
      </c>
      <c r="D2774" t="s">
        <v>1529</v>
      </c>
      <c r="E2774" t="s">
        <v>1461</v>
      </c>
      <c r="F2774">
        <v>560</v>
      </c>
      <c r="G2774">
        <v>673</v>
      </c>
      <c r="H2774" t="s">
        <v>1530</v>
      </c>
      <c r="I2774">
        <v>266</v>
      </c>
      <c r="J2774">
        <v>500</v>
      </c>
      <c r="K2774">
        <v>38</v>
      </c>
      <c r="L2774">
        <v>1049</v>
      </c>
      <c r="M2774">
        <v>786</v>
      </c>
      <c r="N2774">
        <v>825</v>
      </c>
      <c r="O2774">
        <v>867</v>
      </c>
      <c r="P2774">
        <v>948</v>
      </c>
      <c r="Q2774">
        <v>1029</v>
      </c>
      <c r="R2774">
        <v>19000</v>
      </c>
      <c r="S2774">
        <v>19943</v>
      </c>
      <c r="T2774">
        <v>20958</v>
      </c>
      <c r="U2774">
        <v>22916</v>
      </c>
      <c r="V2774">
        <v>24874</v>
      </c>
      <c r="W2774" t="s">
        <v>2318</v>
      </c>
      <c r="X2774">
        <v>1</v>
      </c>
      <c r="Y2774">
        <v>1</v>
      </c>
      <c r="Z2774" t="s">
        <v>1532</v>
      </c>
    </row>
    <row r="2775" spans="1:26">
      <c r="A2775">
        <v>285</v>
      </c>
      <c r="B2775">
        <v>16226</v>
      </c>
      <c r="C2775" t="s">
        <v>1561</v>
      </c>
      <c r="D2775" t="s">
        <v>1529</v>
      </c>
      <c r="E2775" t="s">
        <v>1461</v>
      </c>
      <c r="F2775">
        <v>550</v>
      </c>
      <c r="G2775">
        <v>663</v>
      </c>
      <c r="H2775" t="s">
        <v>1530</v>
      </c>
      <c r="I2775">
        <v>266</v>
      </c>
      <c r="J2775">
        <v>500</v>
      </c>
      <c r="K2775">
        <v>25</v>
      </c>
      <c r="L2775">
        <v>1049</v>
      </c>
      <c r="M2775">
        <v>786</v>
      </c>
      <c r="N2775">
        <v>825</v>
      </c>
      <c r="O2775">
        <v>867</v>
      </c>
      <c r="P2775">
        <v>948</v>
      </c>
      <c r="Q2775">
        <v>1029</v>
      </c>
      <c r="R2775">
        <v>12500</v>
      </c>
      <c r="S2775">
        <v>13120</v>
      </c>
      <c r="T2775">
        <v>13788</v>
      </c>
      <c r="U2775">
        <v>15076</v>
      </c>
      <c r="V2775">
        <v>16365</v>
      </c>
      <c r="W2775" t="s">
        <v>2350</v>
      </c>
      <c r="X2775">
        <v>1</v>
      </c>
      <c r="Y2775">
        <v>1</v>
      </c>
      <c r="Z2775" t="s">
        <v>1532</v>
      </c>
    </row>
    <row r="2776" spans="1:26">
      <c r="A2776">
        <v>285</v>
      </c>
      <c r="B2776">
        <v>16226</v>
      </c>
      <c r="C2776" t="s">
        <v>1561</v>
      </c>
      <c r="D2776" t="s">
        <v>1529</v>
      </c>
      <c r="E2776" t="s">
        <v>1461</v>
      </c>
      <c r="F2776">
        <v>527</v>
      </c>
      <c r="G2776">
        <v>640</v>
      </c>
      <c r="H2776" t="s">
        <v>1530</v>
      </c>
      <c r="I2776">
        <v>266</v>
      </c>
      <c r="J2776">
        <v>1200</v>
      </c>
      <c r="K2776">
        <v>60</v>
      </c>
      <c r="L2776">
        <v>1049</v>
      </c>
      <c r="M2776">
        <v>786</v>
      </c>
      <c r="N2776">
        <v>825</v>
      </c>
      <c r="O2776">
        <v>867</v>
      </c>
      <c r="P2776">
        <v>948</v>
      </c>
      <c r="Q2776">
        <v>1029</v>
      </c>
      <c r="R2776">
        <v>72000</v>
      </c>
      <c r="S2776">
        <v>75573</v>
      </c>
      <c r="T2776">
        <v>79420</v>
      </c>
      <c r="U2776">
        <v>86840</v>
      </c>
      <c r="V2776">
        <v>94260</v>
      </c>
      <c r="W2776" t="s">
        <v>2883</v>
      </c>
      <c r="X2776">
        <v>1</v>
      </c>
      <c r="Y2776">
        <v>1</v>
      </c>
      <c r="Z2776" t="s">
        <v>1532</v>
      </c>
    </row>
    <row r="2777" spans="1:26">
      <c r="A2777">
        <v>285</v>
      </c>
      <c r="B2777">
        <v>16226</v>
      </c>
      <c r="C2777" t="s">
        <v>1561</v>
      </c>
      <c r="D2777" t="s">
        <v>1529</v>
      </c>
      <c r="E2777" t="s">
        <v>1461</v>
      </c>
      <c r="F2777">
        <v>522</v>
      </c>
      <c r="G2777">
        <v>30524</v>
      </c>
      <c r="H2777" t="s">
        <v>1530</v>
      </c>
      <c r="I2777">
        <v>266</v>
      </c>
      <c r="J2777">
        <v>1000</v>
      </c>
      <c r="K2777">
        <v>1</v>
      </c>
      <c r="L2777">
        <v>1049</v>
      </c>
      <c r="M2777">
        <v>786</v>
      </c>
      <c r="N2777">
        <v>825</v>
      </c>
      <c r="O2777">
        <v>867</v>
      </c>
      <c r="P2777">
        <v>948</v>
      </c>
      <c r="Q2777">
        <v>1029</v>
      </c>
      <c r="R2777">
        <v>1000</v>
      </c>
      <c r="S2777">
        <v>1050</v>
      </c>
      <c r="T2777">
        <v>1103</v>
      </c>
      <c r="U2777">
        <v>1206</v>
      </c>
      <c r="V2777">
        <v>1309</v>
      </c>
      <c r="W2777" t="s">
        <v>2884</v>
      </c>
      <c r="X2777">
        <v>1</v>
      </c>
      <c r="Y2777">
        <v>1</v>
      </c>
      <c r="Z2777" t="s">
        <v>1532</v>
      </c>
    </row>
    <row r="2778" spans="1:26">
      <c r="A2778">
        <v>285</v>
      </c>
      <c r="B2778">
        <v>16226</v>
      </c>
      <c r="C2778" t="s">
        <v>1561</v>
      </c>
      <c r="D2778" t="s">
        <v>1529</v>
      </c>
      <c r="E2778" t="s">
        <v>1461</v>
      </c>
      <c r="F2778">
        <v>26858</v>
      </c>
      <c r="G2778">
        <v>76020</v>
      </c>
      <c r="H2778" t="s">
        <v>1530</v>
      </c>
      <c r="I2778">
        <v>266</v>
      </c>
      <c r="J2778">
        <v>500</v>
      </c>
      <c r="K2778">
        <v>4</v>
      </c>
      <c r="L2778">
        <v>1049</v>
      </c>
      <c r="M2778">
        <v>786</v>
      </c>
      <c r="N2778">
        <v>825</v>
      </c>
      <c r="O2778">
        <v>867</v>
      </c>
      <c r="P2778">
        <v>948</v>
      </c>
      <c r="Q2778">
        <v>1029</v>
      </c>
      <c r="R2778">
        <v>2000</v>
      </c>
      <c r="S2778">
        <v>2099</v>
      </c>
      <c r="T2778">
        <v>2206</v>
      </c>
      <c r="U2778">
        <v>2412</v>
      </c>
      <c r="V2778">
        <v>2618</v>
      </c>
      <c r="W2778" t="s">
        <v>2408</v>
      </c>
      <c r="X2778">
        <v>1</v>
      </c>
      <c r="Y2778">
        <v>1</v>
      </c>
      <c r="Z2778" t="s">
        <v>1532</v>
      </c>
    </row>
    <row r="2779" spans="1:26">
      <c r="A2779">
        <v>285</v>
      </c>
      <c r="B2779">
        <v>16226</v>
      </c>
      <c r="C2779" t="s">
        <v>1574</v>
      </c>
      <c r="D2779" t="s">
        <v>1529</v>
      </c>
      <c r="E2779" t="s">
        <v>1445</v>
      </c>
      <c r="F2779">
        <v>29497</v>
      </c>
      <c r="G2779">
        <v>32110</v>
      </c>
      <c r="H2779" t="s">
        <v>1577</v>
      </c>
      <c r="I2779">
        <v>323</v>
      </c>
      <c r="J2779">
        <v>69</v>
      </c>
      <c r="K2779">
        <v>1500</v>
      </c>
      <c r="L2779">
        <v>81000</v>
      </c>
      <c r="M2779">
        <v>4982</v>
      </c>
      <c r="N2779">
        <v>5231</v>
      </c>
      <c r="O2779">
        <v>5493</v>
      </c>
      <c r="P2779">
        <v>6004</v>
      </c>
      <c r="Q2779">
        <v>6515</v>
      </c>
      <c r="R2779">
        <v>103500</v>
      </c>
      <c r="S2779">
        <v>108673</v>
      </c>
      <c r="T2779">
        <v>114116</v>
      </c>
      <c r="U2779">
        <v>124732</v>
      </c>
      <c r="V2779">
        <v>135348</v>
      </c>
      <c r="W2779" t="s">
        <v>2182</v>
      </c>
      <c r="X2779">
        <v>1</v>
      </c>
      <c r="Y2779">
        <v>1</v>
      </c>
      <c r="Z2779" t="s">
        <v>1532</v>
      </c>
    </row>
    <row r="2780" spans="1:26">
      <c r="A2780">
        <v>285</v>
      </c>
      <c r="B2780">
        <v>16226</v>
      </c>
      <c r="C2780" t="s">
        <v>1561</v>
      </c>
      <c r="D2780" t="s">
        <v>1529</v>
      </c>
      <c r="E2780" t="s">
        <v>1461</v>
      </c>
      <c r="F2780">
        <v>451</v>
      </c>
      <c r="G2780">
        <v>37952</v>
      </c>
      <c r="H2780" t="s">
        <v>1530</v>
      </c>
      <c r="I2780">
        <v>266</v>
      </c>
      <c r="J2780">
        <v>5000</v>
      </c>
      <c r="K2780">
        <v>1.97</v>
      </c>
      <c r="L2780">
        <v>1049</v>
      </c>
      <c r="M2780">
        <v>786</v>
      </c>
      <c r="N2780">
        <v>825</v>
      </c>
      <c r="O2780">
        <v>867</v>
      </c>
      <c r="P2780">
        <v>948</v>
      </c>
      <c r="Q2780">
        <v>1029</v>
      </c>
      <c r="R2780">
        <v>9850</v>
      </c>
      <c r="S2780">
        <v>10339</v>
      </c>
      <c r="T2780">
        <v>10865</v>
      </c>
      <c r="U2780">
        <v>11880</v>
      </c>
      <c r="V2780">
        <v>12895</v>
      </c>
      <c r="W2780" t="s">
        <v>2885</v>
      </c>
      <c r="X2780">
        <v>1</v>
      </c>
      <c r="Y2780">
        <v>1</v>
      </c>
      <c r="Z2780" t="s">
        <v>1532</v>
      </c>
    </row>
    <row r="2781" spans="1:26">
      <c r="A2781">
        <v>285</v>
      </c>
      <c r="B2781">
        <v>16226</v>
      </c>
      <c r="C2781" t="s">
        <v>1561</v>
      </c>
      <c r="D2781" t="s">
        <v>1529</v>
      </c>
      <c r="E2781" t="s">
        <v>1461</v>
      </c>
      <c r="F2781">
        <v>389</v>
      </c>
      <c r="G2781">
        <v>10532</v>
      </c>
      <c r="H2781" t="s">
        <v>1530</v>
      </c>
      <c r="I2781">
        <v>266</v>
      </c>
      <c r="J2781">
        <v>200</v>
      </c>
      <c r="K2781">
        <v>50</v>
      </c>
      <c r="L2781">
        <v>1049</v>
      </c>
      <c r="M2781">
        <v>786</v>
      </c>
      <c r="N2781">
        <v>825</v>
      </c>
      <c r="O2781">
        <v>867</v>
      </c>
      <c r="P2781">
        <v>948</v>
      </c>
      <c r="Q2781">
        <v>1029</v>
      </c>
      <c r="R2781">
        <v>10000</v>
      </c>
      <c r="S2781">
        <v>10496</v>
      </c>
      <c r="T2781">
        <v>11031</v>
      </c>
      <c r="U2781">
        <v>12061</v>
      </c>
      <c r="V2781">
        <v>13092</v>
      </c>
      <c r="W2781" t="s">
        <v>1903</v>
      </c>
      <c r="X2781">
        <v>1</v>
      </c>
      <c r="Y2781">
        <v>1</v>
      </c>
      <c r="Z2781" t="s">
        <v>1532</v>
      </c>
    </row>
    <row r="2782" spans="1:26">
      <c r="A2782">
        <v>285</v>
      </c>
      <c r="B2782">
        <v>16226</v>
      </c>
      <c r="C2782" t="s">
        <v>1561</v>
      </c>
      <c r="D2782" t="s">
        <v>1529</v>
      </c>
      <c r="E2782" t="s">
        <v>1461</v>
      </c>
      <c r="F2782">
        <v>361</v>
      </c>
      <c r="G2782">
        <v>463</v>
      </c>
      <c r="H2782" t="s">
        <v>1530</v>
      </c>
      <c r="I2782">
        <v>266</v>
      </c>
      <c r="J2782">
        <v>500</v>
      </c>
      <c r="K2782">
        <v>3.15</v>
      </c>
      <c r="L2782">
        <v>1049</v>
      </c>
      <c r="M2782">
        <v>786</v>
      </c>
      <c r="N2782">
        <v>825</v>
      </c>
      <c r="O2782">
        <v>867</v>
      </c>
      <c r="P2782">
        <v>948</v>
      </c>
      <c r="Q2782">
        <v>1029</v>
      </c>
      <c r="R2782">
        <v>1575</v>
      </c>
      <c r="S2782">
        <v>1653</v>
      </c>
      <c r="T2782">
        <v>1737</v>
      </c>
      <c r="U2782">
        <v>1900</v>
      </c>
      <c r="V2782">
        <v>2062</v>
      </c>
      <c r="W2782" t="s">
        <v>2413</v>
      </c>
      <c r="X2782">
        <v>1</v>
      </c>
      <c r="Y2782">
        <v>1</v>
      </c>
      <c r="Z2782" t="s">
        <v>1532</v>
      </c>
    </row>
    <row r="2783" spans="1:26">
      <c r="A2783">
        <v>285</v>
      </c>
      <c r="B2783">
        <v>16226</v>
      </c>
      <c r="C2783" t="s">
        <v>1561</v>
      </c>
      <c r="D2783" t="s">
        <v>1529</v>
      </c>
      <c r="E2783" t="s">
        <v>1461</v>
      </c>
      <c r="F2783">
        <v>300</v>
      </c>
      <c r="G2783">
        <v>56464</v>
      </c>
      <c r="H2783" t="s">
        <v>1530</v>
      </c>
      <c r="I2783">
        <v>266</v>
      </c>
      <c r="J2783">
        <v>500</v>
      </c>
      <c r="K2783">
        <v>4.25</v>
      </c>
      <c r="L2783">
        <v>1049</v>
      </c>
      <c r="M2783">
        <v>786</v>
      </c>
      <c r="N2783">
        <v>825</v>
      </c>
      <c r="O2783">
        <v>867</v>
      </c>
      <c r="P2783">
        <v>948</v>
      </c>
      <c r="Q2783">
        <v>1029</v>
      </c>
      <c r="R2783">
        <v>2125</v>
      </c>
      <c r="S2783">
        <v>2230</v>
      </c>
      <c r="T2783">
        <v>2344</v>
      </c>
      <c r="U2783">
        <v>2563</v>
      </c>
      <c r="V2783">
        <v>2782</v>
      </c>
      <c r="W2783" t="s">
        <v>1905</v>
      </c>
      <c r="X2783">
        <v>1</v>
      </c>
      <c r="Y2783">
        <v>1</v>
      </c>
      <c r="Z2783" t="s">
        <v>1532</v>
      </c>
    </row>
    <row r="2784" spans="1:26">
      <c r="A2784">
        <v>285</v>
      </c>
      <c r="B2784">
        <v>16226</v>
      </c>
      <c r="C2784" t="s">
        <v>1561</v>
      </c>
      <c r="D2784" t="s">
        <v>1529</v>
      </c>
      <c r="E2784" t="s">
        <v>1461</v>
      </c>
      <c r="F2784">
        <v>277</v>
      </c>
      <c r="G2784">
        <v>376</v>
      </c>
      <c r="H2784" t="s">
        <v>1530</v>
      </c>
      <c r="I2784">
        <v>266</v>
      </c>
      <c r="J2784">
        <v>1000</v>
      </c>
      <c r="K2784">
        <v>5</v>
      </c>
      <c r="L2784">
        <v>1049</v>
      </c>
      <c r="M2784">
        <v>786</v>
      </c>
      <c r="N2784">
        <v>825</v>
      </c>
      <c r="O2784">
        <v>867</v>
      </c>
      <c r="P2784">
        <v>948</v>
      </c>
      <c r="Q2784">
        <v>1029</v>
      </c>
      <c r="R2784">
        <v>5000</v>
      </c>
      <c r="S2784">
        <v>5248</v>
      </c>
      <c r="T2784">
        <v>5515</v>
      </c>
      <c r="U2784">
        <v>6031</v>
      </c>
      <c r="V2784">
        <v>6546</v>
      </c>
      <c r="W2784" t="s">
        <v>2886</v>
      </c>
      <c r="X2784">
        <v>1</v>
      </c>
      <c r="Y2784">
        <v>1</v>
      </c>
      <c r="Z2784" t="s">
        <v>1532</v>
      </c>
    </row>
    <row r="2785" spans="1:26">
      <c r="A2785">
        <v>285</v>
      </c>
      <c r="B2785">
        <v>16226</v>
      </c>
      <c r="C2785" t="s">
        <v>1561</v>
      </c>
      <c r="D2785" t="s">
        <v>1529</v>
      </c>
      <c r="E2785" t="s">
        <v>1461</v>
      </c>
      <c r="F2785">
        <v>250</v>
      </c>
      <c r="G2785">
        <v>1748</v>
      </c>
      <c r="H2785" t="s">
        <v>1530</v>
      </c>
      <c r="I2785">
        <v>266</v>
      </c>
      <c r="J2785">
        <v>5000</v>
      </c>
      <c r="K2785">
        <v>351</v>
      </c>
      <c r="L2785">
        <v>1049</v>
      </c>
      <c r="M2785">
        <v>786</v>
      </c>
      <c r="N2785">
        <v>825</v>
      </c>
      <c r="O2785">
        <v>867</v>
      </c>
      <c r="P2785">
        <v>948</v>
      </c>
      <c r="Q2785">
        <v>1029</v>
      </c>
      <c r="R2785">
        <v>1755000</v>
      </c>
      <c r="S2785">
        <v>1842080</v>
      </c>
      <c r="T2785">
        <v>1935859</v>
      </c>
      <c r="U2785">
        <v>2116718</v>
      </c>
      <c r="V2785">
        <v>2297576</v>
      </c>
      <c r="W2785" t="s">
        <v>2887</v>
      </c>
      <c r="X2785">
        <v>1</v>
      </c>
      <c r="Y2785">
        <v>1</v>
      </c>
      <c r="Z2785" t="s">
        <v>1532</v>
      </c>
    </row>
    <row r="2786" spans="1:26">
      <c r="A2786">
        <v>285</v>
      </c>
      <c r="B2786">
        <v>16226</v>
      </c>
      <c r="C2786" t="s">
        <v>1561</v>
      </c>
      <c r="D2786" t="s">
        <v>1529</v>
      </c>
      <c r="E2786" t="s">
        <v>1461</v>
      </c>
      <c r="F2786">
        <v>237</v>
      </c>
      <c r="G2786">
        <v>335</v>
      </c>
      <c r="H2786" t="s">
        <v>1530</v>
      </c>
      <c r="I2786">
        <v>266</v>
      </c>
      <c r="J2786">
        <v>100</v>
      </c>
      <c r="K2786">
        <v>4</v>
      </c>
      <c r="L2786">
        <v>1049</v>
      </c>
      <c r="M2786">
        <v>786</v>
      </c>
      <c r="N2786">
        <v>825</v>
      </c>
      <c r="O2786">
        <v>867</v>
      </c>
      <c r="P2786">
        <v>948</v>
      </c>
      <c r="Q2786">
        <v>1029</v>
      </c>
      <c r="R2786">
        <v>400</v>
      </c>
      <c r="S2786">
        <v>420</v>
      </c>
      <c r="T2786">
        <v>441</v>
      </c>
      <c r="U2786">
        <v>482</v>
      </c>
      <c r="V2786">
        <v>524</v>
      </c>
      <c r="W2786" t="s">
        <v>1906</v>
      </c>
      <c r="X2786">
        <v>1</v>
      </c>
      <c r="Y2786">
        <v>1</v>
      </c>
      <c r="Z2786" t="s">
        <v>1532</v>
      </c>
    </row>
    <row r="2787" spans="1:26">
      <c r="A2787">
        <v>285</v>
      </c>
      <c r="B2787">
        <v>16226</v>
      </c>
      <c r="C2787" t="s">
        <v>1574</v>
      </c>
      <c r="D2787" t="s">
        <v>1529</v>
      </c>
      <c r="E2787" t="s">
        <v>1445</v>
      </c>
      <c r="F2787">
        <v>64947</v>
      </c>
      <c r="G2787">
        <v>78145</v>
      </c>
      <c r="H2787" t="s">
        <v>1577</v>
      </c>
      <c r="I2787">
        <v>323</v>
      </c>
      <c r="J2787">
        <v>85</v>
      </c>
      <c r="K2787">
        <v>1300</v>
      </c>
      <c r="L2787">
        <v>81000</v>
      </c>
      <c r="M2787">
        <v>4982</v>
      </c>
      <c r="N2787">
        <v>5231</v>
      </c>
      <c r="O2787">
        <v>5493</v>
      </c>
      <c r="P2787">
        <v>6004</v>
      </c>
      <c r="Q2787">
        <v>6515</v>
      </c>
      <c r="R2787">
        <v>110500</v>
      </c>
      <c r="S2787">
        <v>116023</v>
      </c>
      <c r="T2787">
        <v>121834</v>
      </c>
      <c r="U2787">
        <v>133168</v>
      </c>
      <c r="V2787">
        <v>144502</v>
      </c>
      <c r="W2787" t="s">
        <v>2182</v>
      </c>
      <c r="X2787">
        <v>1</v>
      </c>
      <c r="Y2787">
        <v>1</v>
      </c>
      <c r="Z2787" t="s">
        <v>1532</v>
      </c>
    </row>
    <row r="2788" spans="1:26">
      <c r="A2788">
        <v>285</v>
      </c>
      <c r="B2788">
        <v>16226</v>
      </c>
      <c r="C2788" t="s">
        <v>1561</v>
      </c>
      <c r="D2788" t="s">
        <v>1529</v>
      </c>
      <c r="E2788" t="s">
        <v>1461</v>
      </c>
      <c r="F2788">
        <v>7141</v>
      </c>
      <c r="G2788">
        <v>7460</v>
      </c>
      <c r="H2788" t="s">
        <v>1530</v>
      </c>
      <c r="I2788">
        <v>266</v>
      </c>
      <c r="J2788">
        <v>1000</v>
      </c>
      <c r="K2788">
        <v>13.5</v>
      </c>
      <c r="L2788">
        <v>1049</v>
      </c>
      <c r="M2788">
        <v>786</v>
      </c>
      <c r="N2788">
        <v>825</v>
      </c>
      <c r="O2788">
        <v>867</v>
      </c>
      <c r="P2788">
        <v>948</v>
      </c>
      <c r="Q2788">
        <v>1029</v>
      </c>
      <c r="R2788">
        <v>13500</v>
      </c>
      <c r="S2788">
        <v>14170</v>
      </c>
      <c r="T2788">
        <v>14891</v>
      </c>
      <c r="U2788">
        <v>16282</v>
      </c>
      <c r="V2788">
        <v>17674</v>
      </c>
      <c r="W2788" t="s">
        <v>2888</v>
      </c>
      <c r="X2788">
        <v>1</v>
      </c>
      <c r="Y2788">
        <v>1</v>
      </c>
      <c r="Z2788" t="s">
        <v>1532</v>
      </c>
    </row>
    <row r="2789" spans="1:26">
      <c r="A2789">
        <v>285</v>
      </c>
      <c r="B2789">
        <v>16226</v>
      </c>
      <c r="C2789" t="s">
        <v>1561</v>
      </c>
      <c r="D2789" t="s">
        <v>1529</v>
      </c>
      <c r="E2789" t="s">
        <v>1461</v>
      </c>
      <c r="F2789">
        <v>204</v>
      </c>
      <c r="G2789">
        <v>300</v>
      </c>
      <c r="H2789" t="s">
        <v>1530</v>
      </c>
      <c r="I2789">
        <v>266</v>
      </c>
      <c r="J2789">
        <v>3000</v>
      </c>
      <c r="K2789">
        <v>11.34</v>
      </c>
      <c r="L2789">
        <v>1049</v>
      </c>
      <c r="M2789">
        <v>786</v>
      </c>
      <c r="N2789">
        <v>825</v>
      </c>
      <c r="O2789">
        <v>867</v>
      </c>
      <c r="P2789">
        <v>948</v>
      </c>
      <c r="Q2789">
        <v>1029</v>
      </c>
      <c r="R2789">
        <v>34020</v>
      </c>
      <c r="S2789">
        <v>35708</v>
      </c>
      <c r="T2789">
        <v>37526</v>
      </c>
      <c r="U2789">
        <v>41032</v>
      </c>
      <c r="V2789">
        <v>44538</v>
      </c>
      <c r="W2789" t="s">
        <v>2371</v>
      </c>
      <c r="X2789">
        <v>1</v>
      </c>
      <c r="Y2789">
        <v>1</v>
      </c>
      <c r="Z2789" t="s">
        <v>1532</v>
      </c>
    </row>
    <row r="2790" spans="1:26">
      <c r="A2790">
        <v>285</v>
      </c>
      <c r="B2790">
        <v>16226</v>
      </c>
      <c r="C2790" t="s">
        <v>1561</v>
      </c>
      <c r="D2790" t="s">
        <v>1529</v>
      </c>
      <c r="E2790" t="s">
        <v>1461</v>
      </c>
      <c r="F2790">
        <v>164</v>
      </c>
      <c r="G2790">
        <v>260</v>
      </c>
      <c r="H2790" t="s">
        <v>1530</v>
      </c>
      <c r="I2790">
        <v>266</v>
      </c>
      <c r="J2790">
        <v>500</v>
      </c>
      <c r="K2790">
        <v>1.1599999999999999</v>
      </c>
      <c r="L2790">
        <v>1049</v>
      </c>
      <c r="M2790">
        <v>786</v>
      </c>
      <c r="N2790">
        <v>825</v>
      </c>
      <c r="O2790">
        <v>867</v>
      </c>
      <c r="P2790">
        <v>948</v>
      </c>
      <c r="Q2790">
        <v>1029</v>
      </c>
      <c r="R2790">
        <v>580</v>
      </c>
      <c r="S2790">
        <v>609</v>
      </c>
      <c r="T2790">
        <v>640</v>
      </c>
      <c r="U2790">
        <v>700</v>
      </c>
      <c r="V2790">
        <v>759</v>
      </c>
      <c r="W2790" t="s">
        <v>2427</v>
      </c>
      <c r="X2790">
        <v>1</v>
      </c>
      <c r="Y2790">
        <v>1</v>
      </c>
      <c r="Z2790" t="s">
        <v>1532</v>
      </c>
    </row>
    <row r="2791" spans="1:26">
      <c r="A2791">
        <v>285</v>
      </c>
      <c r="B2791">
        <v>16226</v>
      </c>
      <c r="C2791" t="s">
        <v>1561</v>
      </c>
      <c r="D2791" t="s">
        <v>1529</v>
      </c>
      <c r="E2791" t="s">
        <v>1461</v>
      </c>
      <c r="F2791">
        <v>26850</v>
      </c>
      <c r="G2791">
        <v>29324</v>
      </c>
      <c r="H2791" t="s">
        <v>1530</v>
      </c>
      <c r="I2791">
        <v>266</v>
      </c>
      <c r="J2791">
        <v>100</v>
      </c>
      <c r="K2791">
        <v>15</v>
      </c>
      <c r="L2791">
        <v>1049</v>
      </c>
      <c r="M2791">
        <v>786</v>
      </c>
      <c r="N2791">
        <v>825</v>
      </c>
      <c r="O2791">
        <v>867</v>
      </c>
      <c r="P2791">
        <v>948</v>
      </c>
      <c r="Q2791">
        <v>1029</v>
      </c>
      <c r="R2791">
        <v>1500</v>
      </c>
      <c r="S2791">
        <v>1574</v>
      </c>
      <c r="T2791">
        <v>1655</v>
      </c>
      <c r="U2791">
        <v>1809</v>
      </c>
      <c r="V2791">
        <v>1964</v>
      </c>
      <c r="W2791" t="s">
        <v>2361</v>
      </c>
      <c r="X2791">
        <v>1</v>
      </c>
      <c r="Y2791">
        <v>1</v>
      </c>
      <c r="Z2791" t="s">
        <v>1532</v>
      </c>
    </row>
    <row r="2792" spans="1:26">
      <c r="A2792">
        <v>285</v>
      </c>
      <c r="B2792">
        <v>16226</v>
      </c>
      <c r="C2792" t="s">
        <v>1561</v>
      </c>
      <c r="D2792" t="s">
        <v>1529</v>
      </c>
      <c r="E2792" t="s">
        <v>1461</v>
      </c>
      <c r="F2792">
        <v>139</v>
      </c>
      <c r="G2792">
        <v>232</v>
      </c>
      <c r="H2792" t="s">
        <v>1530</v>
      </c>
      <c r="I2792">
        <v>266</v>
      </c>
      <c r="J2792">
        <v>500</v>
      </c>
      <c r="K2792">
        <v>7</v>
      </c>
      <c r="L2792">
        <v>1049</v>
      </c>
      <c r="M2792">
        <v>786</v>
      </c>
      <c r="N2792">
        <v>825</v>
      </c>
      <c r="O2792">
        <v>867</v>
      </c>
      <c r="P2792">
        <v>948</v>
      </c>
      <c r="Q2792">
        <v>1029</v>
      </c>
      <c r="R2792">
        <v>3500</v>
      </c>
      <c r="S2792">
        <v>3674</v>
      </c>
      <c r="T2792">
        <v>3861</v>
      </c>
      <c r="U2792">
        <v>4221</v>
      </c>
      <c r="V2792">
        <v>4582</v>
      </c>
      <c r="W2792" t="s">
        <v>1930</v>
      </c>
      <c r="X2792">
        <v>1</v>
      </c>
      <c r="Y2792">
        <v>1</v>
      </c>
      <c r="Z2792" t="s">
        <v>1532</v>
      </c>
    </row>
    <row r="2793" spans="1:26">
      <c r="A2793">
        <v>285</v>
      </c>
      <c r="B2793">
        <v>16226</v>
      </c>
      <c r="C2793" t="s">
        <v>1561</v>
      </c>
      <c r="D2793" t="s">
        <v>1529</v>
      </c>
      <c r="E2793" t="s">
        <v>1461</v>
      </c>
      <c r="F2793">
        <v>64</v>
      </c>
      <c r="G2793">
        <v>156</v>
      </c>
      <c r="H2793" t="s">
        <v>1530</v>
      </c>
      <c r="I2793">
        <v>266</v>
      </c>
      <c r="J2793">
        <v>350</v>
      </c>
      <c r="K2793">
        <v>381.6</v>
      </c>
      <c r="L2793">
        <v>1049</v>
      </c>
      <c r="M2793">
        <v>786</v>
      </c>
      <c r="N2793">
        <v>825</v>
      </c>
      <c r="O2793">
        <v>867</v>
      </c>
      <c r="P2793">
        <v>948</v>
      </c>
      <c r="Q2793">
        <v>1029</v>
      </c>
      <c r="R2793">
        <v>133560</v>
      </c>
      <c r="S2793">
        <v>140187</v>
      </c>
      <c r="T2793">
        <v>147324</v>
      </c>
      <c r="U2793">
        <v>161088</v>
      </c>
      <c r="V2793">
        <v>174851</v>
      </c>
      <c r="W2793" t="s">
        <v>2781</v>
      </c>
      <c r="X2793">
        <v>1</v>
      </c>
      <c r="Y2793">
        <v>1</v>
      </c>
      <c r="Z2793" t="s">
        <v>1532</v>
      </c>
    </row>
    <row r="2794" spans="1:26">
      <c r="A2794">
        <v>285</v>
      </c>
      <c r="B2794">
        <v>16226</v>
      </c>
      <c r="C2794" t="s">
        <v>1561</v>
      </c>
      <c r="D2794" t="s">
        <v>1529</v>
      </c>
      <c r="E2794" t="s">
        <v>1461</v>
      </c>
      <c r="F2794">
        <v>32615</v>
      </c>
      <c r="G2794">
        <v>35566</v>
      </c>
      <c r="H2794" t="s">
        <v>1530</v>
      </c>
      <c r="I2794">
        <v>266</v>
      </c>
      <c r="J2794">
        <v>200</v>
      </c>
      <c r="K2794">
        <v>7.73</v>
      </c>
      <c r="L2794">
        <v>1049</v>
      </c>
      <c r="M2794">
        <v>786</v>
      </c>
      <c r="N2794">
        <v>825</v>
      </c>
      <c r="O2794">
        <v>867</v>
      </c>
      <c r="P2794">
        <v>948</v>
      </c>
      <c r="Q2794">
        <v>1029</v>
      </c>
      <c r="R2794">
        <v>1546</v>
      </c>
      <c r="S2794">
        <v>1623</v>
      </c>
      <c r="T2794">
        <v>1705</v>
      </c>
      <c r="U2794">
        <v>1865</v>
      </c>
      <c r="V2794">
        <v>2024</v>
      </c>
      <c r="W2794" t="s">
        <v>1565</v>
      </c>
      <c r="X2794">
        <v>1</v>
      </c>
      <c r="Y2794">
        <v>1</v>
      </c>
      <c r="Z2794" t="s">
        <v>1532</v>
      </c>
    </row>
    <row r="2795" spans="1:26">
      <c r="A2795">
        <v>285</v>
      </c>
      <c r="B2795">
        <v>16226</v>
      </c>
      <c r="C2795" t="s">
        <v>1574</v>
      </c>
      <c r="D2795" t="s">
        <v>1529</v>
      </c>
      <c r="E2795" t="s">
        <v>1445</v>
      </c>
      <c r="F2795">
        <v>37717</v>
      </c>
      <c r="G2795">
        <v>50631</v>
      </c>
      <c r="H2795" t="s">
        <v>1577</v>
      </c>
      <c r="I2795">
        <v>323</v>
      </c>
      <c r="J2795">
        <v>1</v>
      </c>
      <c r="K2795">
        <v>7000</v>
      </c>
      <c r="L2795">
        <v>81000</v>
      </c>
      <c r="M2795">
        <v>4982</v>
      </c>
      <c r="N2795">
        <v>5231</v>
      </c>
      <c r="O2795">
        <v>5493</v>
      </c>
      <c r="P2795">
        <v>6004</v>
      </c>
      <c r="Q2795">
        <v>6515</v>
      </c>
      <c r="R2795">
        <v>7000</v>
      </c>
      <c r="S2795">
        <v>7350</v>
      </c>
      <c r="T2795">
        <v>7718</v>
      </c>
      <c r="U2795">
        <v>8436</v>
      </c>
      <c r="V2795">
        <v>9154</v>
      </c>
      <c r="W2795" t="s">
        <v>2209</v>
      </c>
      <c r="X2795">
        <v>1</v>
      </c>
      <c r="Y2795">
        <v>1</v>
      </c>
      <c r="Z2795" t="s">
        <v>1532</v>
      </c>
    </row>
    <row r="2796" spans="1:26">
      <c r="A2796">
        <v>285</v>
      </c>
      <c r="B2796">
        <v>16226</v>
      </c>
      <c r="C2796" t="s">
        <v>1574</v>
      </c>
      <c r="D2796" t="s">
        <v>1529</v>
      </c>
      <c r="E2796" t="s">
        <v>1444</v>
      </c>
      <c r="F2796">
        <v>84031</v>
      </c>
      <c r="G2796">
        <v>99403</v>
      </c>
      <c r="H2796" t="s">
        <v>1577</v>
      </c>
      <c r="I2796">
        <v>323</v>
      </c>
      <c r="J2796">
        <v>2</v>
      </c>
      <c r="K2796">
        <v>4000</v>
      </c>
      <c r="L2796">
        <v>81000</v>
      </c>
      <c r="M2796">
        <v>32687</v>
      </c>
      <c r="N2796">
        <v>34321</v>
      </c>
      <c r="O2796">
        <v>36037</v>
      </c>
      <c r="P2796">
        <v>39387</v>
      </c>
      <c r="Q2796">
        <v>42737</v>
      </c>
      <c r="R2796">
        <v>8000</v>
      </c>
      <c r="S2796">
        <v>8400</v>
      </c>
      <c r="T2796">
        <v>8820</v>
      </c>
      <c r="U2796">
        <v>9640</v>
      </c>
      <c r="V2796">
        <v>10460</v>
      </c>
      <c r="W2796" t="s">
        <v>2889</v>
      </c>
      <c r="X2796">
        <v>1</v>
      </c>
      <c r="Y2796">
        <v>1</v>
      </c>
      <c r="Z2796" t="s">
        <v>1532</v>
      </c>
    </row>
    <row r="2797" spans="1:26">
      <c r="A2797">
        <v>285</v>
      </c>
      <c r="B2797">
        <v>16226</v>
      </c>
      <c r="C2797" t="s">
        <v>1574</v>
      </c>
      <c r="D2797" t="s">
        <v>1529</v>
      </c>
      <c r="E2797" t="s">
        <v>1444</v>
      </c>
      <c r="F2797">
        <v>38278</v>
      </c>
      <c r="G2797">
        <v>42330</v>
      </c>
      <c r="H2797" t="s">
        <v>1577</v>
      </c>
      <c r="I2797">
        <v>323</v>
      </c>
      <c r="J2797">
        <v>2</v>
      </c>
      <c r="K2797">
        <v>45000</v>
      </c>
      <c r="L2797">
        <v>81000</v>
      </c>
      <c r="M2797">
        <v>32687</v>
      </c>
      <c r="N2797">
        <v>34321</v>
      </c>
      <c r="O2797">
        <v>36037</v>
      </c>
      <c r="P2797">
        <v>39387</v>
      </c>
      <c r="Q2797">
        <v>42737</v>
      </c>
      <c r="R2797">
        <v>90000</v>
      </c>
      <c r="S2797">
        <v>94499</v>
      </c>
      <c r="T2797">
        <v>99224</v>
      </c>
      <c r="U2797">
        <v>108448</v>
      </c>
      <c r="V2797">
        <v>117672</v>
      </c>
      <c r="W2797" t="s">
        <v>2890</v>
      </c>
      <c r="X2797">
        <v>1</v>
      </c>
      <c r="Y2797">
        <v>1</v>
      </c>
      <c r="Z2797" t="s">
        <v>1532</v>
      </c>
    </row>
    <row r="2798" spans="1:26">
      <c r="A2798">
        <v>285</v>
      </c>
      <c r="B2798">
        <v>16226</v>
      </c>
      <c r="C2798" t="s">
        <v>1551</v>
      </c>
      <c r="D2798" t="s">
        <v>1529</v>
      </c>
      <c r="E2798" t="s">
        <v>1458</v>
      </c>
      <c r="F2798">
        <v>139</v>
      </c>
      <c r="G2798">
        <v>232</v>
      </c>
      <c r="H2798" t="s">
        <v>1530</v>
      </c>
      <c r="I2798">
        <v>266</v>
      </c>
      <c r="J2798">
        <v>500</v>
      </c>
      <c r="K2798">
        <v>7</v>
      </c>
      <c r="L2798">
        <v>22249</v>
      </c>
      <c r="M2798">
        <v>176</v>
      </c>
      <c r="N2798">
        <v>185</v>
      </c>
      <c r="O2798">
        <v>194</v>
      </c>
      <c r="P2798">
        <v>212</v>
      </c>
      <c r="Q2798">
        <v>230</v>
      </c>
      <c r="R2798">
        <v>3500</v>
      </c>
      <c r="S2798">
        <v>3679</v>
      </c>
      <c r="T2798">
        <v>3858</v>
      </c>
      <c r="U2798">
        <v>4216</v>
      </c>
      <c r="V2798">
        <v>4574</v>
      </c>
      <c r="W2798" t="s">
        <v>1930</v>
      </c>
      <c r="X2798">
        <v>1</v>
      </c>
      <c r="Y2798">
        <v>1</v>
      </c>
      <c r="Z2798" t="s">
        <v>1532</v>
      </c>
    </row>
    <row r="2799" spans="1:26">
      <c r="A2799">
        <v>285</v>
      </c>
      <c r="B2799">
        <v>16226</v>
      </c>
      <c r="C2799" t="s">
        <v>1574</v>
      </c>
      <c r="D2799" t="s">
        <v>1529</v>
      </c>
      <c r="E2799" t="s">
        <v>1444</v>
      </c>
      <c r="F2799">
        <v>79128</v>
      </c>
      <c r="G2799">
        <v>93468</v>
      </c>
      <c r="H2799" t="s">
        <v>1577</v>
      </c>
      <c r="I2799">
        <v>323</v>
      </c>
      <c r="J2799">
        <v>2</v>
      </c>
      <c r="K2799">
        <v>25000</v>
      </c>
      <c r="L2799">
        <v>81000</v>
      </c>
      <c r="M2799">
        <v>32687</v>
      </c>
      <c r="N2799">
        <v>34321</v>
      </c>
      <c r="O2799">
        <v>36037</v>
      </c>
      <c r="P2799">
        <v>39387</v>
      </c>
      <c r="Q2799">
        <v>42737</v>
      </c>
      <c r="R2799">
        <v>50000</v>
      </c>
      <c r="S2799">
        <v>52499</v>
      </c>
      <c r="T2799">
        <v>55124</v>
      </c>
      <c r="U2799">
        <v>60249</v>
      </c>
      <c r="V2799">
        <v>65373</v>
      </c>
      <c r="W2799" t="s">
        <v>2201</v>
      </c>
      <c r="X2799">
        <v>1</v>
      </c>
      <c r="Y2799">
        <v>1</v>
      </c>
      <c r="Z2799" t="s">
        <v>1532</v>
      </c>
    </row>
    <row r="2800" spans="1:26">
      <c r="A2800">
        <v>285</v>
      </c>
      <c r="B2800">
        <v>16226</v>
      </c>
      <c r="C2800" t="s">
        <v>1574</v>
      </c>
      <c r="D2800" t="s">
        <v>1529</v>
      </c>
      <c r="E2800" t="s">
        <v>1444</v>
      </c>
      <c r="F2800">
        <v>76080</v>
      </c>
      <c r="G2800">
        <v>90179</v>
      </c>
      <c r="H2800" t="s">
        <v>1577</v>
      </c>
      <c r="I2800">
        <v>323</v>
      </c>
      <c r="J2800">
        <v>2</v>
      </c>
      <c r="K2800">
        <v>2500</v>
      </c>
      <c r="L2800">
        <v>81000</v>
      </c>
      <c r="M2800">
        <v>32687</v>
      </c>
      <c r="N2800">
        <v>34321</v>
      </c>
      <c r="O2800">
        <v>36037</v>
      </c>
      <c r="P2800">
        <v>39387</v>
      </c>
      <c r="Q2800">
        <v>42737</v>
      </c>
      <c r="R2800">
        <v>5000</v>
      </c>
      <c r="S2800">
        <v>5250</v>
      </c>
      <c r="T2800">
        <v>5512</v>
      </c>
      <c r="U2800">
        <v>6025</v>
      </c>
      <c r="V2800">
        <v>6537</v>
      </c>
      <c r="W2800" t="s">
        <v>2891</v>
      </c>
      <c r="X2800">
        <v>1</v>
      </c>
      <c r="Y2800">
        <v>1</v>
      </c>
      <c r="Z2800" t="s">
        <v>1532</v>
      </c>
    </row>
    <row r="2801" spans="1:26">
      <c r="A2801">
        <v>285</v>
      </c>
      <c r="B2801">
        <v>16226</v>
      </c>
      <c r="C2801" t="s">
        <v>1551</v>
      </c>
      <c r="D2801" t="s">
        <v>1529</v>
      </c>
      <c r="E2801" t="s">
        <v>1458</v>
      </c>
      <c r="F2801">
        <v>47552</v>
      </c>
      <c r="G2801">
        <v>55394</v>
      </c>
      <c r="H2801" t="s">
        <v>1530</v>
      </c>
      <c r="I2801">
        <v>266</v>
      </c>
      <c r="J2801">
        <v>2000</v>
      </c>
      <c r="K2801">
        <v>8</v>
      </c>
      <c r="L2801">
        <v>22249</v>
      </c>
      <c r="M2801">
        <v>176</v>
      </c>
      <c r="N2801">
        <v>185</v>
      </c>
      <c r="O2801">
        <v>194</v>
      </c>
      <c r="P2801">
        <v>212</v>
      </c>
      <c r="Q2801">
        <v>230</v>
      </c>
      <c r="R2801">
        <v>16000</v>
      </c>
      <c r="S2801">
        <v>16818</v>
      </c>
      <c r="T2801">
        <v>17636</v>
      </c>
      <c r="U2801">
        <v>19273</v>
      </c>
      <c r="V2801">
        <v>20909</v>
      </c>
      <c r="W2801" t="s">
        <v>2345</v>
      </c>
      <c r="X2801">
        <v>1</v>
      </c>
      <c r="Y2801">
        <v>1</v>
      </c>
      <c r="Z2801" t="s">
        <v>1532</v>
      </c>
    </row>
    <row r="2802" spans="1:26">
      <c r="A2802">
        <v>285</v>
      </c>
      <c r="B2802">
        <v>16226</v>
      </c>
      <c r="C2802" t="s">
        <v>1574</v>
      </c>
      <c r="D2802" t="s">
        <v>1529</v>
      </c>
      <c r="E2802" t="s">
        <v>1444</v>
      </c>
      <c r="F2802">
        <v>79543</v>
      </c>
      <c r="G2802">
        <v>93967</v>
      </c>
      <c r="H2802" t="s">
        <v>1577</v>
      </c>
      <c r="I2802">
        <v>323</v>
      </c>
      <c r="J2802">
        <v>1</v>
      </c>
      <c r="K2802">
        <v>40000</v>
      </c>
      <c r="L2802">
        <v>81000</v>
      </c>
      <c r="M2802">
        <v>32687</v>
      </c>
      <c r="N2802">
        <v>34321</v>
      </c>
      <c r="O2802">
        <v>36037</v>
      </c>
      <c r="P2802">
        <v>39387</v>
      </c>
      <c r="Q2802">
        <v>42737</v>
      </c>
      <c r="R2802">
        <v>40000</v>
      </c>
      <c r="S2802">
        <v>42000</v>
      </c>
      <c r="T2802">
        <v>44099</v>
      </c>
      <c r="U2802">
        <v>48199</v>
      </c>
      <c r="V2802">
        <v>52298</v>
      </c>
      <c r="W2802" t="s">
        <v>2219</v>
      </c>
      <c r="X2802">
        <v>1</v>
      </c>
      <c r="Y2802">
        <v>1</v>
      </c>
      <c r="Z2802" t="s">
        <v>1532</v>
      </c>
    </row>
    <row r="2803" spans="1:26">
      <c r="A2803">
        <v>285</v>
      </c>
      <c r="B2803">
        <v>16226</v>
      </c>
      <c r="C2803" t="s">
        <v>1574</v>
      </c>
      <c r="D2803" t="s">
        <v>1529</v>
      </c>
      <c r="E2803" t="s">
        <v>1444</v>
      </c>
      <c r="F2803">
        <v>49266</v>
      </c>
      <c r="G2803">
        <v>57711</v>
      </c>
      <c r="H2803" t="s">
        <v>1577</v>
      </c>
      <c r="I2803">
        <v>323</v>
      </c>
      <c r="J2803">
        <v>1</v>
      </c>
      <c r="K2803">
        <v>400</v>
      </c>
      <c r="L2803">
        <v>81000</v>
      </c>
      <c r="M2803">
        <v>32687</v>
      </c>
      <c r="N2803">
        <v>34321</v>
      </c>
      <c r="O2803">
        <v>36037</v>
      </c>
      <c r="P2803">
        <v>39387</v>
      </c>
      <c r="Q2803">
        <v>42737</v>
      </c>
      <c r="R2803">
        <v>400</v>
      </c>
      <c r="S2803">
        <v>420</v>
      </c>
      <c r="T2803">
        <v>441</v>
      </c>
      <c r="U2803">
        <v>482</v>
      </c>
      <c r="V2803">
        <v>523</v>
      </c>
      <c r="W2803" t="s">
        <v>2175</v>
      </c>
      <c r="X2803">
        <v>1</v>
      </c>
      <c r="Y2803">
        <v>1</v>
      </c>
      <c r="Z2803" t="s">
        <v>1532</v>
      </c>
    </row>
    <row r="2804" spans="1:26">
      <c r="A2804">
        <v>285</v>
      </c>
      <c r="B2804">
        <v>16226</v>
      </c>
      <c r="C2804" t="s">
        <v>1574</v>
      </c>
      <c r="D2804" t="s">
        <v>1529</v>
      </c>
      <c r="E2804" t="s">
        <v>1444</v>
      </c>
      <c r="F2804">
        <v>79604</v>
      </c>
      <c r="G2804">
        <v>94036</v>
      </c>
      <c r="H2804" t="s">
        <v>1577</v>
      </c>
      <c r="I2804">
        <v>323</v>
      </c>
      <c r="J2804">
        <v>1</v>
      </c>
      <c r="K2804">
        <v>1500</v>
      </c>
      <c r="L2804">
        <v>81000</v>
      </c>
      <c r="M2804">
        <v>32687</v>
      </c>
      <c r="N2804">
        <v>34321</v>
      </c>
      <c r="O2804">
        <v>36037</v>
      </c>
      <c r="P2804">
        <v>39387</v>
      </c>
      <c r="Q2804">
        <v>42737</v>
      </c>
      <c r="R2804">
        <v>1500</v>
      </c>
      <c r="S2804">
        <v>1575</v>
      </c>
      <c r="T2804">
        <v>1654</v>
      </c>
      <c r="U2804">
        <v>1807</v>
      </c>
      <c r="V2804">
        <v>1961</v>
      </c>
      <c r="W2804" t="s">
        <v>2191</v>
      </c>
      <c r="X2804">
        <v>1</v>
      </c>
      <c r="Y2804">
        <v>1</v>
      </c>
      <c r="Z2804" t="s">
        <v>1532</v>
      </c>
    </row>
    <row r="2805" spans="1:26">
      <c r="A2805">
        <v>285</v>
      </c>
      <c r="B2805">
        <v>16226</v>
      </c>
      <c r="C2805" t="s">
        <v>1574</v>
      </c>
      <c r="D2805" t="s">
        <v>1529</v>
      </c>
      <c r="E2805" t="s">
        <v>1444</v>
      </c>
      <c r="F2805">
        <v>26911</v>
      </c>
      <c r="G2805">
        <v>29398</v>
      </c>
      <c r="H2805" t="s">
        <v>1577</v>
      </c>
      <c r="I2805">
        <v>323</v>
      </c>
      <c r="J2805">
        <v>1</v>
      </c>
      <c r="K2805">
        <v>15000</v>
      </c>
      <c r="L2805">
        <v>81000</v>
      </c>
      <c r="M2805">
        <v>32687</v>
      </c>
      <c r="N2805">
        <v>34321</v>
      </c>
      <c r="O2805">
        <v>36037</v>
      </c>
      <c r="P2805">
        <v>39387</v>
      </c>
      <c r="Q2805">
        <v>42737</v>
      </c>
      <c r="R2805">
        <v>15000</v>
      </c>
      <c r="S2805">
        <v>15750</v>
      </c>
      <c r="T2805">
        <v>16537</v>
      </c>
      <c r="U2805">
        <v>18075</v>
      </c>
      <c r="V2805">
        <v>19612</v>
      </c>
      <c r="W2805" t="s">
        <v>2892</v>
      </c>
      <c r="X2805">
        <v>1</v>
      </c>
      <c r="Y2805">
        <v>1</v>
      </c>
      <c r="Z2805" t="s">
        <v>1532</v>
      </c>
    </row>
    <row r="2806" spans="1:26">
      <c r="A2806">
        <v>285</v>
      </c>
      <c r="B2806">
        <v>16226</v>
      </c>
      <c r="C2806" t="s">
        <v>1574</v>
      </c>
      <c r="D2806" t="s">
        <v>1529</v>
      </c>
      <c r="E2806" t="s">
        <v>1444</v>
      </c>
      <c r="F2806">
        <v>73075</v>
      </c>
      <c r="G2806">
        <v>86834</v>
      </c>
      <c r="H2806" t="s">
        <v>1577</v>
      </c>
      <c r="I2806">
        <v>323</v>
      </c>
      <c r="J2806">
        <v>1</v>
      </c>
      <c r="K2806">
        <v>500000</v>
      </c>
      <c r="L2806">
        <v>81000</v>
      </c>
      <c r="M2806">
        <v>32687</v>
      </c>
      <c r="N2806">
        <v>34321</v>
      </c>
      <c r="O2806">
        <v>36037</v>
      </c>
      <c r="P2806">
        <v>39387</v>
      </c>
      <c r="Q2806">
        <v>42737</v>
      </c>
      <c r="R2806">
        <v>500000</v>
      </c>
      <c r="S2806">
        <v>524995</v>
      </c>
      <c r="T2806">
        <v>551244</v>
      </c>
      <c r="U2806">
        <v>602487</v>
      </c>
      <c r="V2806">
        <v>653731</v>
      </c>
      <c r="W2806" t="s">
        <v>2893</v>
      </c>
      <c r="X2806">
        <v>1</v>
      </c>
      <c r="Y2806">
        <v>1</v>
      </c>
      <c r="Z2806" t="s">
        <v>1532</v>
      </c>
    </row>
    <row r="2807" spans="1:26">
      <c r="A2807">
        <v>285</v>
      </c>
      <c r="B2807">
        <v>16226</v>
      </c>
      <c r="C2807" t="s">
        <v>1574</v>
      </c>
      <c r="D2807" t="s">
        <v>1529</v>
      </c>
      <c r="E2807" t="s">
        <v>1444</v>
      </c>
      <c r="F2807">
        <v>79547</v>
      </c>
      <c r="G2807">
        <v>93974</v>
      </c>
      <c r="H2807" t="s">
        <v>1577</v>
      </c>
      <c r="I2807">
        <v>323</v>
      </c>
      <c r="J2807">
        <v>1</v>
      </c>
      <c r="K2807">
        <v>30000</v>
      </c>
      <c r="L2807">
        <v>81000</v>
      </c>
      <c r="M2807">
        <v>32687</v>
      </c>
      <c r="N2807">
        <v>34321</v>
      </c>
      <c r="O2807">
        <v>36037</v>
      </c>
      <c r="P2807">
        <v>39387</v>
      </c>
      <c r="Q2807">
        <v>42737</v>
      </c>
      <c r="R2807">
        <v>30000</v>
      </c>
      <c r="S2807">
        <v>31500</v>
      </c>
      <c r="T2807">
        <v>33075</v>
      </c>
      <c r="U2807">
        <v>36149</v>
      </c>
      <c r="V2807">
        <v>39224</v>
      </c>
      <c r="W2807" t="s">
        <v>2263</v>
      </c>
      <c r="X2807">
        <v>1</v>
      </c>
      <c r="Y2807">
        <v>1</v>
      </c>
      <c r="Z2807" t="s">
        <v>1532</v>
      </c>
    </row>
    <row r="2808" spans="1:26">
      <c r="A2808">
        <v>285</v>
      </c>
      <c r="B2808">
        <v>16226</v>
      </c>
      <c r="C2808" t="s">
        <v>1574</v>
      </c>
      <c r="D2808" t="s">
        <v>1529</v>
      </c>
      <c r="E2808" t="s">
        <v>1444</v>
      </c>
      <c r="F2808">
        <v>39542</v>
      </c>
      <c r="G2808">
        <v>43853</v>
      </c>
      <c r="H2808" t="s">
        <v>1577</v>
      </c>
      <c r="I2808">
        <v>323</v>
      </c>
      <c r="J2808">
        <v>1</v>
      </c>
      <c r="K2808">
        <v>1500</v>
      </c>
      <c r="L2808">
        <v>81000</v>
      </c>
      <c r="M2808">
        <v>32687</v>
      </c>
      <c r="N2808">
        <v>34321</v>
      </c>
      <c r="O2808">
        <v>36037</v>
      </c>
      <c r="P2808">
        <v>39387</v>
      </c>
      <c r="Q2808">
        <v>42737</v>
      </c>
      <c r="R2808">
        <v>1500</v>
      </c>
      <c r="S2808">
        <v>1575</v>
      </c>
      <c r="T2808">
        <v>1654</v>
      </c>
      <c r="U2808">
        <v>1807</v>
      </c>
      <c r="V2808">
        <v>1961</v>
      </c>
      <c r="W2808" t="s">
        <v>2894</v>
      </c>
      <c r="X2808">
        <v>1</v>
      </c>
      <c r="Y2808">
        <v>1</v>
      </c>
      <c r="Z2808" t="s">
        <v>1532</v>
      </c>
    </row>
    <row r="2809" spans="1:26">
      <c r="A2809">
        <v>285</v>
      </c>
      <c r="B2809">
        <v>16226</v>
      </c>
      <c r="C2809" t="s">
        <v>1574</v>
      </c>
      <c r="D2809" t="s">
        <v>1529</v>
      </c>
      <c r="E2809" t="s">
        <v>1444</v>
      </c>
      <c r="F2809">
        <v>75777</v>
      </c>
      <c r="G2809">
        <v>89862</v>
      </c>
      <c r="H2809" t="s">
        <v>1577</v>
      </c>
      <c r="I2809">
        <v>323</v>
      </c>
      <c r="J2809">
        <v>3</v>
      </c>
      <c r="K2809">
        <v>10000</v>
      </c>
      <c r="L2809">
        <v>81000</v>
      </c>
      <c r="M2809">
        <v>32687</v>
      </c>
      <c r="N2809">
        <v>34321</v>
      </c>
      <c r="O2809">
        <v>36037</v>
      </c>
      <c r="P2809">
        <v>39387</v>
      </c>
      <c r="Q2809">
        <v>42737</v>
      </c>
      <c r="R2809">
        <v>30000</v>
      </c>
      <c r="S2809">
        <v>31500</v>
      </c>
      <c r="T2809">
        <v>33075</v>
      </c>
      <c r="U2809">
        <v>36149</v>
      </c>
      <c r="V2809">
        <v>39224</v>
      </c>
      <c r="W2809" t="s">
        <v>2895</v>
      </c>
      <c r="X2809">
        <v>1</v>
      </c>
      <c r="Y2809">
        <v>1</v>
      </c>
      <c r="Z2809" t="s">
        <v>1532</v>
      </c>
    </row>
    <row r="2810" spans="1:26">
      <c r="A2810">
        <v>285</v>
      </c>
      <c r="B2810">
        <v>16226</v>
      </c>
      <c r="C2810" t="s">
        <v>1574</v>
      </c>
      <c r="D2810" t="s">
        <v>1529</v>
      </c>
      <c r="E2810" t="s">
        <v>1444</v>
      </c>
      <c r="F2810">
        <v>83195</v>
      </c>
      <c r="G2810">
        <v>98400</v>
      </c>
      <c r="H2810" t="s">
        <v>1577</v>
      </c>
      <c r="I2810">
        <v>323</v>
      </c>
      <c r="J2810">
        <v>1</v>
      </c>
      <c r="K2810">
        <v>17000</v>
      </c>
      <c r="L2810">
        <v>81000</v>
      </c>
      <c r="M2810">
        <v>32687</v>
      </c>
      <c r="N2810">
        <v>34321</v>
      </c>
      <c r="O2810">
        <v>36037</v>
      </c>
      <c r="P2810">
        <v>39387</v>
      </c>
      <c r="Q2810">
        <v>42737</v>
      </c>
      <c r="R2810">
        <v>17000</v>
      </c>
      <c r="S2810">
        <v>17850</v>
      </c>
      <c r="T2810">
        <v>18742</v>
      </c>
      <c r="U2810">
        <v>20485</v>
      </c>
      <c r="V2810">
        <v>22227</v>
      </c>
      <c r="W2810" t="s">
        <v>2179</v>
      </c>
      <c r="X2810">
        <v>1</v>
      </c>
      <c r="Y2810">
        <v>1</v>
      </c>
      <c r="Z2810" t="s">
        <v>1532</v>
      </c>
    </row>
    <row r="2811" spans="1:26">
      <c r="A2811">
        <v>285</v>
      </c>
      <c r="B2811">
        <v>16226</v>
      </c>
      <c r="C2811" t="s">
        <v>1574</v>
      </c>
      <c r="D2811" t="s">
        <v>1529</v>
      </c>
      <c r="E2811" t="s">
        <v>1444</v>
      </c>
      <c r="F2811">
        <v>77945</v>
      </c>
      <c r="G2811">
        <v>92192</v>
      </c>
      <c r="H2811" t="s">
        <v>1577</v>
      </c>
      <c r="I2811">
        <v>323</v>
      </c>
      <c r="J2811">
        <v>1</v>
      </c>
      <c r="K2811">
        <v>45000</v>
      </c>
      <c r="L2811">
        <v>81000</v>
      </c>
      <c r="M2811">
        <v>32687</v>
      </c>
      <c r="N2811">
        <v>34321</v>
      </c>
      <c r="O2811">
        <v>36037</v>
      </c>
      <c r="P2811">
        <v>39387</v>
      </c>
      <c r="Q2811">
        <v>42737</v>
      </c>
      <c r="R2811">
        <v>45000</v>
      </c>
      <c r="S2811">
        <v>47250</v>
      </c>
      <c r="T2811">
        <v>49612</v>
      </c>
      <c r="U2811">
        <v>54224</v>
      </c>
      <c r="V2811">
        <v>58836</v>
      </c>
      <c r="W2811" t="s">
        <v>2896</v>
      </c>
      <c r="X2811">
        <v>1</v>
      </c>
      <c r="Y2811">
        <v>1</v>
      </c>
      <c r="Z2811" t="s">
        <v>1532</v>
      </c>
    </row>
    <row r="2812" spans="1:26">
      <c r="A2812">
        <v>285</v>
      </c>
      <c r="B2812">
        <v>16226</v>
      </c>
      <c r="C2812" t="s">
        <v>1574</v>
      </c>
      <c r="D2812" t="s">
        <v>1529</v>
      </c>
      <c r="E2812" t="s">
        <v>1444</v>
      </c>
      <c r="F2812">
        <v>64947</v>
      </c>
      <c r="G2812">
        <v>78145</v>
      </c>
      <c r="H2812" t="s">
        <v>1577</v>
      </c>
      <c r="I2812">
        <v>323</v>
      </c>
      <c r="J2812">
        <v>1</v>
      </c>
      <c r="K2812">
        <v>1300</v>
      </c>
      <c r="L2812">
        <v>81000</v>
      </c>
      <c r="M2812">
        <v>32687</v>
      </c>
      <c r="N2812">
        <v>34321</v>
      </c>
      <c r="O2812">
        <v>36037</v>
      </c>
      <c r="P2812">
        <v>39387</v>
      </c>
      <c r="Q2812">
        <v>42737</v>
      </c>
      <c r="R2812">
        <v>1300</v>
      </c>
      <c r="S2812">
        <v>1365</v>
      </c>
      <c r="T2812">
        <v>1433</v>
      </c>
      <c r="U2812">
        <v>1566</v>
      </c>
      <c r="V2812">
        <v>1700</v>
      </c>
      <c r="W2812" t="s">
        <v>2182</v>
      </c>
      <c r="X2812">
        <v>1</v>
      </c>
      <c r="Y2812">
        <v>1</v>
      </c>
      <c r="Z2812" t="s">
        <v>1532</v>
      </c>
    </row>
    <row r="2813" spans="1:26">
      <c r="A2813">
        <v>285</v>
      </c>
      <c r="B2813">
        <v>16226</v>
      </c>
      <c r="C2813" t="s">
        <v>1574</v>
      </c>
      <c r="D2813" t="s">
        <v>1529</v>
      </c>
      <c r="E2813" t="s">
        <v>1444</v>
      </c>
      <c r="F2813">
        <v>76953</v>
      </c>
      <c r="G2813">
        <v>91121</v>
      </c>
      <c r="H2813" t="s">
        <v>1577</v>
      </c>
      <c r="I2813">
        <v>323</v>
      </c>
      <c r="J2813">
        <v>1</v>
      </c>
      <c r="K2813">
        <v>40000</v>
      </c>
      <c r="L2813">
        <v>81000</v>
      </c>
      <c r="M2813">
        <v>32687</v>
      </c>
      <c r="N2813">
        <v>34321</v>
      </c>
      <c r="O2813">
        <v>36037</v>
      </c>
      <c r="P2813">
        <v>39387</v>
      </c>
      <c r="Q2813">
        <v>42737</v>
      </c>
      <c r="R2813">
        <v>40000</v>
      </c>
      <c r="S2813">
        <v>42000</v>
      </c>
      <c r="T2813">
        <v>44099</v>
      </c>
      <c r="U2813">
        <v>48199</v>
      </c>
      <c r="V2813">
        <v>52298</v>
      </c>
      <c r="W2813" t="s">
        <v>2897</v>
      </c>
      <c r="X2813">
        <v>1</v>
      </c>
      <c r="Y2813">
        <v>1</v>
      </c>
      <c r="Z2813" t="s">
        <v>1532</v>
      </c>
    </row>
    <row r="2814" spans="1:26">
      <c r="A2814">
        <v>285</v>
      </c>
      <c r="B2814">
        <v>16226</v>
      </c>
      <c r="C2814" t="s">
        <v>1574</v>
      </c>
      <c r="D2814" t="s">
        <v>1529</v>
      </c>
      <c r="E2814" t="s">
        <v>1444</v>
      </c>
      <c r="F2814">
        <v>71424</v>
      </c>
      <c r="G2814">
        <v>85059</v>
      </c>
      <c r="H2814" t="s">
        <v>1577</v>
      </c>
      <c r="I2814">
        <v>323</v>
      </c>
      <c r="J2814">
        <v>4</v>
      </c>
      <c r="K2814">
        <v>5000</v>
      </c>
      <c r="L2814">
        <v>81000</v>
      </c>
      <c r="M2814">
        <v>32687</v>
      </c>
      <c r="N2814">
        <v>34321</v>
      </c>
      <c r="O2814">
        <v>36037</v>
      </c>
      <c r="P2814">
        <v>39387</v>
      </c>
      <c r="Q2814">
        <v>42737</v>
      </c>
      <c r="R2814">
        <v>20000</v>
      </c>
      <c r="S2814">
        <v>21000</v>
      </c>
      <c r="T2814">
        <v>22050</v>
      </c>
      <c r="U2814">
        <v>24099</v>
      </c>
      <c r="V2814">
        <v>26149</v>
      </c>
      <c r="W2814" t="s">
        <v>2438</v>
      </c>
      <c r="X2814">
        <v>1</v>
      </c>
      <c r="Y2814">
        <v>1</v>
      </c>
      <c r="Z2814" t="s">
        <v>1532</v>
      </c>
    </row>
    <row r="2815" spans="1:26">
      <c r="A2815">
        <v>285</v>
      </c>
      <c r="B2815">
        <v>16226</v>
      </c>
      <c r="C2815" t="s">
        <v>1551</v>
      </c>
      <c r="D2815" t="s">
        <v>1529</v>
      </c>
      <c r="E2815" t="s">
        <v>1460</v>
      </c>
      <c r="F2815">
        <v>1438</v>
      </c>
      <c r="G2815">
        <v>1594</v>
      </c>
      <c r="H2815" t="s">
        <v>1530</v>
      </c>
      <c r="I2815">
        <v>266</v>
      </c>
      <c r="J2815">
        <v>1000</v>
      </c>
      <c r="K2815">
        <v>20</v>
      </c>
      <c r="L2815">
        <v>22249</v>
      </c>
      <c r="M2815">
        <v>70</v>
      </c>
      <c r="N2815">
        <v>74</v>
      </c>
      <c r="O2815">
        <v>77</v>
      </c>
      <c r="P2815">
        <v>84</v>
      </c>
      <c r="Q2815">
        <v>91</v>
      </c>
      <c r="R2815">
        <v>20000</v>
      </c>
      <c r="S2815">
        <v>21143</v>
      </c>
      <c r="T2815">
        <v>22000</v>
      </c>
      <c r="U2815">
        <v>24000</v>
      </c>
      <c r="V2815">
        <v>26000</v>
      </c>
      <c r="W2815" t="s">
        <v>1893</v>
      </c>
      <c r="X2815">
        <v>1</v>
      </c>
      <c r="Y2815">
        <v>1</v>
      </c>
      <c r="Z2815" t="s">
        <v>1532</v>
      </c>
    </row>
    <row r="2816" spans="1:26">
      <c r="A2816">
        <v>285</v>
      </c>
      <c r="B2816">
        <v>16226</v>
      </c>
      <c r="C2816" t="s">
        <v>1551</v>
      </c>
      <c r="D2816" t="s">
        <v>1529</v>
      </c>
      <c r="E2816" t="s">
        <v>1460</v>
      </c>
      <c r="F2816">
        <v>9</v>
      </c>
      <c r="G2816">
        <v>28959</v>
      </c>
      <c r="H2816" t="s">
        <v>1530</v>
      </c>
      <c r="I2816">
        <v>266</v>
      </c>
      <c r="J2816">
        <v>300</v>
      </c>
      <c r="K2816">
        <v>6</v>
      </c>
      <c r="L2816">
        <v>22249</v>
      </c>
      <c r="M2816">
        <v>70</v>
      </c>
      <c r="N2816">
        <v>74</v>
      </c>
      <c r="O2816">
        <v>77</v>
      </c>
      <c r="P2816">
        <v>84</v>
      </c>
      <c r="Q2816">
        <v>91</v>
      </c>
      <c r="R2816">
        <v>1800</v>
      </c>
      <c r="S2816">
        <v>1903</v>
      </c>
      <c r="T2816">
        <v>1980</v>
      </c>
      <c r="U2816">
        <v>2160</v>
      </c>
      <c r="V2816">
        <v>2340</v>
      </c>
      <c r="W2816" t="s">
        <v>1907</v>
      </c>
      <c r="X2816">
        <v>1</v>
      </c>
      <c r="Y2816">
        <v>1</v>
      </c>
      <c r="Z2816" t="s">
        <v>1532</v>
      </c>
    </row>
    <row r="2817" spans="1:26">
      <c r="A2817">
        <v>285</v>
      </c>
      <c r="B2817">
        <v>16226</v>
      </c>
      <c r="C2817" t="s">
        <v>1574</v>
      </c>
      <c r="D2817" t="s">
        <v>1529</v>
      </c>
      <c r="E2817" t="s">
        <v>1445</v>
      </c>
      <c r="F2817">
        <v>22194</v>
      </c>
      <c r="G2817">
        <v>23476</v>
      </c>
      <c r="H2817" t="s">
        <v>1530</v>
      </c>
      <c r="I2817">
        <v>291</v>
      </c>
      <c r="J2817">
        <v>3000</v>
      </c>
      <c r="K2817">
        <v>4</v>
      </c>
      <c r="L2817">
        <v>81000</v>
      </c>
      <c r="M2817">
        <v>4982</v>
      </c>
      <c r="N2817">
        <v>5231</v>
      </c>
      <c r="O2817">
        <v>5493</v>
      </c>
      <c r="P2817">
        <v>6004</v>
      </c>
      <c r="Q2817">
        <v>6515</v>
      </c>
      <c r="R2817">
        <v>12000</v>
      </c>
      <c r="S2817">
        <v>12600</v>
      </c>
      <c r="T2817">
        <v>13231</v>
      </c>
      <c r="U2817">
        <v>14462</v>
      </c>
      <c r="V2817">
        <v>15692</v>
      </c>
      <c r="W2817" t="s">
        <v>2898</v>
      </c>
      <c r="X2817">
        <v>1</v>
      </c>
      <c r="Y2817">
        <v>1</v>
      </c>
      <c r="Z2817" t="s">
        <v>1532</v>
      </c>
    </row>
    <row r="2818" spans="1:26">
      <c r="A2818">
        <v>285</v>
      </c>
      <c r="B2818">
        <v>16226</v>
      </c>
      <c r="C2818" t="s">
        <v>1574</v>
      </c>
      <c r="D2818" t="s">
        <v>1529</v>
      </c>
      <c r="E2818" t="s">
        <v>1445</v>
      </c>
      <c r="F2818">
        <v>61108</v>
      </c>
      <c r="G2818">
        <v>73279</v>
      </c>
      <c r="H2818" t="s">
        <v>1530</v>
      </c>
      <c r="I2818">
        <v>291</v>
      </c>
      <c r="J2818">
        <v>100</v>
      </c>
      <c r="K2818">
        <v>400</v>
      </c>
      <c r="L2818">
        <v>81000</v>
      </c>
      <c r="M2818">
        <v>4982</v>
      </c>
      <c r="N2818">
        <v>5231</v>
      </c>
      <c r="O2818">
        <v>5493</v>
      </c>
      <c r="P2818">
        <v>6004</v>
      </c>
      <c r="Q2818">
        <v>6515</v>
      </c>
      <c r="R2818">
        <v>40000</v>
      </c>
      <c r="S2818">
        <v>41999</v>
      </c>
      <c r="T2818">
        <v>44103</v>
      </c>
      <c r="U2818">
        <v>48206</v>
      </c>
      <c r="V2818">
        <v>52308</v>
      </c>
      <c r="W2818" t="s">
        <v>2831</v>
      </c>
      <c r="X2818">
        <v>1</v>
      </c>
      <c r="Y2818">
        <v>1</v>
      </c>
      <c r="Z2818" t="s">
        <v>1532</v>
      </c>
    </row>
    <row r="2819" spans="1:26">
      <c r="A2819">
        <v>285</v>
      </c>
      <c r="B2819">
        <v>16226</v>
      </c>
      <c r="C2819" t="s">
        <v>1574</v>
      </c>
      <c r="D2819" t="s">
        <v>1529</v>
      </c>
      <c r="E2819" t="s">
        <v>1440</v>
      </c>
      <c r="F2819">
        <v>58055</v>
      </c>
      <c r="G2819">
        <v>68903</v>
      </c>
      <c r="H2819" t="s">
        <v>1530</v>
      </c>
      <c r="I2819">
        <v>292</v>
      </c>
      <c r="J2819">
        <v>15</v>
      </c>
      <c r="K2819">
        <v>150</v>
      </c>
      <c r="L2819">
        <v>81000</v>
      </c>
      <c r="M2819">
        <v>9493</v>
      </c>
      <c r="N2819">
        <v>9968</v>
      </c>
      <c r="O2819">
        <v>10466</v>
      </c>
      <c r="P2819">
        <v>11439</v>
      </c>
      <c r="Q2819">
        <v>12412</v>
      </c>
      <c r="R2819">
        <v>2250</v>
      </c>
      <c r="S2819">
        <v>2363</v>
      </c>
      <c r="T2819">
        <v>2481</v>
      </c>
      <c r="U2819">
        <v>2711</v>
      </c>
      <c r="V2819">
        <v>2942</v>
      </c>
      <c r="W2819" t="s">
        <v>2899</v>
      </c>
      <c r="X2819">
        <v>1</v>
      </c>
      <c r="Y2819">
        <v>1</v>
      </c>
      <c r="Z2819" t="s">
        <v>1532</v>
      </c>
    </row>
    <row r="2820" spans="1:26">
      <c r="A2820">
        <v>285</v>
      </c>
      <c r="B2820">
        <v>16226</v>
      </c>
      <c r="C2820" t="s">
        <v>1574</v>
      </c>
      <c r="D2820" t="s">
        <v>1529</v>
      </c>
      <c r="E2820" t="s">
        <v>1440</v>
      </c>
      <c r="F2820">
        <v>38759</v>
      </c>
      <c r="G2820">
        <v>42913</v>
      </c>
      <c r="H2820" t="s">
        <v>1530</v>
      </c>
      <c r="I2820">
        <v>268</v>
      </c>
      <c r="J2820">
        <v>100</v>
      </c>
      <c r="K2820">
        <v>150</v>
      </c>
      <c r="L2820">
        <v>81000</v>
      </c>
      <c r="M2820">
        <v>9493</v>
      </c>
      <c r="N2820">
        <v>9968</v>
      </c>
      <c r="O2820">
        <v>10466</v>
      </c>
      <c r="P2820">
        <v>11439</v>
      </c>
      <c r="Q2820">
        <v>12412</v>
      </c>
      <c r="R2820">
        <v>15000</v>
      </c>
      <c r="S2820">
        <v>15751</v>
      </c>
      <c r="T2820">
        <v>16537</v>
      </c>
      <c r="U2820">
        <v>18075</v>
      </c>
      <c r="V2820">
        <v>19612</v>
      </c>
      <c r="W2820" t="s">
        <v>2900</v>
      </c>
      <c r="X2820">
        <v>1</v>
      </c>
      <c r="Y2820">
        <v>1</v>
      </c>
      <c r="Z2820" t="s">
        <v>1532</v>
      </c>
    </row>
    <row r="2821" spans="1:26">
      <c r="A2821">
        <v>285</v>
      </c>
      <c r="B2821">
        <v>16226</v>
      </c>
      <c r="C2821" t="s">
        <v>1574</v>
      </c>
      <c r="D2821" t="s">
        <v>1529</v>
      </c>
      <c r="E2821" t="s">
        <v>1440</v>
      </c>
      <c r="F2821">
        <v>29578</v>
      </c>
      <c r="G2821">
        <v>32204</v>
      </c>
      <c r="H2821" t="s">
        <v>1577</v>
      </c>
      <c r="I2821">
        <v>328</v>
      </c>
      <c r="J2821">
        <v>12</v>
      </c>
      <c r="K2821">
        <v>250</v>
      </c>
      <c r="L2821">
        <v>81000</v>
      </c>
      <c r="M2821">
        <v>9493</v>
      </c>
      <c r="N2821">
        <v>9968</v>
      </c>
      <c r="O2821">
        <v>10466</v>
      </c>
      <c r="P2821">
        <v>11439</v>
      </c>
      <c r="Q2821">
        <v>12412</v>
      </c>
      <c r="R2821">
        <v>3000</v>
      </c>
      <c r="S2821">
        <v>3150</v>
      </c>
      <c r="T2821">
        <v>3307</v>
      </c>
      <c r="U2821">
        <v>3615</v>
      </c>
      <c r="V2821">
        <v>3922</v>
      </c>
      <c r="W2821" t="s">
        <v>2901</v>
      </c>
      <c r="X2821">
        <v>1</v>
      </c>
      <c r="Y2821">
        <v>1</v>
      </c>
      <c r="Z2821" t="s">
        <v>1532</v>
      </c>
    </row>
    <row r="2822" spans="1:26">
      <c r="A2822">
        <v>285</v>
      </c>
      <c r="B2822">
        <v>16226</v>
      </c>
      <c r="C2822" t="s">
        <v>1574</v>
      </c>
      <c r="D2822" t="s">
        <v>1529</v>
      </c>
      <c r="E2822" t="s">
        <v>1449</v>
      </c>
      <c r="F2822">
        <v>3648</v>
      </c>
      <c r="G2822">
        <v>4310</v>
      </c>
      <c r="H2822" t="s">
        <v>1530</v>
      </c>
      <c r="I2822">
        <v>286</v>
      </c>
      <c r="J2822">
        <v>10</v>
      </c>
      <c r="K2822">
        <v>150</v>
      </c>
      <c r="L2822">
        <v>81314</v>
      </c>
      <c r="M2822">
        <v>1010</v>
      </c>
      <c r="N2822">
        <v>1061</v>
      </c>
      <c r="O2822">
        <v>1114</v>
      </c>
      <c r="P2822">
        <v>1218</v>
      </c>
      <c r="Q2822">
        <v>1322</v>
      </c>
      <c r="R2822">
        <v>1500</v>
      </c>
      <c r="S2822">
        <v>1576</v>
      </c>
      <c r="T2822">
        <v>1654</v>
      </c>
      <c r="U2822">
        <v>1809</v>
      </c>
      <c r="V2822">
        <v>1963</v>
      </c>
      <c r="W2822" t="s">
        <v>2568</v>
      </c>
      <c r="X2822">
        <v>1</v>
      </c>
      <c r="Y2822">
        <v>1</v>
      </c>
      <c r="Z2822" t="s">
        <v>1532</v>
      </c>
    </row>
    <row r="2823" spans="1:26">
      <c r="A2823">
        <v>285</v>
      </c>
      <c r="B2823">
        <v>16226</v>
      </c>
      <c r="C2823" t="s">
        <v>1574</v>
      </c>
      <c r="D2823" t="s">
        <v>1529</v>
      </c>
      <c r="E2823" t="s">
        <v>1449</v>
      </c>
      <c r="F2823">
        <v>48412</v>
      </c>
      <c r="G2823">
        <v>56647</v>
      </c>
      <c r="H2823" t="s">
        <v>1530</v>
      </c>
      <c r="I2823">
        <v>286</v>
      </c>
      <c r="J2823">
        <v>10</v>
      </c>
      <c r="K2823">
        <v>150</v>
      </c>
      <c r="L2823">
        <v>81314</v>
      </c>
      <c r="M2823">
        <v>1010</v>
      </c>
      <c r="N2823">
        <v>1061</v>
      </c>
      <c r="O2823">
        <v>1114</v>
      </c>
      <c r="P2823">
        <v>1218</v>
      </c>
      <c r="Q2823">
        <v>1322</v>
      </c>
      <c r="R2823">
        <v>1500</v>
      </c>
      <c r="S2823">
        <v>1576</v>
      </c>
      <c r="T2823">
        <v>1654</v>
      </c>
      <c r="U2823">
        <v>1809</v>
      </c>
      <c r="V2823">
        <v>1963</v>
      </c>
      <c r="W2823" t="s">
        <v>2568</v>
      </c>
      <c r="X2823">
        <v>1</v>
      </c>
      <c r="Y2823">
        <v>1</v>
      </c>
      <c r="Z2823" t="s">
        <v>1532</v>
      </c>
    </row>
    <row r="2824" spans="1:26">
      <c r="A2824">
        <v>285</v>
      </c>
      <c r="B2824">
        <v>16226</v>
      </c>
      <c r="C2824" t="s">
        <v>1574</v>
      </c>
      <c r="D2824" t="s">
        <v>1529</v>
      </c>
      <c r="E2824" t="s">
        <v>1449</v>
      </c>
      <c r="F2824">
        <v>14616</v>
      </c>
      <c r="G2824">
        <v>15596</v>
      </c>
      <c r="H2824" t="s">
        <v>1530</v>
      </c>
      <c r="I2824">
        <v>286</v>
      </c>
      <c r="J2824">
        <v>10</v>
      </c>
      <c r="K2824">
        <v>125</v>
      </c>
      <c r="L2824">
        <v>81314</v>
      </c>
      <c r="M2824">
        <v>1010</v>
      </c>
      <c r="N2824">
        <v>1061</v>
      </c>
      <c r="O2824">
        <v>1114</v>
      </c>
      <c r="P2824">
        <v>1218</v>
      </c>
      <c r="Q2824">
        <v>1322</v>
      </c>
      <c r="R2824">
        <v>1250</v>
      </c>
      <c r="S2824">
        <v>1313</v>
      </c>
      <c r="T2824">
        <v>1379</v>
      </c>
      <c r="U2824">
        <v>1507</v>
      </c>
      <c r="V2824">
        <v>1636</v>
      </c>
      <c r="W2824" t="s">
        <v>2902</v>
      </c>
      <c r="X2824">
        <v>1</v>
      </c>
      <c r="Y2824">
        <v>1</v>
      </c>
      <c r="Z2824" t="s">
        <v>1532</v>
      </c>
    </row>
    <row r="2825" spans="1:26">
      <c r="A2825">
        <v>285</v>
      </c>
      <c r="B2825">
        <v>16226</v>
      </c>
      <c r="C2825" t="s">
        <v>1574</v>
      </c>
      <c r="D2825" t="s">
        <v>1529</v>
      </c>
      <c r="E2825" t="s">
        <v>1449</v>
      </c>
      <c r="F2825">
        <v>46423</v>
      </c>
      <c r="G2825">
        <v>53693</v>
      </c>
      <c r="H2825" t="s">
        <v>1530</v>
      </c>
      <c r="I2825">
        <v>286</v>
      </c>
      <c r="J2825">
        <v>10</v>
      </c>
      <c r="K2825">
        <v>75</v>
      </c>
      <c r="L2825">
        <v>81314</v>
      </c>
      <c r="M2825">
        <v>1010</v>
      </c>
      <c r="N2825">
        <v>1061</v>
      </c>
      <c r="O2825">
        <v>1114</v>
      </c>
      <c r="P2825">
        <v>1218</v>
      </c>
      <c r="Q2825">
        <v>1322</v>
      </c>
      <c r="R2825">
        <v>750</v>
      </c>
      <c r="S2825">
        <v>788</v>
      </c>
      <c r="T2825">
        <v>827</v>
      </c>
      <c r="U2825">
        <v>904</v>
      </c>
      <c r="V2825">
        <v>982</v>
      </c>
      <c r="W2825" t="s">
        <v>2903</v>
      </c>
      <c r="X2825">
        <v>1</v>
      </c>
      <c r="Y2825">
        <v>1</v>
      </c>
      <c r="Z2825" t="s">
        <v>1532</v>
      </c>
    </row>
    <row r="2826" spans="1:26">
      <c r="A2826">
        <v>285</v>
      </c>
      <c r="B2826">
        <v>16226</v>
      </c>
      <c r="C2826" t="s">
        <v>1574</v>
      </c>
      <c r="D2826" t="s">
        <v>1529</v>
      </c>
      <c r="E2826" t="s">
        <v>1449</v>
      </c>
      <c r="F2826">
        <v>20730</v>
      </c>
      <c r="G2826">
        <v>21703</v>
      </c>
      <c r="H2826" t="s">
        <v>1530</v>
      </c>
      <c r="I2826">
        <v>286</v>
      </c>
      <c r="J2826">
        <v>10</v>
      </c>
      <c r="K2826">
        <v>75</v>
      </c>
      <c r="L2826">
        <v>81314</v>
      </c>
      <c r="M2826">
        <v>1010</v>
      </c>
      <c r="N2826">
        <v>1061</v>
      </c>
      <c r="O2826">
        <v>1114</v>
      </c>
      <c r="P2826">
        <v>1218</v>
      </c>
      <c r="Q2826">
        <v>1322</v>
      </c>
      <c r="R2826">
        <v>750</v>
      </c>
      <c r="S2826">
        <v>788</v>
      </c>
      <c r="T2826">
        <v>827</v>
      </c>
      <c r="U2826">
        <v>904</v>
      </c>
      <c r="V2826">
        <v>982</v>
      </c>
      <c r="W2826" t="s">
        <v>2903</v>
      </c>
      <c r="X2826">
        <v>1</v>
      </c>
      <c r="Y2826">
        <v>1</v>
      </c>
      <c r="Z2826" t="s">
        <v>1532</v>
      </c>
    </row>
    <row r="2827" spans="1:26">
      <c r="A2827">
        <v>285</v>
      </c>
      <c r="B2827">
        <v>16226</v>
      </c>
      <c r="C2827" t="s">
        <v>1574</v>
      </c>
      <c r="D2827" t="s">
        <v>1529</v>
      </c>
      <c r="E2827" t="s">
        <v>1449</v>
      </c>
      <c r="F2827">
        <v>58990</v>
      </c>
      <c r="G2827">
        <v>70052</v>
      </c>
      <c r="H2827" t="s">
        <v>1530</v>
      </c>
      <c r="I2827">
        <v>286</v>
      </c>
      <c r="J2827">
        <v>10</v>
      </c>
      <c r="K2827">
        <v>75</v>
      </c>
      <c r="L2827">
        <v>81314</v>
      </c>
      <c r="M2827">
        <v>1010</v>
      </c>
      <c r="N2827">
        <v>1061</v>
      </c>
      <c r="O2827">
        <v>1114</v>
      </c>
      <c r="P2827">
        <v>1218</v>
      </c>
      <c r="Q2827">
        <v>1322</v>
      </c>
      <c r="R2827">
        <v>750</v>
      </c>
      <c r="S2827">
        <v>788</v>
      </c>
      <c r="T2827">
        <v>827</v>
      </c>
      <c r="U2827">
        <v>904</v>
      </c>
      <c r="V2827">
        <v>982</v>
      </c>
      <c r="W2827" t="s">
        <v>2904</v>
      </c>
      <c r="X2827">
        <v>1</v>
      </c>
      <c r="Y2827">
        <v>1</v>
      </c>
      <c r="Z2827" t="s">
        <v>1532</v>
      </c>
    </row>
    <row r="2828" spans="1:26">
      <c r="A2828">
        <v>285</v>
      </c>
      <c r="B2828">
        <v>16226</v>
      </c>
      <c r="C2828" t="s">
        <v>1574</v>
      </c>
      <c r="D2828" t="s">
        <v>1529</v>
      </c>
      <c r="E2828" t="s">
        <v>1449</v>
      </c>
      <c r="F2828">
        <v>38637</v>
      </c>
      <c r="G2828">
        <v>42751</v>
      </c>
      <c r="H2828" t="s">
        <v>1530</v>
      </c>
      <c r="I2828">
        <v>286</v>
      </c>
      <c r="J2828">
        <v>10</v>
      </c>
      <c r="K2828">
        <v>75</v>
      </c>
      <c r="L2828">
        <v>81314</v>
      </c>
      <c r="M2828">
        <v>1010</v>
      </c>
      <c r="N2828">
        <v>1061</v>
      </c>
      <c r="O2828">
        <v>1114</v>
      </c>
      <c r="P2828">
        <v>1218</v>
      </c>
      <c r="Q2828">
        <v>1322</v>
      </c>
      <c r="R2828">
        <v>750</v>
      </c>
      <c r="S2828">
        <v>788</v>
      </c>
      <c r="T2828">
        <v>827</v>
      </c>
      <c r="U2828">
        <v>904</v>
      </c>
      <c r="V2828">
        <v>982</v>
      </c>
      <c r="W2828" t="s">
        <v>2572</v>
      </c>
      <c r="X2828">
        <v>1</v>
      </c>
      <c r="Y2828">
        <v>1</v>
      </c>
      <c r="Z2828" t="s">
        <v>1532</v>
      </c>
    </row>
    <row r="2829" spans="1:26">
      <c r="A2829">
        <v>285</v>
      </c>
      <c r="B2829">
        <v>16226</v>
      </c>
      <c r="C2829" t="s">
        <v>1574</v>
      </c>
      <c r="D2829" t="s">
        <v>1529</v>
      </c>
      <c r="E2829" t="s">
        <v>1449</v>
      </c>
      <c r="F2829">
        <v>48210</v>
      </c>
      <c r="G2829">
        <v>56354</v>
      </c>
      <c r="H2829" t="s">
        <v>1530</v>
      </c>
      <c r="I2829">
        <v>286</v>
      </c>
      <c r="J2829">
        <v>10</v>
      </c>
      <c r="K2829">
        <v>250</v>
      </c>
      <c r="L2829">
        <v>81314</v>
      </c>
      <c r="M2829">
        <v>1010</v>
      </c>
      <c r="N2829">
        <v>1061</v>
      </c>
      <c r="O2829">
        <v>1114</v>
      </c>
      <c r="P2829">
        <v>1218</v>
      </c>
      <c r="Q2829">
        <v>1322</v>
      </c>
      <c r="R2829">
        <v>2500</v>
      </c>
      <c r="S2829">
        <v>2626</v>
      </c>
      <c r="T2829">
        <v>2757</v>
      </c>
      <c r="U2829">
        <v>3015</v>
      </c>
      <c r="V2829">
        <v>3272</v>
      </c>
      <c r="W2829" t="s">
        <v>2905</v>
      </c>
      <c r="X2829">
        <v>1</v>
      </c>
      <c r="Y2829">
        <v>1</v>
      </c>
      <c r="Z2829" t="s">
        <v>1532</v>
      </c>
    </row>
    <row r="2830" spans="1:26">
      <c r="A2830">
        <v>285</v>
      </c>
      <c r="B2830">
        <v>16226</v>
      </c>
      <c r="C2830" t="s">
        <v>1574</v>
      </c>
      <c r="D2830" t="s">
        <v>1529</v>
      </c>
      <c r="E2830" t="s">
        <v>1449</v>
      </c>
      <c r="F2830">
        <v>49010</v>
      </c>
      <c r="G2830">
        <v>57394</v>
      </c>
      <c r="H2830" t="s">
        <v>1530</v>
      </c>
      <c r="I2830">
        <v>286</v>
      </c>
      <c r="J2830">
        <v>10</v>
      </c>
      <c r="K2830">
        <v>275</v>
      </c>
      <c r="L2830">
        <v>81314</v>
      </c>
      <c r="M2830">
        <v>1010</v>
      </c>
      <c r="N2830">
        <v>1061</v>
      </c>
      <c r="O2830">
        <v>1114</v>
      </c>
      <c r="P2830">
        <v>1218</v>
      </c>
      <c r="Q2830">
        <v>1322</v>
      </c>
      <c r="R2830">
        <v>2750</v>
      </c>
      <c r="S2830">
        <v>2889</v>
      </c>
      <c r="T2830">
        <v>3033</v>
      </c>
      <c r="U2830">
        <v>3316</v>
      </c>
      <c r="V2830">
        <v>3600</v>
      </c>
      <c r="W2830" t="s">
        <v>2905</v>
      </c>
      <c r="X2830">
        <v>1</v>
      </c>
      <c r="Y2830">
        <v>1</v>
      </c>
      <c r="Z2830" t="s">
        <v>1532</v>
      </c>
    </row>
    <row r="2831" spans="1:26">
      <c r="A2831">
        <v>285</v>
      </c>
      <c r="B2831">
        <v>16226</v>
      </c>
      <c r="C2831" t="s">
        <v>1574</v>
      </c>
      <c r="D2831" t="s">
        <v>1529</v>
      </c>
      <c r="E2831" t="s">
        <v>1449</v>
      </c>
      <c r="F2831">
        <v>82123</v>
      </c>
      <c r="G2831">
        <v>97087</v>
      </c>
      <c r="H2831" t="s">
        <v>1530</v>
      </c>
      <c r="I2831">
        <v>286</v>
      </c>
      <c r="J2831">
        <v>10</v>
      </c>
      <c r="K2831">
        <v>500</v>
      </c>
      <c r="L2831">
        <v>81314</v>
      </c>
      <c r="M2831">
        <v>1010</v>
      </c>
      <c r="N2831">
        <v>1061</v>
      </c>
      <c r="O2831">
        <v>1114</v>
      </c>
      <c r="P2831">
        <v>1218</v>
      </c>
      <c r="Q2831">
        <v>1322</v>
      </c>
      <c r="R2831">
        <v>5000</v>
      </c>
      <c r="S2831">
        <v>5252</v>
      </c>
      <c r="T2831">
        <v>5515</v>
      </c>
      <c r="U2831">
        <v>6030</v>
      </c>
      <c r="V2831">
        <v>6545</v>
      </c>
      <c r="W2831" t="s">
        <v>2905</v>
      </c>
      <c r="X2831">
        <v>1</v>
      </c>
      <c r="Y2831">
        <v>1</v>
      </c>
      <c r="Z2831" t="s">
        <v>1532</v>
      </c>
    </row>
    <row r="2832" spans="1:26">
      <c r="A2832">
        <v>285</v>
      </c>
      <c r="B2832">
        <v>16226</v>
      </c>
      <c r="C2832" t="s">
        <v>1574</v>
      </c>
      <c r="D2832" t="s">
        <v>1529</v>
      </c>
      <c r="E2832" t="s">
        <v>1449</v>
      </c>
      <c r="F2832">
        <v>72790</v>
      </c>
      <c r="G2832">
        <v>86514</v>
      </c>
      <c r="H2832" t="s">
        <v>1530</v>
      </c>
      <c r="I2832">
        <v>286</v>
      </c>
      <c r="J2832">
        <v>2</v>
      </c>
      <c r="K2832">
        <v>1000</v>
      </c>
      <c r="L2832">
        <v>81314</v>
      </c>
      <c r="M2832">
        <v>1010</v>
      </c>
      <c r="N2832">
        <v>1061</v>
      </c>
      <c r="O2832">
        <v>1114</v>
      </c>
      <c r="P2832">
        <v>1218</v>
      </c>
      <c r="Q2832">
        <v>1322</v>
      </c>
      <c r="R2832">
        <v>2000</v>
      </c>
      <c r="S2832">
        <v>2101</v>
      </c>
      <c r="T2832">
        <v>2206</v>
      </c>
      <c r="U2832">
        <v>2412</v>
      </c>
      <c r="V2832">
        <v>2618</v>
      </c>
      <c r="W2832" t="s">
        <v>2906</v>
      </c>
      <c r="X2832">
        <v>1</v>
      </c>
      <c r="Y2832">
        <v>1</v>
      </c>
      <c r="Z2832" t="s">
        <v>1532</v>
      </c>
    </row>
    <row r="2833" spans="1:26">
      <c r="A2833">
        <v>285</v>
      </c>
      <c r="B2833">
        <v>16226</v>
      </c>
      <c r="C2833" t="s">
        <v>1574</v>
      </c>
      <c r="D2833" t="s">
        <v>1529</v>
      </c>
      <c r="E2833" t="s">
        <v>1438</v>
      </c>
      <c r="F2833">
        <v>21022</v>
      </c>
      <c r="G2833">
        <v>21999</v>
      </c>
      <c r="H2833" t="s">
        <v>1530</v>
      </c>
      <c r="I2833">
        <v>295</v>
      </c>
      <c r="J2833">
        <v>240</v>
      </c>
      <c r="K2833">
        <v>20</v>
      </c>
      <c r="L2833">
        <v>81000</v>
      </c>
      <c r="M2833">
        <v>30492</v>
      </c>
      <c r="N2833">
        <v>32017</v>
      </c>
      <c r="O2833">
        <v>33617</v>
      </c>
      <c r="P2833">
        <v>36742</v>
      </c>
      <c r="Q2833">
        <v>39867</v>
      </c>
      <c r="R2833">
        <v>4800</v>
      </c>
      <c r="S2833">
        <v>5040</v>
      </c>
      <c r="T2833">
        <v>5292</v>
      </c>
      <c r="U2833">
        <v>5784</v>
      </c>
      <c r="V2833">
        <v>6276</v>
      </c>
      <c r="W2833" t="s">
        <v>2907</v>
      </c>
      <c r="X2833">
        <v>1</v>
      </c>
      <c r="Y2833">
        <v>1</v>
      </c>
      <c r="Z2833" t="s">
        <v>1532</v>
      </c>
    </row>
    <row r="2834" spans="1:26">
      <c r="A2834">
        <v>285</v>
      </c>
      <c r="B2834">
        <v>16226</v>
      </c>
      <c r="C2834" t="s">
        <v>1574</v>
      </c>
      <c r="D2834" t="s">
        <v>1529</v>
      </c>
      <c r="E2834" t="s">
        <v>1449</v>
      </c>
      <c r="F2834">
        <v>45556</v>
      </c>
      <c r="G2834">
        <v>52674</v>
      </c>
      <c r="H2834" t="s">
        <v>1530</v>
      </c>
      <c r="I2834">
        <v>286</v>
      </c>
      <c r="J2834">
        <v>10</v>
      </c>
      <c r="K2834">
        <v>200</v>
      </c>
      <c r="L2834">
        <v>81314</v>
      </c>
      <c r="M2834">
        <v>1010</v>
      </c>
      <c r="N2834">
        <v>1061</v>
      </c>
      <c r="O2834">
        <v>1114</v>
      </c>
      <c r="P2834">
        <v>1218</v>
      </c>
      <c r="Q2834">
        <v>1322</v>
      </c>
      <c r="R2834">
        <v>2000</v>
      </c>
      <c r="S2834">
        <v>2101</v>
      </c>
      <c r="T2834">
        <v>2206</v>
      </c>
      <c r="U2834">
        <v>2412</v>
      </c>
      <c r="V2834">
        <v>2618</v>
      </c>
      <c r="W2834" t="s">
        <v>2908</v>
      </c>
      <c r="X2834">
        <v>1</v>
      </c>
      <c r="Y2834">
        <v>1</v>
      </c>
      <c r="Z2834" t="s">
        <v>1532</v>
      </c>
    </row>
    <row r="2835" spans="1:26">
      <c r="A2835">
        <v>285</v>
      </c>
      <c r="B2835">
        <v>16226</v>
      </c>
      <c r="C2835" t="s">
        <v>1574</v>
      </c>
      <c r="D2835" t="s">
        <v>1529</v>
      </c>
      <c r="E2835" t="s">
        <v>1438</v>
      </c>
      <c r="F2835">
        <v>7276</v>
      </c>
      <c r="G2835">
        <v>7638</v>
      </c>
      <c r="H2835" t="s">
        <v>1530</v>
      </c>
      <c r="I2835">
        <v>295</v>
      </c>
      <c r="J2835">
        <v>12000</v>
      </c>
      <c r="K2835">
        <v>0.5</v>
      </c>
      <c r="L2835">
        <v>81000</v>
      </c>
      <c r="M2835">
        <v>30492</v>
      </c>
      <c r="N2835">
        <v>32017</v>
      </c>
      <c r="O2835">
        <v>33617</v>
      </c>
      <c r="P2835">
        <v>36742</v>
      </c>
      <c r="Q2835">
        <v>39867</v>
      </c>
      <c r="R2835">
        <v>6000</v>
      </c>
      <c r="S2835">
        <v>6300</v>
      </c>
      <c r="T2835">
        <v>6615</v>
      </c>
      <c r="U2835">
        <v>7230</v>
      </c>
      <c r="V2835">
        <v>7845</v>
      </c>
      <c r="W2835" t="s">
        <v>2620</v>
      </c>
      <c r="X2835">
        <v>1</v>
      </c>
      <c r="Y2835">
        <v>1</v>
      </c>
      <c r="Z2835" t="s">
        <v>1532</v>
      </c>
    </row>
    <row r="2836" spans="1:26">
      <c r="A2836">
        <v>285</v>
      </c>
      <c r="B2836">
        <v>16226</v>
      </c>
      <c r="C2836" t="s">
        <v>1574</v>
      </c>
      <c r="D2836" t="s">
        <v>1529</v>
      </c>
      <c r="E2836" t="s">
        <v>1449</v>
      </c>
      <c r="F2836">
        <v>53382</v>
      </c>
      <c r="G2836">
        <v>62913</v>
      </c>
      <c r="H2836" t="s">
        <v>1577</v>
      </c>
      <c r="I2836">
        <v>329</v>
      </c>
      <c r="J2836">
        <v>10</v>
      </c>
      <c r="K2836">
        <v>5000</v>
      </c>
      <c r="L2836">
        <v>81314</v>
      </c>
      <c r="M2836">
        <v>1010</v>
      </c>
      <c r="N2836">
        <v>1061</v>
      </c>
      <c r="O2836">
        <v>1114</v>
      </c>
      <c r="P2836">
        <v>1218</v>
      </c>
      <c r="Q2836">
        <v>1322</v>
      </c>
      <c r="R2836">
        <v>50000</v>
      </c>
      <c r="S2836">
        <v>52525</v>
      </c>
      <c r="T2836">
        <v>55149</v>
      </c>
      <c r="U2836">
        <v>60297</v>
      </c>
      <c r="V2836">
        <v>65446</v>
      </c>
      <c r="W2836" t="s">
        <v>2909</v>
      </c>
      <c r="X2836">
        <v>1</v>
      </c>
      <c r="Y2836">
        <v>1</v>
      </c>
      <c r="Z2836" t="s">
        <v>1532</v>
      </c>
    </row>
    <row r="2837" spans="1:26">
      <c r="A2837">
        <v>285</v>
      </c>
      <c r="B2837">
        <v>16226</v>
      </c>
      <c r="C2837" t="s">
        <v>1574</v>
      </c>
      <c r="D2837" t="s">
        <v>1529</v>
      </c>
      <c r="E2837" t="s">
        <v>1438</v>
      </c>
      <c r="F2837">
        <v>32887</v>
      </c>
      <c r="G2837">
        <v>35865</v>
      </c>
      <c r="H2837" t="s">
        <v>1530</v>
      </c>
      <c r="I2837">
        <v>295</v>
      </c>
      <c r="J2837">
        <v>2400</v>
      </c>
      <c r="K2837">
        <v>0.5</v>
      </c>
      <c r="L2837">
        <v>81000</v>
      </c>
      <c r="M2837">
        <v>30492</v>
      </c>
      <c r="N2837">
        <v>32017</v>
      </c>
      <c r="O2837">
        <v>33617</v>
      </c>
      <c r="P2837">
        <v>36742</v>
      </c>
      <c r="Q2837">
        <v>39867</v>
      </c>
      <c r="R2837">
        <v>1200</v>
      </c>
      <c r="S2837">
        <v>1260</v>
      </c>
      <c r="T2837">
        <v>1323</v>
      </c>
      <c r="U2837">
        <v>1446</v>
      </c>
      <c r="V2837">
        <v>1569</v>
      </c>
      <c r="W2837" t="s">
        <v>2615</v>
      </c>
      <c r="X2837">
        <v>1</v>
      </c>
      <c r="Y2837">
        <v>1</v>
      </c>
      <c r="Z2837" t="s">
        <v>1532</v>
      </c>
    </row>
    <row r="2838" spans="1:26">
      <c r="A2838">
        <v>285</v>
      </c>
      <c r="B2838">
        <v>16226</v>
      </c>
      <c r="C2838" t="s">
        <v>1574</v>
      </c>
      <c r="D2838" t="s">
        <v>1529</v>
      </c>
      <c r="E2838" t="s">
        <v>1449</v>
      </c>
      <c r="F2838">
        <v>47587</v>
      </c>
      <c r="G2838">
        <v>55463</v>
      </c>
      <c r="H2838" t="s">
        <v>1530</v>
      </c>
      <c r="I2838">
        <v>286</v>
      </c>
      <c r="J2838">
        <v>10</v>
      </c>
      <c r="K2838">
        <v>200</v>
      </c>
      <c r="L2838">
        <v>81314</v>
      </c>
      <c r="M2838">
        <v>1010</v>
      </c>
      <c r="N2838">
        <v>1061</v>
      </c>
      <c r="O2838">
        <v>1114</v>
      </c>
      <c r="P2838">
        <v>1218</v>
      </c>
      <c r="Q2838">
        <v>1322</v>
      </c>
      <c r="R2838">
        <v>2000</v>
      </c>
      <c r="S2838">
        <v>2101</v>
      </c>
      <c r="T2838">
        <v>2206</v>
      </c>
      <c r="U2838">
        <v>2412</v>
      </c>
      <c r="V2838">
        <v>2618</v>
      </c>
      <c r="W2838" t="s">
        <v>2910</v>
      </c>
      <c r="X2838">
        <v>1</v>
      </c>
      <c r="Y2838">
        <v>1</v>
      </c>
      <c r="Z2838" t="s">
        <v>1532</v>
      </c>
    </row>
    <row r="2839" spans="1:26">
      <c r="A2839">
        <v>285</v>
      </c>
      <c r="B2839">
        <v>16226</v>
      </c>
      <c r="C2839" t="s">
        <v>1574</v>
      </c>
      <c r="D2839" t="s">
        <v>1529</v>
      </c>
      <c r="E2839" t="s">
        <v>1438</v>
      </c>
      <c r="F2839">
        <v>34130</v>
      </c>
      <c r="G2839">
        <v>47791</v>
      </c>
      <c r="H2839" t="s">
        <v>1530</v>
      </c>
      <c r="I2839">
        <v>295</v>
      </c>
      <c r="J2839">
        <v>2400</v>
      </c>
      <c r="K2839">
        <v>0.5</v>
      </c>
      <c r="L2839">
        <v>81000</v>
      </c>
      <c r="M2839">
        <v>30492</v>
      </c>
      <c r="N2839">
        <v>32017</v>
      </c>
      <c r="O2839">
        <v>33617</v>
      </c>
      <c r="P2839">
        <v>36742</v>
      </c>
      <c r="Q2839">
        <v>39867</v>
      </c>
      <c r="R2839">
        <v>1200</v>
      </c>
      <c r="S2839">
        <v>1260</v>
      </c>
      <c r="T2839">
        <v>1323</v>
      </c>
      <c r="U2839">
        <v>1446</v>
      </c>
      <c r="V2839">
        <v>1569</v>
      </c>
      <c r="W2839" t="s">
        <v>2615</v>
      </c>
      <c r="X2839">
        <v>1</v>
      </c>
      <c r="Y2839">
        <v>1</v>
      </c>
      <c r="Z2839" t="s">
        <v>1532</v>
      </c>
    </row>
    <row r="2840" spans="1:26">
      <c r="A2840">
        <v>285</v>
      </c>
      <c r="B2840">
        <v>16226</v>
      </c>
      <c r="C2840" t="s">
        <v>1574</v>
      </c>
      <c r="D2840" t="s">
        <v>1529</v>
      </c>
      <c r="E2840" t="s">
        <v>1449</v>
      </c>
      <c r="F2840">
        <v>48186</v>
      </c>
      <c r="G2840">
        <v>56325</v>
      </c>
      <c r="H2840" t="s">
        <v>1530</v>
      </c>
      <c r="I2840">
        <v>286</v>
      </c>
      <c r="J2840">
        <v>2</v>
      </c>
      <c r="K2840">
        <v>100</v>
      </c>
      <c r="L2840">
        <v>81314</v>
      </c>
      <c r="M2840">
        <v>1010</v>
      </c>
      <c r="N2840">
        <v>1061</v>
      </c>
      <c r="O2840">
        <v>1114</v>
      </c>
      <c r="P2840">
        <v>1218</v>
      </c>
      <c r="Q2840">
        <v>1322</v>
      </c>
      <c r="R2840">
        <v>200</v>
      </c>
      <c r="S2840">
        <v>210</v>
      </c>
      <c r="T2840">
        <v>221</v>
      </c>
      <c r="U2840">
        <v>241</v>
      </c>
      <c r="V2840">
        <v>262</v>
      </c>
      <c r="W2840" t="s">
        <v>2911</v>
      </c>
      <c r="X2840">
        <v>1</v>
      </c>
      <c r="Y2840">
        <v>1</v>
      </c>
      <c r="Z2840" t="s">
        <v>1532</v>
      </c>
    </row>
    <row r="2841" spans="1:26">
      <c r="A2841">
        <v>285</v>
      </c>
      <c r="B2841">
        <v>16226</v>
      </c>
      <c r="C2841" t="s">
        <v>1574</v>
      </c>
      <c r="D2841" t="s">
        <v>1529</v>
      </c>
      <c r="E2841" t="s">
        <v>1449</v>
      </c>
      <c r="F2841">
        <v>48187</v>
      </c>
      <c r="G2841">
        <v>56326</v>
      </c>
      <c r="H2841" t="s">
        <v>1530</v>
      </c>
      <c r="I2841">
        <v>286</v>
      </c>
      <c r="J2841">
        <v>2</v>
      </c>
      <c r="K2841">
        <v>100</v>
      </c>
      <c r="L2841">
        <v>81314</v>
      </c>
      <c r="M2841">
        <v>1010</v>
      </c>
      <c r="N2841">
        <v>1061</v>
      </c>
      <c r="O2841">
        <v>1114</v>
      </c>
      <c r="P2841">
        <v>1218</v>
      </c>
      <c r="Q2841">
        <v>1322</v>
      </c>
      <c r="R2841">
        <v>200</v>
      </c>
      <c r="S2841">
        <v>210</v>
      </c>
      <c r="T2841">
        <v>221</v>
      </c>
      <c r="U2841">
        <v>241</v>
      </c>
      <c r="V2841">
        <v>262</v>
      </c>
      <c r="W2841" t="s">
        <v>2911</v>
      </c>
      <c r="X2841">
        <v>1</v>
      </c>
      <c r="Y2841">
        <v>1</v>
      </c>
      <c r="Z2841" t="s">
        <v>1532</v>
      </c>
    </row>
    <row r="2842" spans="1:26">
      <c r="A2842">
        <v>285</v>
      </c>
      <c r="B2842">
        <v>16226</v>
      </c>
      <c r="C2842" t="s">
        <v>1574</v>
      </c>
      <c r="D2842" t="s">
        <v>1529</v>
      </c>
      <c r="E2842" t="s">
        <v>1438</v>
      </c>
      <c r="F2842">
        <v>63076</v>
      </c>
      <c r="G2842">
        <v>79991</v>
      </c>
      <c r="H2842" t="s">
        <v>1530</v>
      </c>
      <c r="I2842">
        <v>266</v>
      </c>
      <c r="J2842">
        <v>12</v>
      </c>
      <c r="K2842">
        <v>100</v>
      </c>
      <c r="L2842">
        <v>81000</v>
      </c>
      <c r="M2842">
        <v>30492</v>
      </c>
      <c r="N2842">
        <v>32017</v>
      </c>
      <c r="O2842">
        <v>33617</v>
      </c>
      <c r="P2842">
        <v>36742</v>
      </c>
      <c r="Q2842">
        <v>39867</v>
      </c>
      <c r="R2842">
        <v>1200</v>
      </c>
      <c r="S2842">
        <v>1260</v>
      </c>
      <c r="T2842">
        <v>1323</v>
      </c>
      <c r="U2842">
        <v>1446</v>
      </c>
      <c r="V2842">
        <v>1569</v>
      </c>
      <c r="W2842" t="s">
        <v>2912</v>
      </c>
      <c r="X2842">
        <v>1</v>
      </c>
      <c r="Y2842">
        <v>1</v>
      </c>
      <c r="Z2842" t="s">
        <v>1532</v>
      </c>
    </row>
    <row r="2843" spans="1:26">
      <c r="A2843">
        <v>285</v>
      </c>
      <c r="B2843">
        <v>16226</v>
      </c>
      <c r="C2843" t="s">
        <v>1574</v>
      </c>
      <c r="D2843" t="s">
        <v>1529</v>
      </c>
      <c r="E2843" t="s">
        <v>1438</v>
      </c>
      <c r="F2843">
        <v>71480</v>
      </c>
      <c r="G2843">
        <v>85122</v>
      </c>
      <c r="H2843" t="s">
        <v>1530</v>
      </c>
      <c r="I2843">
        <v>266</v>
      </c>
      <c r="J2843">
        <v>36</v>
      </c>
      <c r="K2843">
        <v>200</v>
      </c>
      <c r="L2843">
        <v>81000</v>
      </c>
      <c r="M2843">
        <v>30492</v>
      </c>
      <c r="N2843">
        <v>32017</v>
      </c>
      <c r="O2843">
        <v>33617</v>
      </c>
      <c r="P2843">
        <v>36742</v>
      </c>
      <c r="Q2843">
        <v>39867</v>
      </c>
      <c r="R2843">
        <v>7200</v>
      </c>
      <c r="S2843">
        <v>7560</v>
      </c>
      <c r="T2843">
        <v>7938</v>
      </c>
      <c r="U2843">
        <v>8676</v>
      </c>
      <c r="V2843">
        <v>9414</v>
      </c>
      <c r="W2843" t="s">
        <v>2913</v>
      </c>
      <c r="X2843">
        <v>1</v>
      </c>
      <c r="Y2843">
        <v>1</v>
      </c>
      <c r="Z2843" t="s">
        <v>1532</v>
      </c>
    </row>
    <row r="2844" spans="1:26">
      <c r="A2844">
        <v>285</v>
      </c>
      <c r="B2844">
        <v>16226</v>
      </c>
      <c r="C2844" t="s">
        <v>1574</v>
      </c>
      <c r="D2844" t="s">
        <v>1529</v>
      </c>
      <c r="E2844" t="s">
        <v>1449</v>
      </c>
      <c r="F2844">
        <v>40434</v>
      </c>
      <c r="G2844">
        <v>45149</v>
      </c>
      <c r="H2844" t="s">
        <v>1530</v>
      </c>
      <c r="I2844">
        <v>286</v>
      </c>
      <c r="J2844">
        <v>2</v>
      </c>
      <c r="K2844">
        <v>3200</v>
      </c>
      <c r="L2844">
        <v>81314</v>
      </c>
      <c r="M2844">
        <v>1010</v>
      </c>
      <c r="N2844">
        <v>1061</v>
      </c>
      <c r="O2844">
        <v>1114</v>
      </c>
      <c r="P2844">
        <v>1218</v>
      </c>
      <c r="Q2844">
        <v>1322</v>
      </c>
      <c r="R2844">
        <v>6400</v>
      </c>
      <c r="S2844">
        <v>6723</v>
      </c>
      <c r="T2844">
        <v>7059</v>
      </c>
      <c r="U2844">
        <v>7718</v>
      </c>
      <c r="V2844">
        <v>8377</v>
      </c>
      <c r="W2844" t="s">
        <v>2911</v>
      </c>
      <c r="X2844">
        <v>1</v>
      </c>
      <c r="Y2844">
        <v>1</v>
      </c>
      <c r="Z2844" t="s">
        <v>1532</v>
      </c>
    </row>
    <row r="2845" spans="1:26">
      <c r="A2845">
        <v>285</v>
      </c>
      <c r="B2845">
        <v>16226</v>
      </c>
      <c r="C2845" t="s">
        <v>1574</v>
      </c>
      <c r="D2845" t="s">
        <v>1529</v>
      </c>
      <c r="E2845" t="s">
        <v>1438</v>
      </c>
      <c r="F2845">
        <v>37572</v>
      </c>
      <c r="G2845">
        <v>41374</v>
      </c>
      <c r="H2845" t="s">
        <v>1530</v>
      </c>
      <c r="I2845">
        <v>266</v>
      </c>
      <c r="J2845">
        <v>12000</v>
      </c>
      <c r="K2845">
        <v>4</v>
      </c>
      <c r="L2845">
        <v>81000</v>
      </c>
      <c r="M2845">
        <v>30492</v>
      </c>
      <c r="N2845">
        <v>32017</v>
      </c>
      <c r="O2845">
        <v>33617</v>
      </c>
      <c r="P2845">
        <v>36742</v>
      </c>
      <c r="Q2845">
        <v>39867</v>
      </c>
      <c r="R2845">
        <v>48000</v>
      </c>
      <c r="S2845">
        <v>50401</v>
      </c>
      <c r="T2845">
        <v>52919</v>
      </c>
      <c r="U2845">
        <v>57839</v>
      </c>
      <c r="V2845">
        <v>62758</v>
      </c>
      <c r="W2845" t="s">
        <v>2829</v>
      </c>
      <c r="X2845">
        <v>1</v>
      </c>
      <c r="Y2845">
        <v>1</v>
      </c>
      <c r="Z2845" t="s">
        <v>1532</v>
      </c>
    </row>
    <row r="2846" spans="1:26">
      <c r="A2846">
        <v>285</v>
      </c>
      <c r="B2846">
        <v>16226</v>
      </c>
      <c r="C2846" t="s">
        <v>1574</v>
      </c>
      <c r="D2846" t="s">
        <v>1529</v>
      </c>
      <c r="E2846" t="s">
        <v>1438</v>
      </c>
      <c r="F2846">
        <v>28533</v>
      </c>
      <c r="G2846">
        <v>37852</v>
      </c>
      <c r="H2846" t="s">
        <v>1530</v>
      </c>
      <c r="I2846">
        <v>266</v>
      </c>
      <c r="J2846">
        <v>12</v>
      </c>
      <c r="K2846">
        <v>100</v>
      </c>
      <c r="L2846">
        <v>81000</v>
      </c>
      <c r="M2846">
        <v>30492</v>
      </c>
      <c r="N2846">
        <v>32017</v>
      </c>
      <c r="O2846">
        <v>33617</v>
      </c>
      <c r="P2846">
        <v>36742</v>
      </c>
      <c r="Q2846">
        <v>39867</v>
      </c>
      <c r="R2846">
        <v>1200</v>
      </c>
      <c r="S2846">
        <v>1260</v>
      </c>
      <c r="T2846">
        <v>1323</v>
      </c>
      <c r="U2846">
        <v>1446</v>
      </c>
      <c r="V2846">
        <v>1569</v>
      </c>
      <c r="W2846" t="s">
        <v>2914</v>
      </c>
      <c r="X2846">
        <v>1</v>
      </c>
      <c r="Y2846">
        <v>1</v>
      </c>
      <c r="Z2846" t="s">
        <v>1532</v>
      </c>
    </row>
    <row r="2847" spans="1:26">
      <c r="A2847">
        <v>285</v>
      </c>
      <c r="B2847">
        <v>16226</v>
      </c>
      <c r="C2847" t="s">
        <v>1574</v>
      </c>
      <c r="D2847" t="s">
        <v>1529</v>
      </c>
      <c r="E2847" t="s">
        <v>1438</v>
      </c>
      <c r="F2847">
        <v>25922</v>
      </c>
      <c r="G2847">
        <v>28118</v>
      </c>
      <c r="H2847" t="s">
        <v>1530</v>
      </c>
      <c r="I2847">
        <v>295</v>
      </c>
      <c r="J2847">
        <v>60</v>
      </c>
      <c r="K2847">
        <v>30</v>
      </c>
      <c r="L2847">
        <v>81000</v>
      </c>
      <c r="M2847">
        <v>30492</v>
      </c>
      <c r="N2847">
        <v>32017</v>
      </c>
      <c r="O2847">
        <v>33617</v>
      </c>
      <c r="P2847">
        <v>36742</v>
      </c>
      <c r="Q2847">
        <v>39867</v>
      </c>
      <c r="R2847">
        <v>1800</v>
      </c>
      <c r="S2847">
        <v>1890</v>
      </c>
      <c r="T2847">
        <v>1984</v>
      </c>
      <c r="U2847">
        <v>2169</v>
      </c>
      <c r="V2847">
        <v>2353</v>
      </c>
      <c r="W2847" t="s">
        <v>2310</v>
      </c>
      <c r="X2847">
        <v>1</v>
      </c>
      <c r="Y2847">
        <v>1</v>
      </c>
      <c r="Z2847" t="s">
        <v>1532</v>
      </c>
    </row>
    <row r="2848" spans="1:26">
      <c r="A2848">
        <v>285</v>
      </c>
      <c r="B2848">
        <v>16226</v>
      </c>
      <c r="C2848" t="s">
        <v>1574</v>
      </c>
      <c r="D2848" t="s">
        <v>1529</v>
      </c>
      <c r="E2848" t="s">
        <v>1449</v>
      </c>
      <c r="F2848">
        <v>80142</v>
      </c>
      <c r="G2848">
        <v>94713</v>
      </c>
      <c r="H2848" t="s">
        <v>1577</v>
      </c>
      <c r="I2848">
        <v>321</v>
      </c>
      <c r="J2848">
        <v>2</v>
      </c>
      <c r="K2848">
        <v>100</v>
      </c>
      <c r="L2848">
        <v>81314</v>
      </c>
      <c r="M2848">
        <v>1010</v>
      </c>
      <c r="N2848">
        <v>1061</v>
      </c>
      <c r="O2848">
        <v>1114</v>
      </c>
      <c r="P2848">
        <v>1218</v>
      </c>
      <c r="Q2848">
        <v>1322</v>
      </c>
      <c r="R2848">
        <v>200</v>
      </c>
      <c r="S2848">
        <v>210</v>
      </c>
      <c r="T2848">
        <v>221</v>
      </c>
      <c r="U2848">
        <v>241</v>
      </c>
      <c r="V2848">
        <v>262</v>
      </c>
      <c r="W2848" t="s">
        <v>2915</v>
      </c>
      <c r="X2848">
        <v>1</v>
      </c>
      <c r="Y2848">
        <v>1</v>
      </c>
      <c r="Z2848" t="s">
        <v>1532</v>
      </c>
    </row>
    <row r="2849" spans="1:26">
      <c r="A2849">
        <v>285</v>
      </c>
      <c r="B2849">
        <v>16226</v>
      </c>
      <c r="C2849" t="s">
        <v>1574</v>
      </c>
      <c r="D2849" t="s">
        <v>1529</v>
      </c>
      <c r="E2849" t="s">
        <v>1438</v>
      </c>
      <c r="F2849">
        <v>37473</v>
      </c>
      <c r="G2849">
        <v>63900</v>
      </c>
      <c r="H2849" t="s">
        <v>1530</v>
      </c>
      <c r="I2849">
        <v>266</v>
      </c>
      <c r="J2849">
        <v>36</v>
      </c>
      <c r="K2849">
        <v>30</v>
      </c>
      <c r="L2849">
        <v>81000</v>
      </c>
      <c r="M2849">
        <v>30492</v>
      </c>
      <c r="N2849">
        <v>32017</v>
      </c>
      <c r="O2849">
        <v>33617</v>
      </c>
      <c r="P2849">
        <v>36742</v>
      </c>
      <c r="Q2849">
        <v>39867</v>
      </c>
      <c r="R2849">
        <v>1080</v>
      </c>
      <c r="S2849">
        <v>1134</v>
      </c>
      <c r="T2849">
        <v>1191</v>
      </c>
      <c r="U2849">
        <v>1301</v>
      </c>
      <c r="V2849">
        <v>1412</v>
      </c>
      <c r="W2849" t="s">
        <v>2916</v>
      </c>
      <c r="X2849">
        <v>1</v>
      </c>
      <c r="Y2849">
        <v>1</v>
      </c>
      <c r="Z2849" t="s">
        <v>1532</v>
      </c>
    </row>
    <row r="2850" spans="1:26">
      <c r="A2850">
        <v>285</v>
      </c>
      <c r="B2850">
        <v>16226</v>
      </c>
      <c r="C2850" t="s">
        <v>1574</v>
      </c>
      <c r="D2850" t="s">
        <v>1529</v>
      </c>
      <c r="E2850" t="s">
        <v>1449</v>
      </c>
      <c r="F2850">
        <v>58738</v>
      </c>
      <c r="G2850">
        <v>69724</v>
      </c>
      <c r="H2850" t="s">
        <v>1577</v>
      </c>
      <c r="I2850">
        <v>329</v>
      </c>
      <c r="J2850">
        <v>2</v>
      </c>
      <c r="K2850">
        <v>3000</v>
      </c>
      <c r="L2850">
        <v>81314</v>
      </c>
      <c r="M2850">
        <v>1010</v>
      </c>
      <c r="N2850">
        <v>1061</v>
      </c>
      <c r="O2850">
        <v>1114</v>
      </c>
      <c r="P2850">
        <v>1218</v>
      </c>
      <c r="Q2850">
        <v>1322</v>
      </c>
      <c r="R2850">
        <v>6000</v>
      </c>
      <c r="S2850">
        <v>6303</v>
      </c>
      <c r="T2850">
        <v>6618</v>
      </c>
      <c r="U2850">
        <v>7236</v>
      </c>
      <c r="V2850">
        <v>7853</v>
      </c>
      <c r="W2850" t="s">
        <v>2917</v>
      </c>
      <c r="X2850">
        <v>1</v>
      </c>
      <c r="Y2850">
        <v>1</v>
      </c>
      <c r="Z2850" t="s">
        <v>1532</v>
      </c>
    </row>
    <row r="2851" spans="1:26">
      <c r="A2851">
        <v>285</v>
      </c>
      <c r="B2851">
        <v>16226</v>
      </c>
      <c r="C2851" t="s">
        <v>1574</v>
      </c>
      <c r="D2851" t="s">
        <v>1529</v>
      </c>
      <c r="E2851" t="s">
        <v>1449</v>
      </c>
      <c r="F2851">
        <v>83967</v>
      </c>
      <c r="G2851">
        <v>99328</v>
      </c>
      <c r="H2851" t="s">
        <v>1577</v>
      </c>
      <c r="I2851">
        <v>322</v>
      </c>
      <c r="J2851">
        <v>10</v>
      </c>
      <c r="K2851">
        <v>1000</v>
      </c>
      <c r="L2851">
        <v>81314</v>
      </c>
      <c r="M2851">
        <v>1010</v>
      </c>
      <c r="N2851">
        <v>1061</v>
      </c>
      <c r="O2851">
        <v>1114</v>
      </c>
      <c r="P2851">
        <v>1218</v>
      </c>
      <c r="Q2851">
        <v>1322</v>
      </c>
      <c r="R2851">
        <v>10000</v>
      </c>
      <c r="S2851">
        <v>10505</v>
      </c>
      <c r="T2851">
        <v>11030</v>
      </c>
      <c r="U2851">
        <v>12059</v>
      </c>
      <c r="V2851">
        <v>13089</v>
      </c>
      <c r="W2851" t="s">
        <v>1850</v>
      </c>
      <c r="X2851">
        <v>1</v>
      </c>
      <c r="Y2851">
        <v>1</v>
      </c>
      <c r="Z2851" t="s">
        <v>1532</v>
      </c>
    </row>
    <row r="2852" spans="1:26">
      <c r="A2852">
        <v>285</v>
      </c>
      <c r="B2852">
        <v>16226</v>
      </c>
      <c r="C2852" t="s">
        <v>1574</v>
      </c>
      <c r="D2852" t="s">
        <v>1529</v>
      </c>
      <c r="E2852" t="s">
        <v>1438</v>
      </c>
      <c r="F2852">
        <v>28504</v>
      </c>
      <c r="G2852">
        <v>89969</v>
      </c>
      <c r="H2852" t="s">
        <v>1530</v>
      </c>
      <c r="I2852">
        <v>266</v>
      </c>
      <c r="J2852">
        <v>96</v>
      </c>
      <c r="K2852">
        <v>170</v>
      </c>
      <c r="L2852">
        <v>81000</v>
      </c>
      <c r="M2852">
        <v>30492</v>
      </c>
      <c r="N2852">
        <v>32017</v>
      </c>
      <c r="O2852">
        <v>33617</v>
      </c>
      <c r="P2852">
        <v>36742</v>
      </c>
      <c r="Q2852">
        <v>39867</v>
      </c>
      <c r="R2852">
        <v>16320</v>
      </c>
      <c r="S2852">
        <v>17136</v>
      </c>
      <c r="T2852">
        <v>17993</v>
      </c>
      <c r="U2852">
        <v>19665</v>
      </c>
      <c r="V2852">
        <v>21338</v>
      </c>
      <c r="W2852" t="s">
        <v>2918</v>
      </c>
      <c r="X2852">
        <v>1</v>
      </c>
      <c r="Y2852">
        <v>1</v>
      </c>
      <c r="Z2852" t="s">
        <v>1532</v>
      </c>
    </row>
    <row r="2853" spans="1:26">
      <c r="A2853">
        <v>285</v>
      </c>
      <c r="B2853">
        <v>16226</v>
      </c>
      <c r="C2853" t="s">
        <v>1574</v>
      </c>
      <c r="D2853" t="s">
        <v>1529</v>
      </c>
      <c r="E2853" t="s">
        <v>1438</v>
      </c>
      <c r="F2853">
        <v>68754</v>
      </c>
      <c r="G2853">
        <v>82271</v>
      </c>
      <c r="H2853" t="s">
        <v>1530</v>
      </c>
      <c r="I2853">
        <v>295</v>
      </c>
      <c r="J2853">
        <v>12</v>
      </c>
      <c r="K2853">
        <v>450</v>
      </c>
      <c r="L2853">
        <v>81000</v>
      </c>
      <c r="M2853">
        <v>30492</v>
      </c>
      <c r="N2853">
        <v>32017</v>
      </c>
      <c r="O2853">
        <v>33617</v>
      </c>
      <c r="P2853">
        <v>36742</v>
      </c>
      <c r="Q2853">
        <v>39867</v>
      </c>
      <c r="R2853">
        <v>5400</v>
      </c>
      <c r="S2853">
        <v>5670</v>
      </c>
      <c r="T2853">
        <v>5953</v>
      </c>
      <c r="U2853">
        <v>6507</v>
      </c>
      <c r="V2853">
        <v>7060</v>
      </c>
      <c r="W2853" t="s">
        <v>2919</v>
      </c>
      <c r="X2853">
        <v>1</v>
      </c>
      <c r="Y2853">
        <v>1</v>
      </c>
      <c r="Z2853" t="s">
        <v>1532</v>
      </c>
    </row>
    <row r="2854" spans="1:26">
      <c r="A2854">
        <v>285</v>
      </c>
      <c r="B2854">
        <v>16226</v>
      </c>
      <c r="C2854" t="s">
        <v>1574</v>
      </c>
      <c r="D2854" t="s">
        <v>1529</v>
      </c>
      <c r="E2854" t="s">
        <v>1449</v>
      </c>
      <c r="F2854">
        <v>60728</v>
      </c>
      <c r="G2854">
        <v>72661</v>
      </c>
      <c r="H2854" t="s">
        <v>1530</v>
      </c>
      <c r="I2854">
        <v>286</v>
      </c>
      <c r="J2854">
        <v>20</v>
      </c>
      <c r="K2854">
        <v>50</v>
      </c>
      <c r="L2854">
        <v>81314</v>
      </c>
      <c r="M2854">
        <v>1010</v>
      </c>
      <c r="N2854">
        <v>1061</v>
      </c>
      <c r="O2854">
        <v>1114</v>
      </c>
      <c r="P2854">
        <v>1218</v>
      </c>
      <c r="Q2854">
        <v>1322</v>
      </c>
      <c r="R2854">
        <v>1000</v>
      </c>
      <c r="S2854">
        <v>1050</v>
      </c>
      <c r="T2854">
        <v>1103</v>
      </c>
      <c r="U2854">
        <v>1206</v>
      </c>
      <c r="V2854">
        <v>1309</v>
      </c>
      <c r="W2854" t="s">
        <v>2575</v>
      </c>
      <c r="X2854">
        <v>1</v>
      </c>
      <c r="Y2854">
        <v>1</v>
      </c>
      <c r="Z2854" t="s">
        <v>1532</v>
      </c>
    </row>
    <row r="2855" spans="1:26">
      <c r="A2855">
        <v>285</v>
      </c>
      <c r="B2855">
        <v>16226</v>
      </c>
      <c r="C2855" t="s">
        <v>1574</v>
      </c>
      <c r="D2855" t="s">
        <v>1529</v>
      </c>
      <c r="E2855" t="s">
        <v>1449</v>
      </c>
      <c r="F2855">
        <v>60729</v>
      </c>
      <c r="G2855">
        <v>72662</v>
      </c>
      <c r="H2855" t="s">
        <v>1530</v>
      </c>
      <c r="I2855">
        <v>286</v>
      </c>
      <c r="J2855">
        <v>10</v>
      </c>
      <c r="K2855">
        <v>50</v>
      </c>
      <c r="L2855">
        <v>81314</v>
      </c>
      <c r="M2855">
        <v>1010</v>
      </c>
      <c r="N2855">
        <v>1061</v>
      </c>
      <c r="O2855">
        <v>1114</v>
      </c>
      <c r="P2855">
        <v>1218</v>
      </c>
      <c r="Q2855">
        <v>1322</v>
      </c>
      <c r="R2855">
        <v>500</v>
      </c>
      <c r="S2855">
        <v>525</v>
      </c>
      <c r="T2855">
        <v>551</v>
      </c>
      <c r="U2855">
        <v>603</v>
      </c>
      <c r="V2855">
        <v>654</v>
      </c>
      <c r="W2855" t="s">
        <v>2575</v>
      </c>
      <c r="X2855">
        <v>1</v>
      </c>
      <c r="Y2855">
        <v>1</v>
      </c>
      <c r="Z2855" t="s">
        <v>1532</v>
      </c>
    </row>
    <row r="2856" spans="1:26">
      <c r="A2856">
        <v>285</v>
      </c>
      <c r="B2856">
        <v>16226</v>
      </c>
      <c r="C2856" t="s">
        <v>1574</v>
      </c>
      <c r="D2856" t="s">
        <v>1529</v>
      </c>
      <c r="E2856" t="s">
        <v>1438</v>
      </c>
      <c r="F2856">
        <v>74318</v>
      </c>
      <c r="G2856">
        <v>88293</v>
      </c>
      <c r="H2856" t="s">
        <v>1530</v>
      </c>
      <c r="I2856">
        <v>266</v>
      </c>
      <c r="J2856">
        <v>9600</v>
      </c>
      <c r="K2856">
        <v>15</v>
      </c>
      <c r="L2856">
        <v>81000</v>
      </c>
      <c r="M2856">
        <v>30492</v>
      </c>
      <c r="N2856">
        <v>32017</v>
      </c>
      <c r="O2856">
        <v>33617</v>
      </c>
      <c r="P2856">
        <v>36742</v>
      </c>
      <c r="Q2856">
        <v>39867</v>
      </c>
      <c r="R2856">
        <v>144000</v>
      </c>
      <c r="S2856">
        <v>151202</v>
      </c>
      <c r="T2856">
        <v>158758</v>
      </c>
      <c r="U2856">
        <v>173516</v>
      </c>
      <c r="V2856">
        <v>188274</v>
      </c>
      <c r="W2856" t="s">
        <v>2920</v>
      </c>
      <c r="X2856">
        <v>1</v>
      </c>
      <c r="Y2856">
        <v>1</v>
      </c>
      <c r="Z2856" t="s">
        <v>1532</v>
      </c>
    </row>
    <row r="2857" spans="1:26">
      <c r="A2857">
        <v>285</v>
      </c>
      <c r="B2857">
        <v>16226</v>
      </c>
      <c r="C2857" t="s">
        <v>1574</v>
      </c>
      <c r="D2857" t="s">
        <v>1529</v>
      </c>
      <c r="E2857" t="s">
        <v>1449</v>
      </c>
      <c r="F2857">
        <v>61268</v>
      </c>
      <c r="G2857">
        <v>73460</v>
      </c>
      <c r="H2857" t="s">
        <v>1577</v>
      </c>
      <c r="I2857">
        <v>329</v>
      </c>
      <c r="J2857">
        <v>2</v>
      </c>
      <c r="K2857">
        <v>8000</v>
      </c>
      <c r="L2857">
        <v>81314</v>
      </c>
      <c r="M2857">
        <v>1010</v>
      </c>
      <c r="N2857">
        <v>1061</v>
      </c>
      <c r="O2857">
        <v>1114</v>
      </c>
      <c r="P2857">
        <v>1218</v>
      </c>
      <c r="Q2857">
        <v>1322</v>
      </c>
      <c r="R2857">
        <v>16000</v>
      </c>
      <c r="S2857">
        <v>16808</v>
      </c>
      <c r="T2857">
        <v>17648</v>
      </c>
      <c r="U2857">
        <v>19295</v>
      </c>
      <c r="V2857">
        <v>20943</v>
      </c>
      <c r="W2857" t="s">
        <v>2527</v>
      </c>
      <c r="X2857">
        <v>1</v>
      </c>
      <c r="Y2857">
        <v>1</v>
      </c>
      <c r="Z2857" t="s">
        <v>1532</v>
      </c>
    </row>
    <row r="2858" spans="1:26">
      <c r="A2858">
        <v>285</v>
      </c>
      <c r="B2858">
        <v>16226</v>
      </c>
      <c r="C2858" t="s">
        <v>1574</v>
      </c>
      <c r="D2858" t="s">
        <v>1529</v>
      </c>
      <c r="E2858" t="s">
        <v>1449</v>
      </c>
      <c r="F2858">
        <v>78010</v>
      </c>
      <c r="G2858">
        <v>92259</v>
      </c>
      <c r="H2858" t="s">
        <v>1577</v>
      </c>
      <c r="I2858">
        <v>329</v>
      </c>
      <c r="J2858">
        <v>2</v>
      </c>
      <c r="K2858">
        <v>3000</v>
      </c>
      <c r="L2858">
        <v>81314</v>
      </c>
      <c r="M2858">
        <v>1010</v>
      </c>
      <c r="N2858">
        <v>1061</v>
      </c>
      <c r="O2858">
        <v>1114</v>
      </c>
      <c r="P2858">
        <v>1218</v>
      </c>
      <c r="Q2858">
        <v>1322</v>
      </c>
      <c r="R2858">
        <v>6000</v>
      </c>
      <c r="S2858">
        <v>6303</v>
      </c>
      <c r="T2858">
        <v>6618</v>
      </c>
      <c r="U2858">
        <v>7236</v>
      </c>
      <c r="V2858">
        <v>7853</v>
      </c>
      <c r="W2858" t="s">
        <v>2921</v>
      </c>
      <c r="X2858">
        <v>1</v>
      </c>
      <c r="Y2858">
        <v>1</v>
      </c>
      <c r="Z2858" t="s">
        <v>1532</v>
      </c>
    </row>
    <row r="2859" spans="1:26">
      <c r="A2859">
        <v>285</v>
      </c>
      <c r="B2859">
        <v>16226</v>
      </c>
      <c r="C2859" t="s">
        <v>1574</v>
      </c>
      <c r="D2859" t="s">
        <v>1529</v>
      </c>
      <c r="E2859" t="s">
        <v>1449</v>
      </c>
      <c r="F2859">
        <v>74775</v>
      </c>
      <c r="G2859">
        <v>88783</v>
      </c>
      <c r="H2859" t="s">
        <v>1577</v>
      </c>
      <c r="I2859">
        <v>329</v>
      </c>
      <c r="J2859">
        <v>2</v>
      </c>
      <c r="K2859">
        <v>3000</v>
      </c>
      <c r="L2859">
        <v>81314</v>
      </c>
      <c r="M2859">
        <v>1010</v>
      </c>
      <c r="N2859">
        <v>1061</v>
      </c>
      <c r="O2859">
        <v>1114</v>
      </c>
      <c r="P2859">
        <v>1218</v>
      </c>
      <c r="Q2859">
        <v>1322</v>
      </c>
      <c r="R2859">
        <v>6000</v>
      </c>
      <c r="S2859">
        <v>6303</v>
      </c>
      <c r="T2859">
        <v>6618</v>
      </c>
      <c r="U2859">
        <v>7236</v>
      </c>
      <c r="V2859">
        <v>7853</v>
      </c>
      <c r="W2859" t="s">
        <v>2921</v>
      </c>
      <c r="X2859">
        <v>1</v>
      </c>
      <c r="Y2859">
        <v>1</v>
      </c>
      <c r="Z2859" t="s">
        <v>1532</v>
      </c>
    </row>
    <row r="2860" spans="1:26">
      <c r="A2860">
        <v>285</v>
      </c>
      <c r="B2860">
        <v>16226</v>
      </c>
      <c r="C2860" t="s">
        <v>1574</v>
      </c>
      <c r="D2860" t="s">
        <v>1529</v>
      </c>
      <c r="E2860" t="s">
        <v>1449</v>
      </c>
      <c r="F2860">
        <v>81844</v>
      </c>
      <c r="G2860">
        <v>96763</v>
      </c>
      <c r="H2860" t="s">
        <v>1530</v>
      </c>
      <c r="I2860">
        <v>286</v>
      </c>
      <c r="J2860">
        <v>30</v>
      </c>
      <c r="K2860">
        <v>100</v>
      </c>
      <c r="L2860">
        <v>81314</v>
      </c>
      <c r="M2860">
        <v>1010</v>
      </c>
      <c r="N2860">
        <v>1061</v>
      </c>
      <c r="O2860">
        <v>1114</v>
      </c>
      <c r="P2860">
        <v>1218</v>
      </c>
      <c r="Q2860">
        <v>1322</v>
      </c>
      <c r="R2860">
        <v>3000</v>
      </c>
      <c r="S2860">
        <v>3151</v>
      </c>
      <c r="T2860">
        <v>3309</v>
      </c>
      <c r="U2860">
        <v>3618</v>
      </c>
      <c r="V2860">
        <v>3927</v>
      </c>
      <c r="W2860" t="s">
        <v>2922</v>
      </c>
      <c r="X2860">
        <v>1</v>
      </c>
      <c r="Y2860">
        <v>1</v>
      </c>
      <c r="Z2860" t="s">
        <v>1532</v>
      </c>
    </row>
    <row r="2861" spans="1:26">
      <c r="A2861">
        <v>285</v>
      </c>
      <c r="B2861">
        <v>16226</v>
      </c>
      <c r="C2861" t="s">
        <v>1574</v>
      </c>
      <c r="D2861" t="s">
        <v>1529</v>
      </c>
      <c r="E2861" t="s">
        <v>1449</v>
      </c>
      <c r="F2861">
        <v>52028</v>
      </c>
      <c r="G2861">
        <v>61308</v>
      </c>
      <c r="H2861" t="s">
        <v>1530</v>
      </c>
      <c r="I2861">
        <v>295</v>
      </c>
      <c r="J2861">
        <v>40</v>
      </c>
      <c r="K2861">
        <v>100</v>
      </c>
      <c r="L2861">
        <v>81314</v>
      </c>
      <c r="M2861">
        <v>1010</v>
      </c>
      <c r="N2861">
        <v>1061</v>
      </c>
      <c r="O2861">
        <v>1114</v>
      </c>
      <c r="P2861">
        <v>1218</v>
      </c>
      <c r="Q2861">
        <v>1322</v>
      </c>
      <c r="R2861">
        <v>4000</v>
      </c>
      <c r="S2861">
        <v>4202</v>
      </c>
      <c r="T2861">
        <v>4412</v>
      </c>
      <c r="U2861">
        <v>4824</v>
      </c>
      <c r="V2861">
        <v>5236</v>
      </c>
      <c r="W2861" t="s">
        <v>2923</v>
      </c>
      <c r="X2861">
        <v>1</v>
      </c>
      <c r="Y2861">
        <v>1</v>
      </c>
      <c r="Z2861" t="s">
        <v>1532</v>
      </c>
    </row>
    <row r="2862" spans="1:26">
      <c r="A2862">
        <v>285</v>
      </c>
      <c r="B2862">
        <v>16226</v>
      </c>
      <c r="C2862" t="s">
        <v>1574</v>
      </c>
      <c r="D2862" t="s">
        <v>1529</v>
      </c>
      <c r="E2862" t="s">
        <v>1449</v>
      </c>
      <c r="F2862">
        <v>44016</v>
      </c>
      <c r="G2862">
        <v>50695</v>
      </c>
      <c r="H2862" t="s">
        <v>1530</v>
      </c>
      <c r="I2862">
        <v>286</v>
      </c>
      <c r="J2862">
        <v>10</v>
      </c>
      <c r="K2862">
        <v>300</v>
      </c>
      <c r="L2862">
        <v>81314</v>
      </c>
      <c r="M2862">
        <v>1010</v>
      </c>
      <c r="N2862">
        <v>1061</v>
      </c>
      <c r="O2862">
        <v>1114</v>
      </c>
      <c r="P2862">
        <v>1218</v>
      </c>
      <c r="Q2862">
        <v>1322</v>
      </c>
      <c r="R2862">
        <v>3000</v>
      </c>
      <c r="S2862">
        <v>3151</v>
      </c>
      <c r="T2862">
        <v>3309</v>
      </c>
      <c r="U2862">
        <v>3618</v>
      </c>
      <c r="V2862">
        <v>3927</v>
      </c>
      <c r="W2862" t="s">
        <v>2924</v>
      </c>
      <c r="X2862">
        <v>1</v>
      </c>
      <c r="Y2862">
        <v>1</v>
      </c>
      <c r="Z2862" t="s">
        <v>1532</v>
      </c>
    </row>
    <row r="2863" spans="1:26">
      <c r="A2863">
        <v>285</v>
      </c>
      <c r="B2863">
        <v>16226</v>
      </c>
      <c r="C2863" t="s">
        <v>1574</v>
      </c>
      <c r="D2863" t="s">
        <v>1529</v>
      </c>
      <c r="E2863" t="s">
        <v>1449</v>
      </c>
      <c r="F2863">
        <v>45869</v>
      </c>
      <c r="G2863">
        <v>53030</v>
      </c>
      <c r="H2863" t="s">
        <v>1530</v>
      </c>
      <c r="I2863">
        <v>286</v>
      </c>
      <c r="J2863">
        <v>10</v>
      </c>
      <c r="K2863">
        <v>50</v>
      </c>
      <c r="L2863">
        <v>81314</v>
      </c>
      <c r="M2863">
        <v>1010</v>
      </c>
      <c r="N2863">
        <v>1061</v>
      </c>
      <c r="O2863">
        <v>1114</v>
      </c>
      <c r="P2863">
        <v>1218</v>
      </c>
      <c r="Q2863">
        <v>1322</v>
      </c>
      <c r="R2863">
        <v>500</v>
      </c>
      <c r="S2863">
        <v>525</v>
      </c>
      <c r="T2863">
        <v>551</v>
      </c>
      <c r="U2863">
        <v>603</v>
      </c>
      <c r="V2863">
        <v>654</v>
      </c>
      <c r="W2863" t="s">
        <v>1733</v>
      </c>
      <c r="X2863">
        <v>1</v>
      </c>
      <c r="Y2863">
        <v>1</v>
      </c>
      <c r="Z2863" t="s">
        <v>1532</v>
      </c>
    </row>
    <row r="2864" spans="1:26">
      <c r="A2864">
        <v>285</v>
      </c>
      <c r="B2864">
        <v>16226</v>
      </c>
      <c r="C2864" t="s">
        <v>1574</v>
      </c>
      <c r="D2864" t="s">
        <v>1529</v>
      </c>
      <c r="E2864" t="s">
        <v>1449</v>
      </c>
      <c r="F2864">
        <v>44014</v>
      </c>
      <c r="G2864">
        <v>50694</v>
      </c>
      <c r="H2864" t="s">
        <v>1530</v>
      </c>
      <c r="I2864">
        <v>286</v>
      </c>
      <c r="J2864">
        <v>10</v>
      </c>
      <c r="K2864">
        <v>300</v>
      </c>
      <c r="L2864">
        <v>81314</v>
      </c>
      <c r="M2864">
        <v>1010</v>
      </c>
      <c r="N2864">
        <v>1061</v>
      </c>
      <c r="O2864">
        <v>1114</v>
      </c>
      <c r="P2864">
        <v>1218</v>
      </c>
      <c r="Q2864">
        <v>1322</v>
      </c>
      <c r="R2864">
        <v>3000</v>
      </c>
      <c r="S2864">
        <v>3151</v>
      </c>
      <c r="T2864">
        <v>3309</v>
      </c>
      <c r="U2864">
        <v>3618</v>
      </c>
      <c r="V2864">
        <v>3927</v>
      </c>
      <c r="W2864" t="s">
        <v>2924</v>
      </c>
      <c r="X2864">
        <v>1</v>
      </c>
      <c r="Y2864">
        <v>1</v>
      </c>
      <c r="Z2864" t="s">
        <v>1532</v>
      </c>
    </row>
    <row r="2865" spans="1:26">
      <c r="A2865">
        <v>285</v>
      </c>
      <c r="B2865">
        <v>16226</v>
      </c>
      <c r="C2865" t="s">
        <v>1574</v>
      </c>
      <c r="D2865" t="s">
        <v>1529</v>
      </c>
      <c r="E2865" t="s">
        <v>1449</v>
      </c>
      <c r="F2865">
        <v>45597</v>
      </c>
      <c r="G2865">
        <v>52742</v>
      </c>
      <c r="H2865" t="s">
        <v>1530</v>
      </c>
      <c r="I2865">
        <v>286</v>
      </c>
      <c r="J2865">
        <v>10</v>
      </c>
      <c r="K2865">
        <v>150</v>
      </c>
      <c r="L2865">
        <v>81314</v>
      </c>
      <c r="M2865">
        <v>1010</v>
      </c>
      <c r="N2865">
        <v>1061</v>
      </c>
      <c r="O2865">
        <v>1114</v>
      </c>
      <c r="P2865">
        <v>1218</v>
      </c>
      <c r="Q2865">
        <v>1322</v>
      </c>
      <c r="R2865">
        <v>1500</v>
      </c>
      <c r="S2865">
        <v>1576</v>
      </c>
      <c r="T2865">
        <v>1654</v>
      </c>
      <c r="U2865">
        <v>1809</v>
      </c>
      <c r="V2865">
        <v>1963</v>
      </c>
      <c r="W2865" t="s">
        <v>1733</v>
      </c>
      <c r="X2865">
        <v>1</v>
      </c>
      <c r="Y2865">
        <v>1</v>
      </c>
      <c r="Z2865" t="s">
        <v>1532</v>
      </c>
    </row>
    <row r="2866" spans="1:26">
      <c r="A2866">
        <v>285</v>
      </c>
      <c r="B2866">
        <v>16226</v>
      </c>
      <c r="C2866" t="s">
        <v>1574</v>
      </c>
      <c r="D2866" t="s">
        <v>1529</v>
      </c>
      <c r="E2866" t="s">
        <v>1449</v>
      </c>
      <c r="F2866">
        <v>48195</v>
      </c>
      <c r="G2866">
        <v>56336</v>
      </c>
      <c r="H2866" t="s">
        <v>1530</v>
      </c>
      <c r="I2866">
        <v>286</v>
      </c>
      <c r="J2866">
        <v>10</v>
      </c>
      <c r="K2866">
        <v>300</v>
      </c>
      <c r="L2866">
        <v>81314</v>
      </c>
      <c r="M2866">
        <v>1010</v>
      </c>
      <c r="N2866">
        <v>1061</v>
      </c>
      <c r="O2866">
        <v>1114</v>
      </c>
      <c r="P2866">
        <v>1218</v>
      </c>
      <c r="Q2866">
        <v>1322</v>
      </c>
      <c r="R2866">
        <v>3000</v>
      </c>
      <c r="S2866">
        <v>3151</v>
      </c>
      <c r="T2866">
        <v>3309</v>
      </c>
      <c r="U2866">
        <v>3618</v>
      </c>
      <c r="V2866">
        <v>3927</v>
      </c>
      <c r="W2866" t="s">
        <v>2564</v>
      </c>
      <c r="X2866">
        <v>1</v>
      </c>
      <c r="Y2866">
        <v>1</v>
      </c>
      <c r="Z2866" t="s">
        <v>1532</v>
      </c>
    </row>
    <row r="2867" spans="1:26">
      <c r="A2867">
        <v>285</v>
      </c>
      <c r="B2867">
        <v>16226</v>
      </c>
      <c r="C2867" t="s">
        <v>1574</v>
      </c>
      <c r="D2867" t="s">
        <v>1529</v>
      </c>
      <c r="E2867" t="s">
        <v>1449</v>
      </c>
      <c r="F2867">
        <v>48213</v>
      </c>
      <c r="G2867">
        <v>56360</v>
      </c>
      <c r="H2867" t="s">
        <v>1530</v>
      </c>
      <c r="I2867">
        <v>286</v>
      </c>
      <c r="J2867">
        <v>10</v>
      </c>
      <c r="K2867">
        <v>300</v>
      </c>
      <c r="L2867">
        <v>81314</v>
      </c>
      <c r="M2867">
        <v>1010</v>
      </c>
      <c r="N2867">
        <v>1061</v>
      </c>
      <c r="O2867">
        <v>1114</v>
      </c>
      <c r="P2867">
        <v>1218</v>
      </c>
      <c r="Q2867">
        <v>1322</v>
      </c>
      <c r="R2867">
        <v>3000</v>
      </c>
      <c r="S2867">
        <v>3151</v>
      </c>
      <c r="T2867">
        <v>3309</v>
      </c>
      <c r="U2867">
        <v>3618</v>
      </c>
      <c r="V2867">
        <v>3927</v>
      </c>
      <c r="W2867" t="s">
        <v>2564</v>
      </c>
      <c r="X2867">
        <v>1</v>
      </c>
      <c r="Y2867">
        <v>1</v>
      </c>
      <c r="Z2867" t="s">
        <v>1532</v>
      </c>
    </row>
    <row r="2868" spans="1:26">
      <c r="A2868">
        <v>285</v>
      </c>
      <c r="B2868">
        <v>16226</v>
      </c>
      <c r="C2868" t="s">
        <v>1574</v>
      </c>
      <c r="D2868" t="s">
        <v>1529</v>
      </c>
      <c r="E2868" t="s">
        <v>1449</v>
      </c>
      <c r="F2868">
        <v>44022</v>
      </c>
      <c r="G2868">
        <v>50705</v>
      </c>
      <c r="H2868" t="s">
        <v>1530</v>
      </c>
      <c r="I2868">
        <v>286</v>
      </c>
      <c r="J2868">
        <v>10</v>
      </c>
      <c r="K2868">
        <v>100</v>
      </c>
      <c r="L2868">
        <v>81314</v>
      </c>
      <c r="M2868">
        <v>1010</v>
      </c>
      <c r="N2868">
        <v>1061</v>
      </c>
      <c r="O2868">
        <v>1114</v>
      </c>
      <c r="P2868">
        <v>1218</v>
      </c>
      <c r="Q2868">
        <v>1322</v>
      </c>
      <c r="R2868">
        <v>1000</v>
      </c>
      <c r="S2868">
        <v>1050</v>
      </c>
      <c r="T2868">
        <v>1103</v>
      </c>
      <c r="U2868">
        <v>1206</v>
      </c>
      <c r="V2868">
        <v>1309</v>
      </c>
      <c r="W2868" t="s">
        <v>1746</v>
      </c>
      <c r="X2868">
        <v>1</v>
      </c>
      <c r="Y2868">
        <v>1</v>
      </c>
      <c r="Z2868" t="s">
        <v>1532</v>
      </c>
    </row>
    <row r="2869" spans="1:26">
      <c r="A2869">
        <v>285</v>
      </c>
      <c r="B2869">
        <v>16226</v>
      </c>
      <c r="C2869" t="s">
        <v>1574</v>
      </c>
      <c r="D2869" t="s">
        <v>1529</v>
      </c>
      <c r="E2869" t="s">
        <v>1449</v>
      </c>
      <c r="F2869">
        <v>48428</v>
      </c>
      <c r="G2869">
        <v>56670</v>
      </c>
      <c r="H2869" t="s">
        <v>1530</v>
      </c>
      <c r="I2869">
        <v>286</v>
      </c>
      <c r="J2869">
        <v>10</v>
      </c>
      <c r="K2869">
        <v>100</v>
      </c>
      <c r="L2869">
        <v>81314</v>
      </c>
      <c r="M2869">
        <v>1010</v>
      </c>
      <c r="N2869">
        <v>1061</v>
      </c>
      <c r="O2869">
        <v>1114</v>
      </c>
      <c r="P2869">
        <v>1218</v>
      </c>
      <c r="Q2869">
        <v>1322</v>
      </c>
      <c r="R2869">
        <v>1000</v>
      </c>
      <c r="S2869">
        <v>1050</v>
      </c>
      <c r="T2869">
        <v>1103</v>
      </c>
      <c r="U2869">
        <v>1206</v>
      </c>
      <c r="V2869">
        <v>1309</v>
      </c>
      <c r="W2869" t="s">
        <v>1746</v>
      </c>
      <c r="X2869">
        <v>1</v>
      </c>
      <c r="Y2869">
        <v>1</v>
      </c>
      <c r="Z2869" t="s">
        <v>1532</v>
      </c>
    </row>
    <row r="2870" spans="1:26">
      <c r="A2870">
        <v>285</v>
      </c>
      <c r="B2870">
        <v>16226</v>
      </c>
      <c r="C2870" t="s">
        <v>1574</v>
      </c>
      <c r="D2870" t="s">
        <v>1529</v>
      </c>
      <c r="E2870" t="s">
        <v>1449</v>
      </c>
      <c r="F2870">
        <v>20726</v>
      </c>
      <c r="G2870">
        <v>21701</v>
      </c>
      <c r="H2870" t="s">
        <v>1530</v>
      </c>
      <c r="I2870">
        <v>286</v>
      </c>
      <c r="J2870">
        <v>10</v>
      </c>
      <c r="K2870">
        <v>200</v>
      </c>
      <c r="L2870">
        <v>81314</v>
      </c>
      <c r="M2870">
        <v>1010</v>
      </c>
      <c r="N2870">
        <v>1061</v>
      </c>
      <c r="O2870">
        <v>1114</v>
      </c>
      <c r="P2870">
        <v>1218</v>
      </c>
      <c r="Q2870">
        <v>1322</v>
      </c>
      <c r="R2870">
        <v>2000</v>
      </c>
      <c r="S2870">
        <v>2101</v>
      </c>
      <c r="T2870">
        <v>2206</v>
      </c>
      <c r="U2870">
        <v>2412</v>
      </c>
      <c r="V2870">
        <v>2618</v>
      </c>
      <c r="W2870" t="s">
        <v>2577</v>
      </c>
      <c r="X2870">
        <v>1</v>
      </c>
      <c r="Y2870">
        <v>1</v>
      </c>
      <c r="Z2870" t="s">
        <v>1532</v>
      </c>
    </row>
    <row r="2871" spans="1:26">
      <c r="A2871">
        <v>285</v>
      </c>
      <c r="B2871">
        <v>16226</v>
      </c>
      <c r="C2871" t="s">
        <v>1574</v>
      </c>
      <c r="D2871" t="s">
        <v>1529</v>
      </c>
      <c r="E2871" t="s">
        <v>1449</v>
      </c>
      <c r="F2871">
        <v>39325</v>
      </c>
      <c r="G2871">
        <v>43579</v>
      </c>
      <c r="H2871" t="s">
        <v>1530</v>
      </c>
      <c r="I2871">
        <v>286</v>
      </c>
      <c r="J2871">
        <v>20</v>
      </c>
      <c r="K2871">
        <v>100</v>
      </c>
      <c r="L2871">
        <v>81314</v>
      </c>
      <c r="M2871">
        <v>1010</v>
      </c>
      <c r="N2871">
        <v>1061</v>
      </c>
      <c r="O2871">
        <v>1114</v>
      </c>
      <c r="P2871">
        <v>1218</v>
      </c>
      <c r="Q2871">
        <v>1322</v>
      </c>
      <c r="R2871">
        <v>2000</v>
      </c>
      <c r="S2871">
        <v>2101</v>
      </c>
      <c r="T2871">
        <v>2206</v>
      </c>
      <c r="U2871">
        <v>2412</v>
      </c>
      <c r="V2871">
        <v>2618</v>
      </c>
      <c r="W2871" t="s">
        <v>2577</v>
      </c>
      <c r="X2871">
        <v>1</v>
      </c>
      <c r="Y2871">
        <v>1</v>
      </c>
      <c r="Z2871" t="s">
        <v>1532</v>
      </c>
    </row>
    <row r="2872" spans="1:26">
      <c r="A2872">
        <v>285</v>
      </c>
      <c r="B2872">
        <v>16226</v>
      </c>
      <c r="C2872" t="s">
        <v>1574</v>
      </c>
      <c r="D2872" t="s">
        <v>1529</v>
      </c>
      <c r="E2872" t="s">
        <v>1449</v>
      </c>
      <c r="F2872">
        <v>5375</v>
      </c>
      <c r="G2872">
        <v>5595</v>
      </c>
      <c r="H2872" t="s">
        <v>1530</v>
      </c>
      <c r="I2872">
        <v>286</v>
      </c>
      <c r="J2872">
        <v>10</v>
      </c>
      <c r="K2872">
        <v>500</v>
      </c>
      <c r="L2872">
        <v>81314</v>
      </c>
      <c r="M2872">
        <v>1010</v>
      </c>
      <c r="N2872">
        <v>1061</v>
      </c>
      <c r="O2872">
        <v>1114</v>
      </c>
      <c r="P2872">
        <v>1218</v>
      </c>
      <c r="Q2872">
        <v>1322</v>
      </c>
      <c r="R2872">
        <v>5000</v>
      </c>
      <c r="S2872">
        <v>5252</v>
      </c>
      <c r="T2872">
        <v>5515</v>
      </c>
      <c r="U2872">
        <v>6030</v>
      </c>
      <c r="V2872">
        <v>6545</v>
      </c>
      <c r="W2872" t="s">
        <v>2925</v>
      </c>
      <c r="X2872">
        <v>1</v>
      </c>
      <c r="Y2872">
        <v>1</v>
      </c>
      <c r="Z2872" t="s">
        <v>1532</v>
      </c>
    </row>
    <row r="2873" spans="1:26">
      <c r="A2873">
        <v>285</v>
      </c>
      <c r="B2873">
        <v>16226</v>
      </c>
      <c r="C2873" t="s">
        <v>1574</v>
      </c>
      <c r="D2873" t="s">
        <v>1529</v>
      </c>
      <c r="E2873" t="s">
        <v>1449</v>
      </c>
      <c r="F2873">
        <v>76982</v>
      </c>
      <c r="G2873">
        <v>91154</v>
      </c>
      <c r="H2873" t="s">
        <v>1530</v>
      </c>
      <c r="I2873">
        <v>286</v>
      </c>
      <c r="J2873">
        <v>10</v>
      </c>
      <c r="K2873">
        <v>1000</v>
      </c>
      <c r="L2873">
        <v>81314</v>
      </c>
      <c r="M2873">
        <v>1010</v>
      </c>
      <c r="N2873">
        <v>1061</v>
      </c>
      <c r="O2873">
        <v>1114</v>
      </c>
      <c r="P2873">
        <v>1218</v>
      </c>
      <c r="Q2873">
        <v>1322</v>
      </c>
      <c r="R2873">
        <v>10000</v>
      </c>
      <c r="S2873">
        <v>10505</v>
      </c>
      <c r="T2873">
        <v>11030</v>
      </c>
      <c r="U2873">
        <v>12059</v>
      </c>
      <c r="V2873">
        <v>13089</v>
      </c>
      <c r="W2873" t="s">
        <v>2926</v>
      </c>
      <c r="X2873">
        <v>1</v>
      </c>
      <c r="Y2873">
        <v>1</v>
      </c>
      <c r="Z2873" t="s">
        <v>1532</v>
      </c>
    </row>
    <row r="2874" spans="1:26">
      <c r="A2874">
        <v>285</v>
      </c>
      <c r="B2874">
        <v>16226</v>
      </c>
      <c r="C2874" t="s">
        <v>1574</v>
      </c>
      <c r="D2874" t="s">
        <v>1529</v>
      </c>
      <c r="E2874" t="s">
        <v>1449</v>
      </c>
      <c r="F2874">
        <v>48346</v>
      </c>
      <c r="G2874">
        <v>56583</v>
      </c>
      <c r="H2874" t="s">
        <v>1530</v>
      </c>
      <c r="I2874">
        <v>286</v>
      </c>
      <c r="J2874">
        <v>10</v>
      </c>
      <c r="K2874">
        <v>1000</v>
      </c>
      <c r="L2874">
        <v>81314</v>
      </c>
      <c r="M2874">
        <v>1010</v>
      </c>
      <c r="N2874">
        <v>1061</v>
      </c>
      <c r="O2874">
        <v>1114</v>
      </c>
      <c r="P2874">
        <v>1218</v>
      </c>
      <c r="Q2874">
        <v>1322</v>
      </c>
      <c r="R2874">
        <v>10000</v>
      </c>
      <c r="S2874">
        <v>10505</v>
      </c>
      <c r="T2874">
        <v>11030</v>
      </c>
      <c r="U2874">
        <v>12059</v>
      </c>
      <c r="V2874">
        <v>13089</v>
      </c>
      <c r="W2874" t="s">
        <v>1738</v>
      </c>
      <c r="X2874">
        <v>1</v>
      </c>
      <c r="Y2874">
        <v>1</v>
      </c>
      <c r="Z2874" t="s">
        <v>1532</v>
      </c>
    </row>
    <row r="2875" spans="1:26">
      <c r="A2875">
        <v>285</v>
      </c>
      <c r="B2875">
        <v>16226</v>
      </c>
      <c r="C2875" t="s">
        <v>1574</v>
      </c>
      <c r="D2875" t="s">
        <v>1529</v>
      </c>
      <c r="E2875" t="s">
        <v>1449</v>
      </c>
      <c r="F2875">
        <v>19619</v>
      </c>
      <c r="G2875">
        <v>20602</v>
      </c>
      <c r="H2875" t="s">
        <v>1530</v>
      </c>
      <c r="I2875">
        <v>268</v>
      </c>
      <c r="J2875">
        <v>10</v>
      </c>
      <c r="K2875">
        <v>800</v>
      </c>
      <c r="L2875">
        <v>81314</v>
      </c>
      <c r="M2875">
        <v>1010</v>
      </c>
      <c r="N2875">
        <v>1061</v>
      </c>
      <c r="O2875">
        <v>1114</v>
      </c>
      <c r="P2875">
        <v>1218</v>
      </c>
      <c r="Q2875">
        <v>1322</v>
      </c>
      <c r="R2875">
        <v>8000</v>
      </c>
      <c r="S2875">
        <v>8404</v>
      </c>
      <c r="T2875">
        <v>8824</v>
      </c>
      <c r="U2875">
        <v>9648</v>
      </c>
      <c r="V2875">
        <v>10471</v>
      </c>
      <c r="W2875" t="s">
        <v>2927</v>
      </c>
      <c r="X2875">
        <v>1</v>
      </c>
      <c r="Y2875">
        <v>1</v>
      </c>
      <c r="Z2875" t="s">
        <v>1532</v>
      </c>
    </row>
    <row r="2876" spans="1:26">
      <c r="A2876">
        <v>285</v>
      </c>
      <c r="B2876">
        <v>16226</v>
      </c>
      <c r="C2876" t="s">
        <v>1574</v>
      </c>
      <c r="D2876" t="s">
        <v>1529</v>
      </c>
      <c r="E2876" t="s">
        <v>1449</v>
      </c>
      <c r="F2876">
        <v>75669</v>
      </c>
      <c r="G2876">
        <v>89746</v>
      </c>
      <c r="H2876" t="s">
        <v>1530</v>
      </c>
      <c r="I2876">
        <v>297</v>
      </c>
      <c r="J2876">
        <v>10</v>
      </c>
      <c r="K2876">
        <v>800</v>
      </c>
      <c r="L2876">
        <v>81314</v>
      </c>
      <c r="M2876">
        <v>1010</v>
      </c>
      <c r="N2876">
        <v>1061</v>
      </c>
      <c r="O2876">
        <v>1114</v>
      </c>
      <c r="P2876">
        <v>1218</v>
      </c>
      <c r="Q2876">
        <v>1322</v>
      </c>
      <c r="R2876">
        <v>8000</v>
      </c>
      <c r="S2876">
        <v>8404</v>
      </c>
      <c r="T2876">
        <v>8824</v>
      </c>
      <c r="U2876">
        <v>9648</v>
      </c>
      <c r="V2876">
        <v>10471</v>
      </c>
      <c r="W2876" t="s">
        <v>2546</v>
      </c>
      <c r="X2876">
        <v>1</v>
      </c>
      <c r="Y2876">
        <v>1</v>
      </c>
      <c r="Z2876" t="s">
        <v>1532</v>
      </c>
    </row>
    <row r="2877" spans="1:26">
      <c r="A2877">
        <v>285</v>
      </c>
      <c r="B2877">
        <v>16226</v>
      </c>
      <c r="C2877" t="s">
        <v>1574</v>
      </c>
      <c r="D2877" t="s">
        <v>1529</v>
      </c>
      <c r="E2877" t="s">
        <v>1449</v>
      </c>
      <c r="F2877">
        <v>66059</v>
      </c>
      <c r="G2877">
        <v>79406</v>
      </c>
      <c r="H2877" t="s">
        <v>1577</v>
      </c>
      <c r="I2877">
        <v>329</v>
      </c>
      <c r="J2877">
        <v>10</v>
      </c>
      <c r="K2877">
        <v>150</v>
      </c>
      <c r="L2877">
        <v>81314</v>
      </c>
      <c r="M2877">
        <v>1010</v>
      </c>
      <c r="N2877">
        <v>1061</v>
      </c>
      <c r="O2877">
        <v>1114</v>
      </c>
      <c r="P2877">
        <v>1218</v>
      </c>
      <c r="Q2877">
        <v>1322</v>
      </c>
      <c r="R2877">
        <v>1500</v>
      </c>
      <c r="S2877">
        <v>1576</v>
      </c>
      <c r="T2877">
        <v>1654</v>
      </c>
      <c r="U2877">
        <v>1809</v>
      </c>
      <c r="V2877">
        <v>1963</v>
      </c>
      <c r="W2877" t="s">
        <v>2928</v>
      </c>
      <c r="X2877">
        <v>1</v>
      </c>
      <c r="Y2877">
        <v>1</v>
      </c>
      <c r="Z2877" t="s">
        <v>1532</v>
      </c>
    </row>
    <row r="2878" spans="1:26">
      <c r="A2878">
        <v>285</v>
      </c>
      <c r="B2878">
        <v>16226</v>
      </c>
      <c r="C2878" t="s">
        <v>1574</v>
      </c>
      <c r="D2878" t="s">
        <v>1529</v>
      </c>
      <c r="E2878" t="s">
        <v>1449</v>
      </c>
      <c r="F2878">
        <v>27237</v>
      </c>
      <c r="G2878">
        <v>29705</v>
      </c>
      <c r="H2878" t="s">
        <v>1577</v>
      </c>
      <c r="I2878">
        <v>329</v>
      </c>
      <c r="J2878">
        <v>10</v>
      </c>
      <c r="K2878">
        <v>300</v>
      </c>
      <c r="L2878">
        <v>81314</v>
      </c>
      <c r="M2878">
        <v>1010</v>
      </c>
      <c r="N2878">
        <v>1061</v>
      </c>
      <c r="O2878">
        <v>1114</v>
      </c>
      <c r="P2878">
        <v>1218</v>
      </c>
      <c r="Q2878">
        <v>1322</v>
      </c>
      <c r="R2878">
        <v>3000</v>
      </c>
      <c r="S2878">
        <v>3151</v>
      </c>
      <c r="T2878">
        <v>3309</v>
      </c>
      <c r="U2878">
        <v>3618</v>
      </c>
      <c r="V2878">
        <v>3927</v>
      </c>
      <c r="W2878" t="s">
        <v>2929</v>
      </c>
      <c r="X2878">
        <v>1</v>
      </c>
      <c r="Y2878">
        <v>1</v>
      </c>
      <c r="Z2878" t="s">
        <v>1532</v>
      </c>
    </row>
    <row r="2879" spans="1:26">
      <c r="A2879">
        <v>285</v>
      </c>
      <c r="B2879">
        <v>16226</v>
      </c>
      <c r="C2879" t="s">
        <v>1574</v>
      </c>
      <c r="D2879" t="s">
        <v>1529</v>
      </c>
      <c r="E2879" t="s">
        <v>1443</v>
      </c>
      <c r="F2879">
        <v>34980</v>
      </c>
      <c r="G2879">
        <v>38363</v>
      </c>
      <c r="H2879" t="s">
        <v>1530</v>
      </c>
      <c r="I2879">
        <v>295</v>
      </c>
      <c r="J2879">
        <v>10</v>
      </c>
      <c r="K2879">
        <v>100</v>
      </c>
      <c r="L2879">
        <v>81000</v>
      </c>
      <c r="M2879">
        <v>14512</v>
      </c>
      <c r="N2879">
        <v>15238</v>
      </c>
      <c r="O2879">
        <v>15999</v>
      </c>
      <c r="P2879">
        <v>17486</v>
      </c>
      <c r="Q2879">
        <v>18973</v>
      </c>
      <c r="R2879">
        <v>1000</v>
      </c>
      <c r="S2879">
        <v>1050</v>
      </c>
      <c r="T2879">
        <v>1102</v>
      </c>
      <c r="U2879">
        <v>1205</v>
      </c>
      <c r="V2879">
        <v>1307</v>
      </c>
      <c r="W2879" t="s">
        <v>2930</v>
      </c>
      <c r="X2879">
        <v>1</v>
      </c>
      <c r="Y2879">
        <v>1</v>
      </c>
      <c r="Z2879" t="s">
        <v>1532</v>
      </c>
    </row>
    <row r="2880" spans="1:26">
      <c r="A2880">
        <v>285</v>
      </c>
      <c r="B2880">
        <v>16226</v>
      </c>
      <c r="C2880" t="s">
        <v>1574</v>
      </c>
      <c r="D2880" t="s">
        <v>1529</v>
      </c>
      <c r="E2880" t="s">
        <v>1443</v>
      </c>
      <c r="F2880">
        <v>35091</v>
      </c>
      <c r="G2880">
        <v>38477</v>
      </c>
      <c r="H2880" t="s">
        <v>1530</v>
      </c>
      <c r="I2880">
        <v>295</v>
      </c>
      <c r="J2880">
        <v>10</v>
      </c>
      <c r="K2880">
        <v>250</v>
      </c>
      <c r="L2880">
        <v>81000</v>
      </c>
      <c r="M2880">
        <v>14512</v>
      </c>
      <c r="N2880">
        <v>15238</v>
      </c>
      <c r="O2880">
        <v>15999</v>
      </c>
      <c r="P2880">
        <v>17486</v>
      </c>
      <c r="Q2880">
        <v>18973</v>
      </c>
      <c r="R2880">
        <v>2500</v>
      </c>
      <c r="S2880">
        <v>2625</v>
      </c>
      <c r="T2880">
        <v>2756</v>
      </c>
      <c r="U2880">
        <v>3012</v>
      </c>
      <c r="V2880">
        <v>3269</v>
      </c>
      <c r="W2880" t="s">
        <v>1869</v>
      </c>
      <c r="X2880">
        <v>1</v>
      </c>
      <c r="Y2880">
        <v>1</v>
      </c>
      <c r="Z2880" t="s">
        <v>1532</v>
      </c>
    </row>
    <row r="2881" spans="1:26">
      <c r="A2881">
        <v>285</v>
      </c>
      <c r="B2881">
        <v>16226</v>
      </c>
      <c r="C2881" t="s">
        <v>1574</v>
      </c>
      <c r="D2881" t="s">
        <v>1529</v>
      </c>
      <c r="E2881" t="s">
        <v>1443</v>
      </c>
      <c r="F2881">
        <v>34978</v>
      </c>
      <c r="G2881">
        <v>38362</v>
      </c>
      <c r="H2881" t="s">
        <v>1530</v>
      </c>
      <c r="I2881">
        <v>295</v>
      </c>
      <c r="J2881">
        <v>67392</v>
      </c>
      <c r="K2881">
        <v>1.4</v>
      </c>
      <c r="L2881">
        <v>81000</v>
      </c>
      <c r="M2881">
        <v>14512</v>
      </c>
      <c r="N2881">
        <v>15238</v>
      </c>
      <c r="O2881">
        <v>15999</v>
      </c>
      <c r="P2881">
        <v>17486</v>
      </c>
      <c r="Q2881">
        <v>18973</v>
      </c>
      <c r="R2881">
        <v>94349</v>
      </c>
      <c r="S2881">
        <v>99069</v>
      </c>
      <c r="T2881">
        <v>104016</v>
      </c>
      <c r="U2881">
        <v>113684</v>
      </c>
      <c r="V2881">
        <v>123352</v>
      </c>
      <c r="W2881" t="s">
        <v>1967</v>
      </c>
      <c r="X2881">
        <v>1</v>
      </c>
      <c r="Y2881">
        <v>1</v>
      </c>
      <c r="Z2881" t="s">
        <v>1532</v>
      </c>
    </row>
    <row r="2882" spans="1:26">
      <c r="A2882">
        <v>285</v>
      </c>
      <c r="B2882">
        <v>16226</v>
      </c>
      <c r="C2882" t="s">
        <v>1574</v>
      </c>
      <c r="D2882" t="s">
        <v>1529</v>
      </c>
      <c r="E2882" t="s">
        <v>1443</v>
      </c>
      <c r="F2882">
        <v>34989</v>
      </c>
      <c r="G2882">
        <v>38372</v>
      </c>
      <c r="H2882" t="s">
        <v>1530</v>
      </c>
      <c r="I2882">
        <v>295</v>
      </c>
      <c r="J2882">
        <v>8</v>
      </c>
      <c r="K2882">
        <v>100</v>
      </c>
      <c r="L2882">
        <v>81000</v>
      </c>
      <c r="M2882">
        <v>14512</v>
      </c>
      <c r="N2882">
        <v>15238</v>
      </c>
      <c r="O2882">
        <v>15999</v>
      </c>
      <c r="P2882">
        <v>17486</v>
      </c>
      <c r="Q2882">
        <v>18973</v>
      </c>
      <c r="R2882">
        <v>800</v>
      </c>
      <c r="S2882">
        <v>840</v>
      </c>
      <c r="T2882">
        <v>882</v>
      </c>
      <c r="U2882">
        <v>964</v>
      </c>
      <c r="V2882">
        <v>1046</v>
      </c>
      <c r="W2882" t="s">
        <v>2930</v>
      </c>
      <c r="X2882">
        <v>1</v>
      </c>
      <c r="Y2882">
        <v>1</v>
      </c>
      <c r="Z2882" t="s">
        <v>1532</v>
      </c>
    </row>
    <row r="2883" spans="1:26">
      <c r="A2883">
        <v>285</v>
      </c>
      <c r="B2883">
        <v>16226</v>
      </c>
      <c r="C2883" t="s">
        <v>1574</v>
      </c>
      <c r="D2883" t="s">
        <v>1529</v>
      </c>
      <c r="E2883" t="s">
        <v>1443</v>
      </c>
      <c r="F2883">
        <v>35186</v>
      </c>
      <c r="G2883">
        <v>38569</v>
      </c>
      <c r="H2883" t="s">
        <v>1530</v>
      </c>
      <c r="I2883">
        <v>295</v>
      </c>
      <c r="J2883">
        <v>56160</v>
      </c>
      <c r="K2883">
        <v>1.39</v>
      </c>
      <c r="L2883">
        <v>81000</v>
      </c>
      <c r="M2883">
        <v>14512</v>
      </c>
      <c r="N2883">
        <v>15238</v>
      </c>
      <c r="O2883">
        <v>15999</v>
      </c>
      <c r="P2883">
        <v>17486</v>
      </c>
      <c r="Q2883">
        <v>18973</v>
      </c>
      <c r="R2883">
        <v>78062</v>
      </c>
      <c r="S2883">
        <v>81968</v>
      </c>
      <c r="T2883">
        <v>86061</v>
      </c>
      <c r="U2883">
        <v>94060</v>
      </c>
      <c r="V2883">
        <v>102059</v>
      </c>
      <c r="W2883" t="s">
        <v>2931</v>
      </c>
      <c r="X2883">
        <v>1</v>
      </c>
      <c r="Y2883">
        <v>1</v>
      </c>
      <c r="Z2883" t="s">
        <v>1532</v>
      </c>
    </row>
    <row r="2884" spans="1:26">
      <c r="A2884">
        <v>285</v>
      </c>
      <c r="B2884">
        <v>16226</v>
      </c>
      <c r="C2884" t="s">
        <v>1574</v>
      </c>
      <c r="D2884" t="s">
        <v>1529</v>
      </c>
      <c r="E2884" t="s">
        <v>1443</v>
      </c>
      <c r="F2884">
        <v>35044</v>
      </c>
      <c r="G2884">
        <v>38430</v>
      </c>
      <c r="H2884" t="s">
        <v>1530</v>
      </c>
      <c r="I2884">
        <v>295</v>
      </c>
      <c r="J2884">
        <v>12904</v>
      </c>
      <c r="K2884">
        <v>8.58</v>
      </c>
      <c r="L2884">
        <v>81000</v>
      </c>
      <c r="M2884">
        <v>14512</v>
      </c>
      <c r="N2884">
        <v>15238</v>
      </c>
      <c r="O2884">
        <v>15999</v>
      </c>
      <c r="P2884">
        <v>17486</v>
      </c>
      <c r="Q2884">
        <v>18973</v>
      </c>
      <c r="R2884">
        <v>110716</v>
      </c>
      <c r="S2884">
        <v>116255</v>
      </c>
      <c r="T2884">
        <v>122061</v>
      </c>
      <c r="U2884">
        <v>133406</v>
      </c>
      <c r="V2884">
        <v>144751</v>
      </c>
      <c r="W2884" t="s">
        <v>2259</v>
      </c>
      <c r="X2884">
        <v>1</v>
      </c>
      <c r="Y2884">
        <v>1</v>
      </c>
      <c r="Z2884" t="s">
        <v>1532</v>
      </c>
    </row>
    <row r="2885" spans="1:26">
      <c r="A2885">
        <v>285</v>
      </c>
      <c r="B2885">
        <v>16226</v>
      </c>
      <c r="C2885" t="s">
        <v>1574</v>
      </c>
      <c r="D2885" t="s">
        <v>1529</v>
      </c>
      <c r="E2885" t="s">
        <v>1443</v>
      </c>
      <c r="F2885">
        <v>25627</v>
      </c>
      <c r="G2885">
        <v>59284</v>
      </c>
      <c r="H2885" t="s">
        <v>1530</v>
      </c>
      <c r="I2885">
        <v>295</v>
      </c>
      <c r="J2885">
        <v>1</v>
      </c>
      <c r="K2885">
        <v>1000</v>
      </c>
      <c r="L2885">
        <v>81000</v>
      </c>
      <c r="M2885">
        <v>14512</v>
      </c>
      <c r="N2885">
        <v>15238</v>
      </c>
      <c r="O2885">
        <v>15999</v>
      </c>
      <c r="P2885">
        <v>17486</v>
      </c>
      <c r="Q2885">
        <v>18973</v>
      </c>
      <c r="R2885">
        <v>1000</v>
      </c>
      <c r="S2885">
        <v>1050</v>
      </c>
      <c r="T2885">
        <v>1102</v>
      </c>
      <c r="U2885">
        <v>1205</v>
      </c>
      <c r="V2885">
        <v>1307</v>
      </c>
      <c r="W2885" t="s">
        <v>2932</v>
      </c>
      <c r="X2885">
        <v>1</v>
      </c>
      <c r="Y2885">
        <v>1</v>
      </c>
      <c r="Z2885" t="s">
        <v>1532</v>
      </c>
    </row>
    <row r="2886" spans="1:26">
      <c r="A2886">
        <v>285</v>
      </c>
      <c r="B2886">
        <v>16226</v>
      </c>
      <c r="C2886" t="s">
        <v>1574</v>
      </c>
      <c r="D2886" t="s">
        <v>1529</v>
      </c>
      <c r="E2886" t="s">
        <v>1443</v>
      </c>
      <c r="F2886">
        <v>50136</v>
      </c>
      <c r="G2886">
        <v>58785</v>
      </c>
      <c r="H2886" t="s">
        <v>1530</v>
      </c>
      <c r="I2886">
        <v>295</v>
      </c>
      <c r="J2886">
        <v>124</v>
      </c>
      <c r="K2886">
        <v>20</v>
      </c>
      <c r="L2886">
        <v>81000</v>
      </c>
      <c r="M2886">
        <v>14512</v>
      </c>
      <c r="N2886">
        <v>15238</v>
      </c>
      <c r="O2886">
        <v>15999</v>
      </c>
      <c r="P2886">
        <v>17486</v>
      </c>
      <c r="Q2886">
        <v>18973</v>
      </c>
      <c r="R2886">
        <v>2480</v>
      </c>
      <c r="S2886">
        <v>2604</v>
      </c>
      <c r="T2886">
        <v>2734</v>
      </c>
      <c r="U2886">
        <v>2988</v>
      </c>
      <c r="V2886">
        <v>3242</v>
      </c>
      <c r="W2886" t="s">
        <v>1552</v>
      </c>
      <c r="X2886">
        <v>1</v>
      </c>
      <c r="Y2886">
        <v>1</v>
      </c>
      <c r="Z2886" t="s">
        <v>1532</v>
      </c>
    </row>
    <row r="2887" spans="1:26">
      <c r="A2887">
        <v>285</v>
      </c>
      <c r="B2887">
        <v>16226</v>
      </c>
      <c r="C2887" t="s">
        <v>1574</v>
      </c>
      <c r="D2887" t="s">
        <v>1529</v>
      </c>
      <c r="E2887" t="s">
        <v>1443</v>
      </c>
      <c r="F2887">
        <v>49906</v>
      </c>
      <c r="G2887">
        <v>58501</v>
      </c>
      <c r="H2887" t="s">
        <v>1530</v>
      </c>
      <c r="I2887">
        <v>295</v>
      </c>
      <c r="J2887">
        <v>18000</v>
      </c>
      <c r="K2887">
        <v>45</v>
      </c>
      <c r="L2887">
        <v>81000</v>
      </c>
      <c r="M2887">
        <v>14512</v>
      </c>
      <c r="N2887">
        <v>15238</v>
      </c>
      <c r="O2887">
        <v>15999</v>
      </c>
      <c r="P2887">
        <v>17486</v>
      </c>
      <c r="Q2887">
        <v>18973</v>
      </c>
      <c r="R2887">
        <v>810000</v>
      </c>
      <c r="S2887">
        <v>850522</v>
      </c>
      <c r="T2887">
        <v>892998</v>
      </c>
      <c r="U2887">
        <v>975996</v>
      </c>
      <c r="V2887">
        <v>1058995</v>
      </c>
      <c r="W2887" t="s">
        <v>1720</v>
      </c>
      <c r="X2887">
        <v>1</v>
      </c>
      <c r="Y2887">
        <v>1</v>
      </c>
      <c r="Z2887" t="s">
        <v>1532</v>
      </c>
    </row>
    <row r="2888" spans="1:26">
      <c r="A2888">
        <v>285</v>
      </c>
      <c r="B2888">
        <v>16226</v>
      </c>
      <c r="C2888" t="s">
        <v>1574</v>
      </c>
      <c r="D2888" t="s">
        <v>1529</v>
      </c>
      <c r="E2888" t="s">
        <v>1443</v>
      </c>
      <c r="F2888">
        <v>49409</v>
      </c>
      <c r="G2888">
        <v>57890</v>
      </c>
      <c r="H2888" t="s">
        <v>1530</v>
      </c>
      <c r="I2888">
        <v>295</v>
      </c>
      <c r="J2888">
        <v>562</v>
      </c>
      <c r="K2888">
        <v>42</v>
      </c>
      <c r="L2888">
        <v>81000</v>
      </c>
      <c r="M2888">
        <v>14512</v>
      </c>
      <c r="N2888">
        <v>15238</v>
      </c>
      <c r="O2888">
        <v>15999</v>
      </c>
      <c r="P2888">
        <v>17486</v>
      </c>
      <c r="Q2888">
        <v>18973</v>
      </c>
      <c r="R2888">
        <v>23604</v>
      </c>
      <c r="S2888">
        <v>24785</v>
      </c>
      <c r="T2888">
        <v>26023</v>
      </c>
      <c r="U2888">
        <v>28441</v>
      </c>
      <c r="V2888">
        <v>30860</v>
      </c>
      <c r="W2888" t="s">
        <v>2933</v>
      </c>
      <c r="X2888">
        <v>1</v>
      </c>
      <c r="Y2888">
        <v>1</v>
      </c>
      <c r="Z2888" t="s">
        <v>1532</v>
      </c>
    </row>
    <row r="2889" spans="1:26">
      <c r="A2889">
        <v>285</v>
      </c>
      <c r="B2889">
        <v>16226</v>
      </c>
      <c r="C2889" t="s">
        <v>1574</v>
      </c>
      <c r="D2889" t="s">
        <v>1529</v>
      </c>
      <c r="E2889" t="s">
        <v>1443</v>
      </c>
      <c r="F2889">
        <v>49562</v>
      </c>
      <c r="G2889">
        <v>58077</v>
      </c>
      <c r="H2889" t="s">
        <v>1530</v>
      </c>
      <c r="I2889">
        <v>295</v>
      </c>
      <c r="J2889">
        <v>1000</v>
      </c>
      <c r="K2889">
        <v>20</v>
      </c>
      <c r="L2889">
        <v>81000</v>
      </c>
      <c r="M2889">
        <v>14512</v>
      </c>
      <c r="N2889">
        <v>15238</v>
      </c>
      <c r="O2889">
        <v>15999</v>
      </c>
      <c r="P2889">
        <v>17486</v>
      </c>
      <c r="Q2889">
        <v>18973</v>
      </c>
      <c r="R2889">
        <v>20000</v>
      </c>
      <c r="S2889">
        <v>21001</v>
      </c>
      <c r="T2889">
        <v>22049</v>
      </c>
      <c r="U2889">
        <v>24099</v>
      </c>
      <c r="V2889">
        <v>26148</v>
      </c>
      <c r="W2889" t="s">
        <v>2934</v>
      </c>
      <c r="X2889">
        <v>1</v>
      </c>
      <c r="Y2889">
        <v>1</v>
      </c>
      <c r="Z2889" t="s">
        <v>1532</v>
      </c>
    </row>
    <row r="2890" spans="1:26">
      <c r="A2890">
        <v>285</v>
      </c>
      <c r="B2890">
        <v>16226</v>
      </c>
      <c r="C2890" t="s">
        <v>1574</v>
      </c>
      <c r="D2890" t="s">
        <v>1529</v>
      </c>
      <c r="E2890" t="s">
        <v>1443</v>
      </c>
      <c r="F2890">
        <v>48623</v>
      </c>
      <c r="G2890">
        <v>56924</v>
      </c>
      <c r="H2890" t="s">
        <v>1530</v>
      </c>
      <c r="I2890">
        <v>295</v>
      </c>
      <c r="J2890">
        <v>224</v>
      </c>
      <c r="K2890">
        <v>105.56</v>
      </c>
      <c r="L2890">
        <v>81000</v>
      </c>
      <c r="M2890">
        <v>14512</v>
      </c>
      <c r="N2890">
        <v>15238</v>
      </c>
      <c r="O2890">
        <v>15999</v>
      </c>
      <c r="P2890">
        <v>17486</v>
      </c>
      <c r="Q2890">
        <v>18973</v>
      </c>
      <c r="R2890">
        <v>23645</v>
      </c>
      <c r="S2890">
        <v>24828</v>
      </c>
      <c r="T2890">
        <v>26068</v>
      </c>
      <c r="U2890">
        <v>28491</v>
      </c>
      <c r="V2890">
        <v>30914</v>
      </c>
      <c r="W2890" t="s">
        <v>2935</v>
      </c>
      <c r="X2890">
        <v>1</v>
      </c>
      <c r="Y2890">
        <v>1</v>
      </c>
      <c r="Z2890" t="s">
        <v>1532</v>
      </c>
    </row>
    <row r="2891" spans="1:26">
      <c r="A2891">
        <v>285</v>
      </c>
      <c r="B2891">
        <v>16226</v>
      </c>
      <c r="C2891" t="s">
        <v>1574</v>
      </c>
      <c r="D2891" t="s">
        <v>1529</v>
      </c>
      <c r="E2891" t="s">
        <v>1443</v>
      </c>
      <c r="F2891">
        <v>48873</v>
      </c>
      <c r="G2891">
        <v>57220</v>
      </c>
      <c r="H2891" t="s">
        <v>1530</v>
      </c>
      <c r="I2891">
        <v>295</v>
      </c>
      <c r="J2891">
        <v>2</v>
      </c>
      <c r="K2891">
        <v>300</v>
      </c>
      <c r="L2891">
        <v>81000</v>
      </c>
      <c r="M2891">
        <v>14512</v>
      </c>
      <c r="N2891">
        <v>15238</v>
      </c>
      <c r="O2891">
        <v>15999</v>
      </c>
      <c r="P2891">
        <v>17486</v>
      </c>
      <c r="Q2891">
        <v>18973</v>
      </c>
      <c r="R2891">
        <v>600</v>
      </c>
      <c r="S2891">
        <v>630</v>
      </c>
      <c r="T2891">
        <v>661</v>
      </c>
      <c r="U2891">
        <v>723</v>
      </c>
      <c r="V2891">
        <v>784</v>
      </c>
      <c r="W2891" t="s">
        <v>2936</v>
      </c>
      <c r="X2891">
        <v>1</v>
      </c>
      <c r="Y2891">
        <v>1</v>
      </c>
      <c r="Z2891" t="s">
        <v>1532</v>
      </c>
    </row>
    <row r="2892" spans="1:26">
      <c r="A2892">
        <v>285</v>
      </c>
      <c r="B2892">
        <v>16226</v>
      </c>
      <c r="C2892" t="s">
        <v>1574</v>
      </c>
      <c r="D2892" t="s">
        <v>1529</v>
      </c>
      <c r="E2892" t="s">
        <v>1443</v>
      </c>
      <c r="F2892">
        <v>48157</v>
      </c>
      <c r="G2892">
        <v>56276</v>
      </c>
      <c r="H2892" t="s">
        <v>1530</v>
      </c>
      <c r="I2892">
        <v>295</v>
      </c>
      <c r="J2892">
        <v>1323</v>
      </c>
      <c r="K2892">
        <v>55</v>
      </c>
      <c r="L2892">
        <v>81000</v>
      </c>
      <c r="M2892">
        <v>14512</v>
      </c>
      <c r="N2892">
        <v>15238</v>
      </c>
      <c r="O2892">
        <v>15999</v>
      </c>
      <c r="P2892">
        <v>17486</v>
      </c>
      <c r="Q2892">
        <v>18973</v>
      </c>
      <c r="R2892">
        <v>72765</v>
      </c>
      <c r="S2892">
        <v>76405</v>
      </c>
      <c r="T2892">
        <v>80221</v>
      </c>
      <c r="U2892">
        <v>87677</v>
      </c>
      <c r="V2892">
        <v>95133</v>
      </c>
      <c r="W2892" t="s">
        <v>2937</v>
      </c>
      <c r="X2892">
        <v>1</v>
      </c>
      <c r="Y2892">
        <v>1</v>
      </c>
      <c r="Z2892" t="s">
        <v>1532</v>
      </c>
    </row>
    <row r="2893" spans="1:26">
      <c r="A2893">
        <v>285</v>
      </c>
      <c r="B2893">
        <v>16226</v>
      </c>
      <c r="C2893" t="s">
        <v>1574</v>
      </c>
      <c r="D2893" t="s">
        <v>1529</v>
      </c>
      <c r="E2893" t="s">
        <v>1443</v>
      </c>
      <c r="F2893">
        <v>48270</v>
      </c>
      <c r="G2893">
        <v>56446</v>
      </c>
      <c r="H2893" t="s">
        <v>1530</v>
      </c>
      <c r="I2893">
        <v>295</v>
      </c>
      <c r="J2893">
        <v>6740</v>
      </c>
      <c r="K2893">
        <v>36</v>
      </c>
      <c r="L2893">
        <v>81000</v>
      </c>
      <c r="M2893">
        <v>14512</v>
      </c>
      <c r="N2893">
        <v>15238</v>
      </c>
      <c r="O2893">
        <v>15999</v>
      </c>
      <c r="P2893">
        <v>17486</v>
      </c>
      <c r="Q2893">
        <v>18973</v>
      </c>
      <c r="R2893">
        <v>242640</v>
      </c>
      <c r="S2893">
        <v>254779</v>
      </c>
      <c r="T2893">
        <v>267503</v>
      </c>
      <c r="U2893">
        <v>292365</v>
      </c>
      <c r="V2893">
        <v>317228</v>
      </c>
      <c r="W2893" t="s">
        <v>2938</v>
      </c>
      <c r="X2893">
        <v>1</v>
      </c>
      <c r="Y2893">
        <v>1</v>
      </c>
      <c r="Z2893" t="s">
        <v>1532</v>
      </c>
    </row>
    <row r="2894" spans="1:26">
      <c r="A2894">
        <v>285</v>
      </c>
      <c r="B2894">
        <v>16226</v>
      </c>
      <c r="C2894" t="s">
        <v>1574</v>
      </c>
      <c r="D2894" t="s">
        <v>1529</v>
      </c>
      <c r="E2894" t="s">
        <v>1443</v>
      </c>
      <c r="F2894">
        <v>48270</v>
      </c>
      <c r="G2894">
        <v>56444</v>
      </c>
      <c r="H2894" t="s">
        <v>1530</v>
      </c>
      <c r="I2894">
        <v>295</v>
      </c>
      <c r="J2894">
        <v>5000</v>
      </c>
      <c r="K2894">
        <v>18</v>
      </c>
      <c r="L2894">
        <v>81000</v>
      </c>
      <c r="M2894">
        <v>14512</v>
      </c>
      <c r="N2894">
        <v>15238</v>
      </c>
      <c r="O2894">
        <v>15999</v>
      </c>
      <c r="P2894">
        <v>17486</v>
      </c>
      <c r="Q2894">
        <v>18973</v>
      </c>
      <c r="R2894">
        <v>90000</v>
      </c>
      <c r="S2894">
        <v>94502</v>
      </c>
      <c r="T2894">
        <v>99222</v>
      </c>
      <c r="U2894">
        <v>108444</v>
      </c>
      <c r="V2894">
        <v>117666</v>
      </c>
      <c r="W2894" t="s">
        <v>2938</v>
      </c>
      <c r="X2894">
        <v>1</v>
      </c>
      <c r="Y2894">
        <v>1</v>
      </c>
      <c r="Z2894" t="s">
        <v>1532</v>
      </c>
    </row>
    <row r="2895" spans="1:26">
      <c r="A2895">
        <v>285</v>
      </c>
      <c r="B2895">
        <v>16226</v>
      </c>
      <c r="C2895" t="s">
        <v>1574</v>
      </c>
      <c r="D2895" t="s">
        <v>1529</v>
      </c>
      <c r="E2895" t="s">
        <v>1443</v>
      </c>
      <c r="F2895">
        <v>49331</v>
      </c>
      <c r="G2895">
        <v>57791</v>
      </c>
      <c r="H2895" t="s">
        <v>1530</v>
      </c>
      <c r="I2895">
        <v>295</v>
      </c>
      <c r="J2895">
        <v>20</v>
      </c>
      <c r="K2895">
        <v>50</v>
      </c>
      <c r="L2895">
        <v>81000</v>
      </c>
      <c r="M2895">
        <v>14512</v>
      </c>
      <c r="N2895">
        <v>15238</v>
      </c>
      <c r="O2895">
        <v>15999</v>
      </c>
      <c r="P2895">
        <v>17486</v>
      </c>
      <c r="Q2895">
        <v>18973</v>
      </c>
      <c r="R2895">
        <v>1000</v>
      </c>
      <c r="S2895">
        <v>1050</v>
      </c>
      <c r="T2895">
        <v>1102</v>
      </c>
      <c r="U2895">
        <v>1205</v>
      </c>
      <c r="V2895">
        <v>1307</v>
      </c>
      <c r="W2895" t="s">
        <v>2939</v>
      </c>
      <c r="X2895">
        <v>1</v>
      </c>
      <c r="Y2895">
        <v>1</v>
      </c>
      <c r="Z2895" t="s">
        <v>1532</v>
      </c>
    </row>
    <row r="2896" spans="1:26">
      <c r="A2896">
        <v>285</v>
      </c>
      <c r="B2896">
        <v>16226</v>
      </c>
      <c r="C2896" t="s">
        <v>1574</v>
      </c>
      <c r="D2896" t="s">
        <v>1529</v>
      </c>
      <c r="E2896" t="s">
        <v>1443</v>
      </c>
      <c r="F2896">
        <v>49292</v>
      </c>
      <c r="G2896">
        <v>57744</v>
      </c>
      <c r="H2896" t="s">
        <v>1530</v>
      </c>
      <c r="I2896">
        <v>295</v>
      </c>
      <c r="J2896">
        <v>2</v>
      </c>
      <c r="K2896">
        <v>100</v>
      </c>
      <c r="L2896">
        <v>81000</v>
      </c>
      <c r="M2896">
        <v>14512</v>
      </c>
      <c r="N2896">
        <v>15238</v>
      </c>
      <c r="O2896">
        <v>15999</v>
      </c>
      <c r="P2896">
        <v>17486</v>
      </c>
      <c r="Q2896">
        <v>18973</v>
      </c>
      <c r="R2896">
        <v>200</v>
      </c>
      <c r="S2896">
        <v>210</v>
      </c>
      <c r="T2896">
        <v>220</v>
      </c>
      <c r="U2896">
        <v>241</v>
      </c>
      <c r="V2896">
        <v>261</v>
      </c>
      <c r="W2896" t="s">
        <v>2709</v>
      </c>
      <c r="X2896">
        <v>1</v>
      </c>
      <c r="Y2896">
        <v>1</v>
      </c>
      <c r="Z2896" t="s">
        <v>1532</v>
      </c>
    </row>
    <row r="2897" spans="1:26">
      <c r="A2897">
        <v>285</v>
      </c>
      <c r="B2897">
        <v>16226</v>
      </c>
      <c r="C2897" t="s">
        <v>1574</v>
      </c>
      <c r="D2897" t="s">
        <v>1529</v>
      </c>
      <c r="E2897" t="s">
        <v>1443</v>
      </c>
      <c r="F2897">
        <v>49154</v>
      </c>
      <c r="G2897">
        <v>57567</v>
      </c>
      <c r="H2897" t="s">
        <v>1530</v>
      </c>
      <c r="I2897">
        <v>295</v>
      </c>
      <c r="J2897">
        <v>15</v>
      </c>
      <c r="K2897">
        <v>300</v>
      </c>
      <c r="L2897">
        <v>81000</v>
      </c>
      <c r="M2897">
        <v>14512</v>
      </c>
      <c r="N2897">
        <v>15238</v>
      </c>
      <c r="O2897">
        <v>15999</v>
      </c>
      <c r="P2897">
        <v>17486</v>
      </c>
      <c r="Q2897">
        <v>18973</v>
      </c>
      <c r="R2897">
        <v>4500</v>
      </c>
      <c r="S2897">
        <v>4725</v>
      </c>
      <c r="T2897">
        <v>4961</v>
      </c>
      <c r="U2897">
        <v>5422</v>
      </c>
      <c r="V2897">
        <v>5883</v>
      </c>
      <c r="W2897" t="s">
        <v>2599</v>
      </c>
      <c r="X2897">
        <v>1</v>
      </c>
      <c r="Y2897">
        <v>1</v>
      </c>
      <c r="Z2897" t="s">
        <v>1532</v>
      </c>
    </row>
    <row r="2898" spans="1:26">
      <c r="A2898">
        <v>285</v>
      </c>
      <c r="B2898">
        <v>16226</v>
      </c>
      <c r="C2898" t="s">
        <v>1574</v>
      </c>
      <c r="D2898" t="s">
        <v>1529</v>
      </c>
      <c r="E2898" t="s">
        <v>1443</v>
      </c>
      <c r="F2898">
        <v>49054</v>
      </c>
      <c r="G2898">
        <v>57459</v>
      </c>
      <c r="H2898" t="s">
        <v>1530</v>
      </c>
      <c r="I2898">
        <v>295</v>
      </c>
      <c r="J2898">
        <v>6000</v>
      </c>
      <c r="K2898">
        <v>8.6</v>
      </c>
      <c r="L2898">
        <v>81000</v>
      </c>
      <c r="M2898">
        <v>14512</v>
      </c>
      <c r="N2898">
        <v>15238</v>
      </c>
      <c r="O2898">
        <v>15999</v>
      </c>
      <c r="P2898">
        <v>17486</v>
      </c>
      <c r="Q2898">
        <v>18973</v>
      </c>
      <c r="R2898">
        <v>51600</v>
      </c>
      <c r="S2898">
        <v>54181</v>
      </c>
      <c r="T2898">
        <v>56887</v>
      </c>
      <c r="U2898">
        <v>62175</v>
      </c>
      <c r="V2898">
        <v>67462</v>
      </c>
      <c r="W2898" t="s">
        <v>2244</v>
      </c>
      <c r="X2898">
        <v>1</v>
      </c>
      <c r="Y2898">
        <v>1</v>
      </c>
      <c r="Z2898" t="s">
        <v>1532</v>
      </c>
    </row>
    <row r="2899" spans="1:26">
      <c r="A2899">
        <v>285</v>
      </c>
      <c r="B2899">
        <v>16226</v>
      </c>
      <c r="C2899" t="s">
        <v>1574</v>
      </c>
      <c r="D2899" t="s">
        <v>1529</v>
      </c>
      <c r="E2899" t="s">
        <v>1439</v>
      </c>
      <c r="F2899">
        <v>48868</v>
      </c>
      <c r="G2899">
        <v>57217</v>
      </c>
      <c r="H2899" t="s">
        <v>1530</v>
      </c>
      <c r="I2899">
        <v>295</v>
      </c>
      <c r="J2899">
        <v>300</v>
      </c>
      <c r="K2899">
        <v>250</v>
      </c>
      <c r="L2899">
        <v>81000</v>
      </c>
      <c r="M2899">
        <v>2044</v>
      </c>
      <c r="N2899">
        <v>2146</v>
      </c>
      <c r="O2899">
        <v>2254</v>
      </c>
      <c r="P2899">
        <v>2464</v>
      </c>
      <c r="Q2899">
        <v>2674</v>
      </c>
      <c r="R2899">
        <v>75000</v>
      </c>
      <c r="S2899">
        <v>78743</v>
      </c>
      <c r="T2899">
        <v>82705</v>
      </c>
      <c r="U2899">
        <v>90411</v>
      </c>
      <c r="V2899">
        <v>98116</v>
      </c>
      <c r="W2899" t="s">
        <v>2940</v>
      </c>
      <c r="X2899">
        <v>1</v>
      </c>
      <c r="Y2899">
        <v>1</v>
      </c>
      <c r="Z2899" t="s">
        <v>1532</v>
      </c>
    </row>
    <row r="2900" spans="1:26">
      <c r="A2900">
        <v>285</v>
      </c>
      <c r="B2900">
        <v>16226</v>
      </c>
      <c r="C2900" t="s">
        <v>1574</v>
      </c>
      <c r="D2900" t="s">
        <v>1529</v>
      </c>
      <c r="E2900" t="s">
        <v>1439</v>
      </c>
      <c r="F2900">
        <v>49102</v>
      </c>
      <c r="G2900">
        <v>57494</v>
      </c>
      <c r="H2900" t="s">
        <v>1530</v>
      </c>
      <c r="I2900">
        <v>295</v>
      </c>
      <c r="J2900">
        <v>2500</v>
      </c>
      <c r="K2900">
        <v>3</v>
      </c>
      <c r="L2900">
        <v>81000</v>
      </c>
      <c r="M2900">
        <v>2044</v>
      </c>
      <c r="N2900">
        <v>2146</v>
      </c>
      <c r="O2900">
        <v>2254</v>
      </c>
      <c r="P2900">
        <v>2464</v>
      </c>
      <c r="Q2900">
        <v>2674</v>
      </c>
      <c r="R2900">
        <v>7500</v>
      </c>
      <c r="S2900">
        <v>7874</v>
      </c>
      <c r="T2900">
        <v>8271</v>
      </c>
      <c r="U2900">
        <v>9041</v>
      </c>
      <c r="V2900">
        <v>9812</v>
      </c>
      <c r="W2900" t="s">
        <v>2043</v>
      </c>
      <c r="X2900">
        <v>1</v>
      </c>
      <c r="Y2900">
        <v>1</v>
      </c>
      <c r="Z2900" t="s">
        <v>1532</v>
      </c>
    </row>
    <row r="2901" spans="1:26">
      <c r="A2901">
        <v>285</v>
      </c>
      <c r="B2901">
        <v>16226</v>
      </c>
      <c r="C2901" t="s">
        <v>1574</v>
      </c>
      <c r="D2901" t="s">
        <v>1529</v>
      </c>
      <c r="E2901" t="s">
        <v>1439</v>
      </c>
      <c r="F2901">
        <v>20499</v>
      </c>
      <c r="G2901">
        <v>59591</v>
      </c>
      <c r="H2901" t="s">
        <v>1530</v>
      </c>
      <c r="I2901">
        <v>295</v>
      </c>
      <c r="J2901">
        <v>3</v>
      </c>
      <c r="K2901">
        <v>350</v>
      </c>
      <c r="L2901">
        <v>81000</v>
      </c>
      <c r="M2901">
        <v>2044</v>
      </c>
      <c r="N2901">
        <v>2146</v>
      </c>
      <c r="O2901">
        <v>2254</v>
      </c>
      <c r="P2901">
        <v>2464</v>
      </c>
      <c r="Q2901">
        <v>2674</v>
      </c>
      <c r="R2901">
        <v>1050</v>
      </c>
      <c r="S2901">
        <v>1102</v>
      </c>
      <c r="T2901">
        <v>1158</v>
      </c>
      <c r="U2901">
        <v>1266</v>
      </c>
      <c r="V2901">
        <v>1374</v>
      </c>
      <c r="W2901" t="s">
        <v>2941</v>
      </c>
      <c r="X2901">
        <v>1</v>
      </c>
      <c r="Y2901">
        <v>1</v>
      </c>
      <c r="Z2901" t="s">
        <v>1532</v>
      </c>
    </row>
    <row r="2902" spans="1:26">
      <c r="A2902">
        <v>285</v>
      </c>
      <c r="B2902">
        <v>16226</v>
      </c>
      <c r="C2902" t="s">
        <v>1574</v>
      </c>
      <c r="D2902" t="s">
        <v>1529</v>
      </c>
      <c r="E2902" t="s">
        <v>1439</v>
      </c>
      <c r="F2902">
        <v>20502</v>
      </c>
      <c r="G2902">
        <v>59604</v>
      </c>
      <c r="H2902" t="s">
        <v>1530</v>
      </c>
      <c r="I2902">
        <v>295</v>
      </c>
      <c r="J2902">
        <v>3</v>
      </c>
      <c r="K2902">
        <v>200</v>
      </c>
      <c r="L2902">
        <v>81000</v>
      </c>
      <c r="M2902">
        <v>2044</v>
      </c>
      <c r="N2902">
        <v>2146</v>
      </c>
      <c r="O2902">
        <v>2254</v>
      </c>
      <c r="P2902">
        <v>2464</v>
      </c>
      <c r="Q2902">
        <v>2674</v>
      </c>
      <c r="R2902">
        <v>600</v>
      </c>
      <c r="S2902">
        <v>630</v>
      </c>
      <c r="T2902">
        <v>662</v>
      </c>
      <c r="U2902">
        <v>723</v>
      </c>
      <c r="V2902">
        <v>785</v>
      </c>
      <c r="W2902" t="s">
        <v>2942</v>
      </c>
      <c r="X2902">
        <v>1</v>
      </c>
      <c r="Y2902">
        <v>1</v>
      </c>
      <c r="Z2902" t="s">
        <v>1532</v>
      </c>
    </row>
    <row r="2903" spans="1:26">
      <c r="A2903">
        <v>285</v>
      </c>
      <c r="B2903">
        <v>16226</v>
      </c>
      <c r="C2903" t="s">
        <v>1574</v>
      </c>
      <c r="D2903" t="s">
        <v>1529</v>
      </c>
      <c r="E2903" t="s">
        <v>1439</v>
      </c>
      <c r="F2903">
        <v>29551</v>
      </c>
      <c r="G2903">
        <v>60819</v>
      </c>
      <c r="H2903" t="s">
        <v>1530</v>
      </c>
      <c r="I2903">
        <v>295</v>
      </c>
      <c r="J2903">
        <v>130</v>
      </c>
      <c r="K2903">
        <v>25</v>
      </c>
      <c r="L2903">
        <v>81000</v>
      </c>
      <c r="M2903">
        <v>2044</v>
      </c>
      <c r="N2903">
        <v>2146</v>
      </c>
      <c r="O2903">
        <v>2254</v>
      </c>
      <c r="P2903">
        <v>2464</v>
      </c>
      <c r="Q2903">
        <v>2674</v>
      </c>
      <c r="R2903">
        <v>3250</v>
      </c>
      <c r="S2903">
        <v>3412</v>
      </c>
      <c r="T2903">
        <v>3584</v>
      </c>
      <c r="U2903">
        <v>3918</v>
      </c>
      <c r="V2903">
        <v>4252</v>
      </c>
      <c r="W2903" t="s">
        <v>2943</v>
      </c>
      <c r="X2903">
        <v>1</v>
      </c>
      <c r="Y2903">
        <v>1</v>
      </c>
      <c r="Z2903" t="s">
        <v>1532</v>
      </c>
    </row>
    <row r="2904" spans="1:26">
      <c r="A2904">
        <v>285</v>
      </c>
      <c r="B2904">
        <v>16226</v>
      </c>
      <c r="C2904" t="s">
        <v>1574</v>
      </c>
      <c r="D2904" t="s">
        <v>1529</v>
      </c>
      <c r="E2904" t="s">
        <v>1439</v>
      </c>
      <c r="F2904">
        <v>29018</v>
      </c>
      <c r="G2904">
        <v>60803</v>
      </c>
      <c r="H2904" t="s">
        <v>1530</v>
      </c>
      <c r="I2904">
        <v>295</v>
      </c>
      <c r="J2904">
        <v>50</v>
      </c>
      <c r="K2904">
        <v>250</v>
      </c>
      <c r="L2904">
        <v>81000</v>
      </c>
      <c r="M2904">
        <v>2044</v>
      </c>
      <c r="N2904">
        <v>2146</v>
      </c>
      <c r="O2904">
        <v>2254</v>
      </c>
      <c r="P2904">
        <v>2464</v>
      </c>
      <c r="Q2904">
        <v>2674</v>
      </c>
      <c r="R2904">
        <v>12500</v>
      </c>
      <c r="S2904">
        <v>13124</v>
      </c>
      <c r="T2904">
        <v>13784</v>
      </c>
      <c r="U2904">
        <v>15068</v>
      </c>
      <c r="V2904">
        <v>16353</v>
      </c>
      <c r="W2904" t="s">
        <v>2619</v>
      </c>
      <c r="X2904">
        <v>1</v>
      </c>
      <c r="Y2904">
        <v>1</v>
      </c>
      <c r="Z2904" t="s">
        <v>1532</v>
      </c>
    </row>
    <row r="2905" spans="1:26">
      <c r="A2905">
        <v>285</v>
      </c>
      <c r="B2905">
        <v>16226</v>
      </c>
      <c r="C2905" t="s">
        <v>1574</v>
      </c>
      <c r="D2905" t="s">
        <v>1529</v>
      </c>
      <c r="E2905" t="s">
        <v>1439</v>
      </c>
      <c r="F2905">
        <v>20501</v>
      </c>
      <c r="G2905">
        <v>59605</v>
      </c>
      <c r="H2905" t="s">
        <v>1530</v>
      </c>
      <c r="I2905">
        <v>295</v>
      </c>
      <c r="J2905">
        <v>6</v>
      </c>
      <c r="K2905">
        <v>100</v>
      </c>
      <c r="L2905">
        <v>81000</v>
      </c>
      <c r="M2905">
        <v>2044</v>
      </c>
      <c r="N2905">
        <v>2146</v>
      </c>
      <c r="O2905">
        <v>2254</v>
      </c>
      <c r="P2905">
        <v>2464</v>
      </c>
      <c r="Q2905">
        <v>2674</v>
      </c>
      <c r="R2905">
        <v>600</v>
      </c>
      <c r="S2905">
        <v>630</v>
      </c>
      <c r="T2905">
        <v>662</v>
      </c>
      <c r="U2905">
        <v>723</v>
      </c>
      <c r="V2905">
        <v>785</v>
      </c>
      <c r="W2905" t="s">
        <v>2942</v>
      </c>
      <c r="X2905">
        <v>1</v>
      </c>
      <c r="Y2905">
        <v>1</v>
      </c>
      <c r="Z2905" t="s">
        <v>1532</v>
      </c>
    </row>
    <row r="2906" spans="1:26">
      <c r="A2906">
        <v>285</v>
      </c>
      <c r="B2906">
        <v>16226</v>
      </c>
      <c r="C2906" t="s">
        <v>1574</v>
      </c>
      <c r="D2906" t="s">
        <v>1529</v>
      </c>
      <c r="E2906" t="s">
        <v>1439</v>
      </c>
      <c r="F2906">
        <v>29865</v>
      </c>
      <c r="G2906">
        <v>60846</v>
      </c>
      <c r="H2906" t="s">
        <v>1530</v>
      </c>
      <c r="I2906">
        <v>295</v>
      </c>
      <c r="J2906">
        <v>5</v>
      </c>
      <c r="K2906">
        <v>300</v>
      </c>
      <c r="L2906">
        <v>81000</v>
      </c>
      <c r="M2906">
        <v>2044</v>
      </c>
      <c r="N2906">
        <v>2146</v>
      </c>
      <c r="O2906">
        <v>2254</v>
      </c>
      <c r="P2906">
        <v>2464</v>
      </c>
      <c r="Q2906">
        <v>2674</v>
      </c>
      <c r="R2906">
        <v>1500</v>
      </c>
      <c r="S2906">
        <v>1575</v>
      </c>
      <c r="T2906">
        <v>1654</v>
      </c>
      <c r="U2906">
        <v>1808</v>
      </c>
      <c r="V2906">
        <v>1962</v>
      </c>
      <c r="W2906" t="s">
        <v>1935</v>
      </c>
      <c r="X2906">
        <v>1</v>
      </c>
      <c r="Y2906">
        <v>1</v>
      </c>
      <c r="Z2906" t="s">
        <v>1532</v>
      </c>
    </row>
    <row r="2907" spans="1:26">
      <c r="A2907">
        <v>285</v>
      </c>
      <c r="B2907">
        <v>16226</v>
      </c>
      <c r="C2907" t="s">
        <v>1574</v>
      </c>
      <c r="D2907" t="s">
        <v>1529</v>
      </c>
      <c r="E2907" t="s">
        <v>1439</v>
      </c>
      <c r="F2907">
        <v>50597</v>
      </c>
      <c r="G2907">
        <v>59460</v>
      </c>
      <c r="H2907" t="s">
        <v>1530</v>
      </c>
      <c r="I2907">
        <v>295</v>
      </c>
      <c r="J2907">
        <v>112</v>
      </c>
      <c r="K2907">
        <v>150</v>
      </c>
      <c r="L2907">
        <v>81000</v>
      </c>
      <c r="M2907">
        <v>2044</v>
      </c>
      <c r="N2907">
        <v>2146</v>
      </c>
      <c r="O2907">
        <v>2254</v>
      </c>
      <c r="P2907">
        <v>2464</v>
      </c>
      <c r="Q2907">
        <v>2674</v>
      </c>
      <c r="R2907">
        <v>16800</v>
      </c>
      <c r="S2907">
        <v>17638</v>
      </c>
      <c r="T2907">
        <v>18526</v>
      </c>
      <c r="U2907">
        <v>20252</v>
      </c>
      <c r="V2907">
        <v>21978</v>
      </c>
      <c r="W2907" t="s">
        <v>1564</v>
      </c>
      <c r="X2907">
        <v>1</v>
      </c>
      <c r="Y2907">
        <v>1</v>
      </c>
      <c r="Z2907" t="s">
        <v>1532</v>
      </c>
    </row>
    <row r="2908" spans="1:26">
      <c r="A2908">
        <v>285</v>
      </c>
      <c r="B2908">
        <v>16226</v>
      </c>
      <c r="C2908" t="s">
        <v>1574</v>
      </c>
      <c r="D2908" t="s">
        <v>1529</v>
      </c>
      <c r="E2908" t="s">
        <v>1439</v>
      </c>
      <c r="F2908">
        <v>37430</v>
      </c>
      <c r="G2908">
        <v>60852</v>
      </c>
      <c r="H2908" t="s">
        <v>1530</v>
      </c>
      <c r="I2908">
        <v>295</v>
      </c>
      <c r="J2908">
        <v>3</v>
      </c>
      <c r="K2908">
        <v>750</v>
      </c>
      <c r="L2908">
        <v>81000</v>
      </c>
      <c r="M2908">
        <v>2044</v>
      </c>
      <c r="N2908">
        <v>2146</v>
      </c>
      <c r="O2908">
        <v>2254</v>
      </c>
      <c r="P2908">
        <v>2464</v>
      </c>
      <c r="Q2908">
        <v>2674</v>
      </c>
      <c r="R2908">
        <v>2250</v>
      </c>
      <c r="S2908">
        <v>2362</v>
      </c>
      <c r="T2908">
        <v>2481</v>
      </c>
      <c r="U2908">
        <v>2712</v>
      </c>
      <c r="V2908">
        <v>2943</v>
      </c>
      <c r="W2908" t="s">
        <v>1941</v>
      </c>
      <c r="X2908">
        <v>1</v>
      </c>
      <c r="Y2908">
        <v>1</v>
      </c>
      <c r="Z2908" t="s">
        <v>1532</v>
      </c>
    </row>
    <row r="2909" spans="1:26">
      <c r="A2909">
        <v>285</v>
      </c>
      <c r="B2909">
        <v>16226</v>
      </c>
      <c r="C2909" t="s">
        <v>1574</v>
      </c>
      <c r="D2909" t="s">
        <v>1529</v>
      </c>
      <c r="E2909" t="s">
        <v>1439</v>
      </c>
      <c r="F2909">
        <v>35098</v>
      </c>
      <c r="G2909">
        <v>60948</v>
      </c>
      <c r="H2909" t="s">
        <v>1530</v>
      </c>
      <c r="I2909">
        <v>295</v>
      </c>
      <c r="J2909">
        <v>13</v>
      </c>
      <c r="K2909">
        <v>250</v>
      </c>
      <c r="L2909">
        <v>81000</v>
      </c>
      <c r="M2909">
        <v>2044</v>
      </c>
      <c r="N2909">
        <v>2146</v>
      </c>
      <c r="O2909">
        <v>2254</v>
      </c>
      <c r="P2909">
        <v>2464</v>
      </c>
      <c r="Q2909">
        <v>2674</v>
      </c>
      <c r="R2909">
        <v>3250</v>
      </c>
      <c r="S2909">
        <v>3412</v>
      </c>
      <c r="T2909">
        <v>3584</v>
      </c>
      <c r="U2909">
        <v>3918</v>
      </c>
      <c r="V2909">
        <v>4252</v>
      </c>
      <c r="W2909" t="s">
        <v>1869</v>
      </c>
      <c r="X2909">
        <v>1</v>
      </c>
      <c r="Y2909">
        <v>1</v>
      </c>
      <c r="Z2909" t="s">
        <v>1532</v>
      </c>
    </row>
    <row r="2910" spans="1:26">
      <c r="A2910">
        <v>285</v>
      </c>
      <c r="B2910">
        <v>16226</v>
      </c>
      <c r="C2910" t="s">
        <v>1574</v>
      </c>
      <c r="D2910" t="s">
        <v>1529</v>
      </c>
      <c r="E2910" t="s">
        <v>1439</v>
      </c>
      <c r="F2910">
        <v>50100</v>
      </c>
      <c r="G2910">
        <v>58744</v>
      </c>
      <c r="H2910" t="s">
        <v>1530</v>
      </c>
      <c r="I2910">
        <v>295</v>
      </c>
      <c r="J2910">
        <v>3</v>
      </c>
      <c r="K2910">
        <v>100</v>
      </c>
      <c r="L2910">
        <v>81000</v>
      </c>
      <c r="M2910">
        <v>2044</v>
      </c>
      <c r="N2910">
        <v>2146</v>
      </c>
      <c r="O2910">
        <v>2254</v>
      </c>
      <c r="P2910">
        <v>2464</v>
      </c>
      <c r="Q2910">
        <v>2674</v>
      </c>
      <c r="R2910">
        <v>300</v>
      </c>
      <c r="S2910">
        <v>315</v>
      </c>
      <c r="T2910">
        <v>331</v>
      </c>
      <c r="U2910">
        <v>362</v>
      </c>
      <c r="V2910">
        <v>392</v>
      </c>
      <c r="W2910" t="s">
        <v>2903</v>
      </c>
      <c r="X2910">
        <v>1</v>
      </c>
      <c r="Y2910">
        <v>1</v>
      </c>
      <c r="Z2910" t="s">
        <v>1532</v>
      </c>
    </row>
    <row r="2911" spans="1:26">
      <c r="A2911">
        <v>285</v>
      </c>
      <c r="B2911">
        <v>16226</v>
      </c>
      <c r="C2911" t="s">
        <v>1574</v>
      </c>
      <c r="D2911" t="s">
        <v>1529</v>
      </c>
      <c r="E2911" t="s">
        <v>1439</v>
      </c>
      <c r="F2911">
        <v>52018</v>
      </c>
      <c r="G2911">
        <v>61298</v>
      </c>
      <c r="H2911" t="s">
        <v>1530</v>
      </c>
      <c r="I2911">
        <v>295</v>
      </c>
      <c r="J2911">
        <v>37</v>
      </c>
      <c r="K2911">
        <v>2500</v>
      </c>
      <c r="L2911">
        <v>81000</v>
      </c>
      <c r="M2911">
        <v>2044</v>
      </c>
      <c r="N2911">
        <v>2146</v>
      </c>
      <c r="O2911">
        <v>2254</v>
      </c>
      <c r="P2911">
        <v>2464</v>
      </c>
      <c r="Q2911">
        <v>2674</v>
      </c>
      <c r="R2911">
        <v>92500</v>
      </c>
      <c r="S2911">
        <v>97116</v>
      </c>
      <c r="T2911">
        <v>102003</v>
      </c>
      <c r="U2911">
        <v>111507</v>
      </c>
      <c r="V2911">
        <v>121010</v>
      </c>
      <c r="W2911" t="s">
        <v>2944</v>
      </c>
      <c r="X2911">
        <v>1</v>
      </c>
      <c r="Y2911">
        <v>1</v>
      </c>
      <c r="Z2911" t="s">
        <v>1532</v>
      </c>
    </row>
    <row r="2912" spans="1:26">
      <c r="A2912">
        <v>285</v>
      </c>
      <c r="B2912">
        <v>16226</v>
      </c>
      <c r="C2912" t="s">
        <v>1574</v>
      </c>
      <c r="D2912" t="s">
        <v>1529</v>
      </c>
      <c r="E2912" t="s">
        <v>1439</v>
      </c>
      <c r="F2912">
        <v>50223</v>
      </c>
      <c r="G2912">
        <v>58898</v>
      </c>
      <c r="H2912" t="s">
        <v>1530</v>
      </c>
      <c r="I2912">
        <v>295</v>
      </c>
      <c r="J2912">
        <v>5</v>
      </c>
      <c r="K2912">
        <v>100</v>
      </c>
      <c r="L2912">
        <v>81000</v>
      </c>
      <c r="M2912">
        <v>2044</v>
      </c>
      <c r="N2912">
        <v>2146</v>
      </c>
      <c r="O2912">
        <v>2254</v>
      </c>
      <c r="P2912">
        <v>2464</v>
      </c>
      <c r="Q2912">
        <v>2674</v>
      </c>
      <c r="R2912">
        <v>500</v>
      </c>
      <c r="S2912">
        <v>525</v>
      </c>
      <c r="T2912">
        <v>551</v>
      </c>
      <c r="U2912">
        <v>603</v>
      </c>
      <c r="V2912">
        <v>654</v>
      </c>
      <c r="W2912" t="s">
        <v>2903</v>
      </c>
      <c r="X2912">
        <v>1</v>
      </c>
      <c r="Y2912">
        <v>1</v>
      </c>
      <c r="Z2912" t="s">
        <v>1532</v>
      </c>
    </row>
    <row r="2913" spans="1:26">
      <c r="A2913">
        <v>285</v>
      </c>
      <c r="B2913">
        <v>16226</v>
      </c>
      <c r="C2913" t="s">
        <v>1574</v>
      </c>
      <c r="D2913" t="s">
        <v>1529</v>
      </c>
      <c r="E2913" t="s">
        <v>1439</v>
      </c>
      <c r="F2913">
        <v>52092</v>
      </c>
      <c r="G2913">
        <v>61372</v>
      </c>
      <c r="H2913" t="s">
        <v>1530</v>
      </c>
      <c r="I2913">
        <v>295</v>
      </c>
      <c r="J2913">
        <v>13</v>
      </c>
      <c r="K2913">
        <v>500</v>
      </c>
      <c r="L2913">
        <v>81000</v>
      </c>
      <c r="M2913">
        <v>2044</v>
      </c>
      <c r="N2913">
        <v>2146</v>
      </c>
      <c r="O2913">
        <v>2254</v>
      </c>
      <c r="P2913">
        <v>2464</v>
      </c>
      <c r="Q2913">
        <v>2674</v>
      </c>
      <c r="R2913">
        <v>6500</v>
      </c>
      <c r="S2913">
        <v>6824</v>
      </c>
      <c r="T2913">
        <v>7168</v>
      </c>
      <c r="U2913">
        <v>7836</v>
      </c>
      <c r="V2913">
        <v>8503</v>
      </c>
      <c r="W2913" t="s">
        <v>2945</v>
      </c>
      <c r="X2913">
        <v>1</v>
      </c>
      <c r="Y2913">
        <v>1</v>
      </c>
      <c r="Z2913" t="s">
        <v>1532</v>
      </c>
    </row>
    <row r="2914" spans="1:26">
      <c r="A2914">
        <v>285</v>
      </c>
      <c r="B2914">
        <v>16226</v>
      </c>
      <c r="C2914" t="s">
        <v>1574</v>
      </c>
      <c r="D2914" t="s">
        <v>1529</v>
      </c>
      <c r="E2914" t="s">
        <v>1439</v>
      </c>
      <c r="F2914">
        <v>52073</v>
      </c>
      <c r="G2914">
        <v>61353</v>
      </c>
      <c r="H2914" t="s">
        <v>1530</v>
      </c>
      <c r="I2914">
        <v>295</v>
      </c>
      <c r="J2914">
        <v>46</v>
      </c>
      <c r="K2914">
        <v>2500</v>
      </c>
      <c r="L2914">
        <v>81000</v>
      </c>
      <c r="M2914">
        <v>2044</v>
      </c>
      <c r="N2914">
        <v>2146</v>
      </c>
      <c r="O2914">
        <v>2254</v>
      </c>
      <c r="P2914">
        <v>2464</v>
      </c>
      <c r="Q2914">
        <v>2674</v>
      </c>
      <c r="R2914">
        <v>115000</v>
      </c>
      <c r="S2914">
        <v>120739</v>
      </c>
      <c r="T2914">
        <v>126815</v>
      </c>
      <c r="U2914">
        <v>138630</v>
      </c>
      <c r="V2914">
        <v>150445</v>
      </c>
      <c r="W2914" t="s">
        <v>1752</v>
      </c>
      <c r="X2914">
        <v>1</v>
      </c>
      <c r="Y2914">
        <v>1</v>
      </c>
      <c r="Z2914" t="s">
        <v>1532</v>
      </c>
    </row>
    <row r="2915" spans="1:26">
      <c r="A2915">
        <v>285</v>
      </c>
      <c r="B2915">
        <v>16226</v>
      </c>
      <c r="C2915" t="s">
        <v>1574</v>
      </c>
      <c r="D2915" t="s">
        <v>1529</v>
      </c>
      <c r="E2915" t="s">
        <v>1439</v>
      </c>
      <c r="F2915">
        <v>50716</v>
      </c>
      <c r="G2915">
        <v>62490</v>
      </c>
      <c r="H2915" t="s">
        <v>1530</v>
      </c>
      <c r="I2915">
        <v>295</v>
      </c>
      <c r="J2915">
        <v>100</v>
      </c>
      <c r="K2915">
        <v>20</v>
      </c>
      <c r="L2915">
        <v>81000</v>
      </c>
      <c r="M2915">
        <v>2044</v>
      </c>
      <c r="N2915">
        <v>2146</v>
      </c>
      <c r="O2915">
        <v>2254</v>
      </c>
      <c r="P2915">
        <v>2464</v>
      </c>
      <c r="Q2915">
        <v>2674</v>
      </c>
      <c r="R2915">
        <v>2000</v>
      </c>
      <c r="S2915">
        <v>2100</v>
      </c>
      <c r="T2915">
        <v>2205</v>
      </c>
      <c r="U2915">
        <v>2411</v>
      </c>
      <c r="V2915">
        <v>2616</v>
      </c>
      <c r="W2915" t="s">
        <v>2618</v>
      </c>
      <c r="X2915">
        <v>1</v>
      </c>
      <c r="Y2915">
        <v>1</v>
      </c>
      <c r="Z2915" t="s">
        <v>1532</v>
      </c>
    </row>
    <row r="2916" spans="1:26">
      <c r="A2916">
        <v>285</v>
      </c>
      <c r="B2916">
        <v>16226</v>
      </c>
      <c r="C2916" t="s">
        <v>1574</v>
      </c>
      <c r="D2916" t="s">
        <v>1529</v>
      </c>
      <c r="E2916" t="s">
        <v>1439</v>
      </c>
      <c r="F2916">
        <v>52087</v>
      </c>
      <c r="G2916">
        <v>61367</v>
      </c>
      <c r="H2916" t="s">
        <v>1530</v>
      </c>
      <c r="I2916">
        <v>295</v>
      </c>
      <c r="J2916">
        <v>4</v>
      </c>
      <c r="K2916">
        <v>500</v>
      </c>
      <c r="L2916">
        <v>81000</v>
      </c>
      <c r="M2916">
        <v>2044</v>
      </c>
      <c r="N2916">
        <v>2146</v>
      </c>
      <c r="O2916">
        <v>2254</v>
      </c>
      <c r="P2916">
        <v>2464</v>
      </c>
      <c r="Q2916">
        <v>2674</v>
      </c>
      <c r="R2916">
        <v>2000</v>
      </c>
      <c r="S2916">
        <v>2100</v>
      </c>
      <c r="T2916">
        <v>2205</v>
      </c>
      <c r="U2916">
        <v>2411</v>
      </c>
      <c r="V2916">
        <v>2616</v>
      </c>
      <c r="W2916" t="s">
        <v>2946</v>
      </c>
      <c r="X2916">
        <v>1</v>
      </c>
      <c r="Y2916">
        <v>1</v>
      </c>
      <c r="Z2916" t="s">
        <v>1532</v>
      </c>
    </row>
    <row r="2917" spans="1:26">
      <c r="A2917">
        <v>285</v>
      </c>
      <c r="B2917">
        <v>16226</v>
      </c>
      <c r="C2917" t="s">
        <v>1574</v>
      </c>
      <c r="D2917" t="s">
        <v>1529</v>
      </c>
      <c r="E2917" t="s">
        <v>1439</v>
      </c>
      <c r="F2917">
        <v>51756</v>
      </c>
      <c r="G2917">
        <v>61020</v>
      </c>
      <c r="H2917" t="s">
        <v>1530</v>
      </c>
      <c r="I2917">
        <v>295</v>
      </c>
      <c r="J2917">
        <v>4</v>
      </c>
      <c r="K2917">
        <v>500</v>
      </c>
      <c r="L2917">
        <v>81000</v>
      </c>
      <c r="M2917">
        <v>2044</v>
      </c>
      <c r="N2917">
        <v>2146</v>
      </c>
      <c r="O2917">
        <v>2254</v>
      </c>
      <c r="P2917">
        <v>2464</v>
      </c>
      <c r="Q2917">
        <v>2674</v>
      </c>
      <c r="R2917">
        <v>2000</v>
      </c>
      <c r="S2917">
        <v>2100</v>
      </c>
      <c r="T2917">
        <v>2205</v>
      </c>
      <c r="U2917">
        <v>2411</v>
      </c>
      <c r="V2917">
        <v>2616</v>
      </c>
      <c r="W2917" t="s">
        <v>2598</v>
      </c>
      <c r="X2917">
        <v>1</v>
      </c>
      <c r="Y2917">
        <v>1</v>
      </c>
      <c r="Z2917" t="s">
        <v>1532</v>
      </c>
    </row>
    <row r="2918" spans="1:26">
      <c r="A2918">
        <v>285</v>
      </c>
      <c r="B2918">
        <v>16226</v>
      </c>
      <c r="C2918" t="s">
        <v>1574</v>
      </c>
      <c r="D2918" t="s">
        <v>1529</v>
      </c>
      <c r="E2918" t="s">
        <v>1439</v>
      </c>
      <c r="F2918">
        <v>51443</v>
      </c>
      <c r="G2918">
        <v>60479</v>
      </c>
      <c r="H2918" t="s">
        <v>1530</v>
      </c>
      <c r="I2918">
        <v>295</v>
      </c>
      <c r="J2918">
        <v>50</v>
      </c>
      <c r="K2918">
        <v>50</v>
      </c>
      <c r="L2918">
        <v>81000</v>
      </c>
      <c r="M2918">
        <v>2044</v>
      </c>
      <c r="N2918">
        <v>2146</v>
      </c>
      <c r="O2918">
        <v>2254</v>
      </c>
      <c r="P2918">
        <v>2464</v>
      </c>
      <c r="Q2918">
        <v>2674</v>
      </c>
      <c r="R2918">
        <v>2500</v>
      </c>
      <c r="S2918">
        <v>2625</v>
      </c>
      <c r="T2918">
        <v>2757</v>
      </c>
      <c r="U2918">
        <v>3014</v>
      </c>
      <c r="V2918">
        <v>3271</v>
      </c>
      <c r="W2918" t="s">
        <v>1936</v>
      </c>
      <c r="X2918">
        <v>1</v>
      </c>
      <c r="Y2918">
        <v>1</v>
      </c>
      <c r="Z2918" t="s">
        <v>1532</v>
      </c>
    </row>
    <row r="2919" spans="1:26">
      <c r="A2919">
        <v>285</v>
      </c>
      <c r="B2919">
        <v>16226</v>
      </c>
      <c r="C2919" t="s">
        <v>1574</v>
      </c>
      <c r="D2919" t="s">
        <v>1529</v>
      </c>
      <c r="E2919" t="s">
        <v>1439</v>
      </c>
      <c r="F2919">
        <v>50769</v>
      </c>
      <c r="G2919">
        <v>59714</v>
      </c>
      <c r="H2919" t="s">
        <v>1530</v>
      </c>
      <c r="I2919">
        <v>295</v>
      </c>
      <c r="J2919">
        <v>1000</v>
      </c>
      <c r="K2919">
        <v>45</v>
      </c>
      <c r="L2919">
        <v>81000</v>
      </c>
      <c r="M2919">
        <v>2044</v>
      </c>
      <c r="N2919">
        <v>2146</v>
      </c>
      <c r="O2919">
        <v>2254</v>
      </c>
      <c r="P2919">
        <v>2464</v>
      </c>
      <c r="Q2919">
        <v>2674</v>
      </c>
      <c r="R2919">
        <v>45000</v>
      </c>
      <c r="S2919">
        <v>47246</v>
      </c>
      <c r="T2919">
        <v>49623</v>
      </c>
      <c r="U2919">
        <v>54247</v>
      </c>
      <c r="V2919">
        <v>58870</v>
      </c>
      <c r="W2919" t="s">
        <v>2947</v>
      </c>
      <c r="X2919">
        <v>1</v>
      </c>
      <c r="Y2919">
        <v>1</v>
      </c>
      <c r="Z2919" t="s">
        <v>1532</v>
      </c>
    </row>
    <row r="2920" spans="1:26">
      <c r="A2920">
        <v>285</v>
      </c>
      <c r="B2920">
        <v>16226</v>
      </c>
      <c r="C2920" t="s">
        <v>1574</v>
      </c>
      <c r="D2920" t="s">
        <v>1529</v>
      </c>
      <c r="E2920" t="s">
        <v>1439</v>
      </c>
      <c r="F2920">
        <v>51617</v>
      </c>
      <c r="G2920">
        <v>60707</v>
      </c>
      <c r="H2920" t="s">
        <v>1530</v>
      </c>
      <c r="I2920">
        <v>295</v>
      </c>
      <c r="J2920">
        <v>8</v>
      </c>
      <c r="K2920">
        <v>3000</v>
      </c>
      <c r="L2920">
        <v>81000</v>
      </c>
      <c r="M2920">
        <v>2044</v>
      </c>
      <c r="N2920">
        <v>2146</v>
      </c>
      <c r="O2920">
        <v>2254</v>
      </c>
      <c r="P2920">
        <v>2464</v>
      </c>
      <c r="Q2920">
        <v>2674</v>
      </c>
      <c r="R2920">
        <v>24000</v>
      </c>
      <c r="S2920">
        <v>25198</v>
      </c>
      <c r="T2920">
        <v>26466</v>
      </c>
      <c r="U2920">
        <v>28932</v>
      </c>
      <c r="V2920">
        <v>31397</v>
      </c>
      <c r="W2920" t="s">
        <v>1931</v>
      </c>
      <c r="X2920">
        <v>1</v>
      </c>
      <c r="Y2920">
        <v>1</v>
      </c>
      <c r="Z2920" t="s">
        <v>1532</v>
      </c>
    </row>
    <row r="2921" spans="1:26">
      <c r="A2921">
        <v>285</v>
      </c>
      <c r="B2921">
        <v>16226</v>
      </c>
      <c r="C2921" t="s">
        <v>1574</v>
      </c>
      <c r="D2921" t="s">
        <v>1529</v>
      </c>
      <c r="E2921" t="s">
        <v>1439</v>
      </c>
      <c r="F2921">
        <v>51506</v>
      </c>
      <c r="G2921">
        <v>60545</v>
      </c>
      <c r="H2921" t="s">
        <v>1530</v>
      </c>
      <c r="I2921">
        <v>295</v>
      </c>
      <c r="J2921">
        <v>2</v>
      </c>
      <c r="K2921">
        <v>2500</v>
      </c>
      <c r="L2921">
        <v>81000</v>
      </c>
      <c r="M2921">
        <v>2044</v>
      </c>
      <c r="N2921">
        <v>2146</v>
      </c>
      <c r="O2921">
        <v>2254</v>
      </c>
      <c r="P2921">
        <v>2464</v>
      </c>
      <c r="Q2921">
        <v>2674</v>
      </c>
      <c r="R2921">
        <v>5000</v>
      </c>
      <c r="S2921">
        <v>5250</v>
      </c>
      <c r="T2921">
        <v>5514</v>
      </c>
      <c r="U2921">
        <v>6027</v>
      </c>
      <c r="V2921">
        <v>6541</v>
      </c>
      <c r="W2921" t="s">
        <v>2948</v>
      </c>
      <c r="X2921">
        <v>1</v>
      </c>
      <c r="Y2921">
        <v>1</v>
      </c>
      <c r="Z2921" t="s">
        <v>1532</v>
      </c>
    </row>
    <row r="2922" spans="1:26">
      <c r="A2922">
        <v>285</v>
      </c>
      <c r="B2922">
        <v>16226</v>
      </c>
      <c r="C2922" t="s">
        <v>1574</v>
      </c>
      <c r="D2922" t="s">
        <v>1529</v>
      </c>
      <c r="E2922" t="s">
        <v>1439</v>
      </c>
      <c r="F2922">
        <v>50770</v>
      </c>
      <c r="G2922">
        <v>59715</v>
      </c>
      <c r="H2922" t="s">
        <v>1530</v>
      </c>
      <c r="I2922">
        <v>295</v>
      </c>
      <c r="J2922">
        <v>500</v>
      </c>
      <c r="K2922">
        <v>45</v>
      </c>
      <c r="L2922">
        <v>81000</v>
      </c>
      <c r="M2922">
        <v>2044</v>
      </c>
      <c r="N2922">
        <v>2146</v>
      </c>
      <c r="O2922">
        <v>2254</v>
      </c>
      <c r="P2922">
        <v>2464</v>
      </c>
      <c r="Q2922">
        <v>2674</v>
      </c>
      <c r="R2922">
        <v>22500</v>
      </c>
      <c r="S2922">
        <v>23623</v>
      </c>
      <c r="T2922">
        <v>24812</v>
      </c>
      <c r="U2922">
        <v>27123</v>
      </c>
      <c r="V2922">
        <v>29435</v>
      </c>
      <c r="W2922" t="s">
        <v>2947</v>
      </c>
      <c r="X2922">
        <v>1</v>
      </c>
      <c r="Y2922">
        <v>1</v>
      </c>
      <c r="Z2922" t="s">
        <v>1532</v>
      </c>
    </row>
    <row r="2923" spans="1:26">
      <c r="A2923">
        <v>285</v>
      </c>
      <c r="B2923">
        <v>16226</v>
      </c>
      <c r="C2923" t="s">
        <v>1574</v>
      </c>
      <c r="D2923" t="s">
        <v>1529</v>
      </c>
      <c r="E2923" t="s">
        <v>1439</v>
      </c>
      <c r="F2923">
        <v>51432</v>
      </c>
      <c r="G2923">
        <v>60466</v>
      </c>
      <c r="H2923" t="s">
        <v>1530</v>
      </c>
      <c r="I2923">
        <v>295</v>
      </c>
      <c r="J2923">
        <v>200</v>
      </c>
      <c r="K2923">
        <v>50</v>
      </c>
      <c r="L2923">
        <v>81000</v>
      </c>
      <c r="M2923">
        <v>2044</v>
      </c>
      <c r="N2923">
        <v>2146</v>
      </c>
      <c r="O2923">
        <v>2254</v>
      </c>
      <c r="P2923">
        <v>2464</v>
      </c>
      <c r="Q2923">
        <v>2674</v>
      </c>
      <c r="R2923">
        <v>10000</v>
      </c>
      <c r="S2923">
        <v>10499</v>
      </c>
      <c r="T2923">
        <v>11027</v>
      </c>
      <c r="U2923">
        <v>12055</v>
      </c>
      <c r="V2923">
        <v>13082</v>
      </c>
      <c r="W2923" t="s">
        <v>1936</v>
      </c>
      <c r="X2923">
        <v>1</v>
      </c>
      <c r="Y2923">
        <v>1</v>
      </c>
      <c r="Z2923" t="s">
        <v>1532</v>
      </c>
    </row>
    <row r="2924" spans="1:26">
      <c r="A2924">
        <v>285</v>
      </c>
      <c r="B2924">
        <v>16226</v>
      </c>
      <c r="C2924" t="s">
        <v>1574</v>
      </c>
      <c r="D2924" t="s">
        <v>1529</v>
      </c>
      <c r="E2924" t="s">
        <v>1439</v>
      </c>
      <c r="F2924">
        <v>51427</v>
      </c>
      <c r="G2924">
        <v>60461</v>
      </c>
      <c r="H2924" t="s">
        <v>1530</v>
      </c>
      <c r="I2924">
        <v>295</v>
      </c>
      <c r="J2924">
        <v>20</v>
      </c>
      <c r="K2924">
        <v>20</v>
      </c>
      <c r="L2924">
        <v>81000</v>
      </c>
      <c r="M2924">
        <v>2044</v>
      </c>
      <c r="N2924">
        <v>2146</v>
      </c>
      <c r="O2924">
        <v>2254</v>
      </c>
      <c r="P2924">
        <v>2464</v>
      </c>
      <c r="Q2924">
        <v>2674</v>
      </c>
      <c r="R2924">
        <v>400</v>
      </c>
      <c r="S2924">
        <v>420</v>
      </c>
      <c r="T2924">
        <v>441</v>
      </c>
      <c r="U2924">
        <v>482</v>
      </c>
      <c r="V2924">
        <v>523</v>
      </c>
      <c r="W2924" t="s">
        <v>2949</v>
      </c>
      <c r="X2924">
        <v>1</v>
      </c>
      <c r="Y2924">
        <v>1</v>
      </c>
      <c r="Z2924" t="s">
        <v>1532</v>
      </c>
    </row>
    <row r="2925" spans="1:26">
      <c r="A2925">
        <v>285</v>
      </c>
      <c r="B2925">
        <v>16226</v>
      </c>
      <c r="C2925" t="s">
        <v>1574</v>
      </c>
      <c r="D2925" t="s">
        <v>1529</v>
      </c>
      <c r="E2925" t="s">
        <v>1439</v>
      </c>
      <c r="F2925">
        <v>51470</v>
      </c>
      <c r="G2925">
        <v>60507</v>
      </c>
      <c r="H2925" t="s">
        <v>1530</v>
      </c>
      <c r="I2925">
        <v>295</v>
      </c>
      <c r="J2925">
        <v>52</v>
      </c>
      <c r="K2925">
        <v>100</v>
      </c>
      <c r="L2925">
        <v>81000</v>
      </c>
      <c r="M2925">
        <v>2044</v>
      </c>
      <c r="N2925">
        <v>2146</v>
      </c>
      <c r="O2925">
        <v>2254</v>
      </c>
      <c r="P2925">
        <v>2464</v>
      </c>
      <c r="Q2925">
        <v>2674</v>
      </c>
      <c r="R2925">
        <v>5200</v>
      </c>
      <c r="S2925">
        <v>5459</v>
      </c>
      <c r="T2925">
        <v>5734</v>
      </c>
      <c r="U2925">
        <v>6268</v>
      </c>
      <c r="V2925">
        <v>6803</v>
      </c>
      <c r="W2925" t="s">
        <v>1961</v>
      </c>
      <c r="X2925">
        <v>1</v>
      </c>
      <c r="Y2925">
        <v>1</v>
      </c>
      <c r="Z2925" t="s">
        <v>1532</v>
      </c>
    </row>
    <row r="2926" spans="1:26">
      <c r="A2926">
        <v>285</v>
      </c>
      <c r="B2926">
        <v>16226</v>
      </c>
      <c r="C2926" t="s">
        <v>1574</v>
      </c>
      <c r="D2926" t="s">
        <v>1529</v>
      </c>
      <c r="E2926" t="s">
        <v>1439</v>
      </c>
      <c r="F2926">
        <v>51543</v>
      </c>
      <c r="G2926">
        <v>60582</v>
      </c>
      <c r="H2926" t="s">
        <v>1530</v>
      </c>
      <c r="I2926">
        <v>295</v>
      </c>
      <c r="J2926">
        <v>5</v>
      </c>
      <c r="K2926">
        <v>50</v>
      </c>
      <c r="L2926">
        <v>81000</v>
      </c>
      <c r="M2926">
        <v>2044</v>
      </c>
      <c r="N2926">
        <v>2146</v>
      </c>
      <c r="O2926">
        <v>2254</v>
      </c>
      <c r="P2926">
        <v>2464</v>
      </c>
      <c r="Q2926">
        <v>2674</v>
      </c>
      <c r="R2926">
        <v>250</v>
      </c>
      <c r="S2926">
        <v>262</v>
      </c>
      <c r="T2926">
        <v>276</v>
      </c>
      <c r="U2926">
        <v>301</v>
      </c>
      <c r="V2926">
        <v>327</v>
      </c>
      <c r="W2926" t="s">
        <v>2950</v>
      </c>
      <c r="X2926">
        <v>1</v>
      </c>
      <c r="Y2926">
        <v>1</v>
      </c>
      <c r="Z2926" t="s">
        <v>1532</v>
      </c>
    </row>
    <row r="2927" spans="1:26">
      <c r="A2927">
        <v>285</v>
      </c>
      <c r="B2927">
        <v>16226</v>
      </c>
      <c r="C2927" t="s">
        <v>1574</v>
      </c>
      <c r="D2927" t="s">
        <v>1529</v>
      </c>
      <c r="E2927" t="s">
        <v>1439</v>
      </c>
      <c r="F2927">
        <v>51471</v>
      </c>
      <c r="G2927">
        <v>60508</v>
      </c>
      <c r="H2927" t="s">
        <v>1530</v>
      </c>
      <c r="I2927">
        <v>295</v>
      </c>
      <c r="J2927">
        <v>16</v>
      </c>
      <c r="K2927">
        <v>100</v>
      </c>
      <c r="L2927">
        <v>81000</v>
      </c>
      <c r="M2927">
        <v>2044</v>
      </c>
      <c r="N2927">
        <v>2146</v>
      </c>
      <c r="O2927">
        <v>2254</v>
      </c>
      <c r="P2927">
        <v>2464</v>
      </c>
      <c r="Q2927">
        <v>2674</v>
      </c>
      <c r="R2927">
        <v>1600</v>
      </c>
      <c r="S2927">
        <v>1680</v>
      </c>
      <c r="T2927">
        <v>1764</v>
      </c>
      <c r="U2927">
        <v>1929</v>
      </c>
      <c r="V2927">
        <v>2093</v>
      </c>
      <c r="W2927" t="s">
        <v>1961</v>
      </c>
      <c r="X2927">
        <v>1</v>
      </c>
      <c r="Y2927">
        <v>1</v>
      </c>
      <c r="Z2927" t="s">
        <v>1532</v>
      </c>
    </row>
    <row r="2928" spans="1:26">
      <c r="A2928">
        <v>285</v>
      </c>
      <c r="B2928">
        <v>16226</v>
      </c>
      <c r="C2928" t="s">
        <v>1574</v>
      </c>
      <c r="D2928" t="s">
        <v>1529</v>
      </c>
      <c r="E2928" t="s">
        <v>1439</v>
      </c>
      <c r="F2928">
        <v>51387</v>
      </c>
      <c r="G2928">
        <v>60419</v>
      </c>
      <c r="H2928" t="s">
        <v>1530</v>
      </c>
      <c r="I2928">
        <v>295</v>
      </c>
      <c r="J2928">
        <v>367</v>
      </c>
      <c r="K2928">
        <v>10</v>
      </c>
      <c r="L2928">
        <v>81000</v>
      </c>
      <c r="M2928">
        <v>2044</v>
      </c>
      <c r="N2928">
        <v>2146</v>
      </c>
      <c r="O2928">
        <v>2254</v>
      </c>
      <c r="P2928">
        <v>2464</v>
      </c>
      <c r="Q2928">
        <v>2674</v>
      </c>
      <c r="R2928">
        <v>3670</v>
      </c>
      <c r="S2928">
        <v>3853</v>
      </c>
      <c r="T2928">
        <v>4047</v>
      </c>
      <c r="U2928">
        <v>4424</v>
      </c>
      <c r="V2928">
        <v>4801</v>
      </c>
      <c r="W2928" t="s">
        <v>2951</v>
      </c>
      <c r="X2928">
        <v>1</v>
      </c>
      <c r="Y2928">
        <v>1</v>
      </c>
      <c r="Z2928" t="s">
        <v>1532</v>
      </c>
    </row>
    <row r="2929" spans="1:26">
      <c r="A2929">
        <v>285</v>
      </c>
      <c r="B2929">
        <v>16226</v>
      </c>
      <c r="C2929" t="s">
        <v>1574</v>
      </c>
      <c r="D2929" t="s">
        <v>1529</v>
      </c>
      <c r="E2929" t="s">
        <v>1439</v>
      </c>
      <c r="F2929">
        <v>51385</v>
      </c>
      <c r="G2929">
        <v>60417</v>
      </c>
      <c r="H2929" t="s">
        <v>1530</v>
      </c>
      <c r="I2929">
        <v>295</v>
      </c>
      <c r="J2929">
        <v>8</v>
      </c>
      <c r="K2929">
        <v>10</v>
      </c>
      <c r="L2929">
        <v>81000</v>
      </c>
      <c r="M2929">
        <v>2044</v>
      </c>
      <c r="N2929">
        <v>2146</v>
      </c>
      <c r="O2929">
        <v>2254</v>
      </c>
      <c r="P2929">
        <v>2464</v>
      </c>
      <c r="Q2929">
        <v>2674</v>
      </c>
      <c r="R2929">
        <v>80</v>
      </c>
      <c r="S2929">
        <v>84</v>
      </c>
      <c r="T2929">
        <v>88</v>
      </c>
      <c r="U2929">
        <v>96</v>
      </c>
      <c r="V2929">
        <v>105</v>
      </c>
      <c r="W2929" t="s">
        <v>2951</v>
      </c>
      <c r="X2929">
        <v>1</v>
      </c>
      <c r="Y2929">
        <v>1</v>
      </c>
      <c r="Z2929" t="s">
        <v>1532</v>
      </c>
    </row>
    <row r="2930" spans="1:26">
      <c r="A2930">
        <v>285</v>
      </c>
      <c r="B2930">
        <v>16226</v>
      </c>
      <c r="C2930" t="s">
        <v>1574</v>
      </c>
      <c r="D2930" t="s">
        <v>1529</v>
      </c>
      <c r="E2930" t="s">
        <v>1449</v>
      </c>
      <c r="F2930">
        <v>52015</v>
      </c>
      <c r="G2930">
        <v>61295</v>
      </c>
      <c r="H2930" t="s">
        <v>1530</v>
      </c>
      <c r="I2930">
        <v>295</v>
      </c>
      <c r="J2930">
        <v>83</v>
      </c>
      <c r="K2930">
        <v>2500</v>
      </c>
      <c r="L2930">
        <v>81314</v>
      </c>
      <c r="M2930">
        <v>1010</v>
      </c>
      <c r="N2930">
        <v>1061</v>
      </c>
      <c r="O2930">
        <v>1114</v>
      </c>
      <c r="P2930">
        <v>1218</v>
      </c>
      <c r="Q2930">
        <v>1322</v>
      </c>
      <c r="R2930">
        <v>207500</v>
      </c>
      <c r="S2930">
        <v>217978</v>
      </c>
      <c r="T2930">
        <v>228866</v>
      </c>
      <c r="U2930">
        <v>250233</v>
      </c>
      <c r="V2930">
        <v>271599</v>
      </c>
      <c r="W2930" t="s">
        <v>2944</v>
      </c>
      <c r="X2930">
        <v>1</v>
      </c>
      <c r="Y2930">
        <v>1</v>
      </c>
      <c r="Z2930" t="s">
        <v>1532</v>
      </c>
    </row>
    <row r="2931" spans="1:26">
      <c r="A2931">
        <v>285</v>
      </c>
      <c r="B2931">
        <v>16226</v>
      </c>
      <c r="C2931" t="s">
        <v>1574</v>
      </c>
      <c r="D2931" t="s">
        <v>1529</v>
      </c>
      <c r="E2931" t="s">
        <v>1449</v>
      </c>
      <c r="F2931">
        <v>51397</v>
      </c>
      <c r="G2931">
        <v>60429</v>
      </c>
      <c r="H2931" t="s">
        <v>1530</v>
      </c>
      <c r="I2931">
        <v>295</v>
      </c>
      <c r="J2931">
        <v>150</v>
      </c>
      <c r="K2931">
        <v>25</v>
      </c>
      <c r="L2931">
        <v>81314</v>
      </c>
      <c r="M2931">
        <v>1010</v>
      </c>
      <c r="N2931">
        <v>1061</v>
      </c>
      <c r="O2931">
        <v>1114</v>
      </c>
      <c r="P2931">
        <v>1218</v>
      </c>
      <c r="Q2931">
        <v>1322</v>
      </c>
      <c r="R2931">
        <v>3750</v>
      </c>
      <c r="S2931">
        <v>3939</v>
      </c>
      <c r="T2931">
        <v>4136</v>
      </c>
      <c r="U2931">
        <v>4522</v>
      </c>
      <c r="V2931">
        <v>4908</v>
      </c>
      <c r="W2931" t="s">
        <v>2952</v>
      </c>
      <c r="X2931">
        <v>1</v>
      </c>
      <c r="Y2931">
        <v>1</v>
      </c>
      <c r="Z2931" t="s">
        <v>1532</v>
      </c>
    </row>
    <row r="2932" spans="1:26">
      <c r="A2932">
        <v>285</v>
      </c>
      <c r="B2932">
        <v>16226</v>
      </c>
      <c r="C2932" t="s">
        <v>1574</v>
      </c>
      <c r="D2932" t="s">
        <v>1529</v>
      </c>
      <c r="E2932" t="s">
        <v>1449</v>
      </c>
      <c r="F2932">
        <v>52031</v>
      </c>
      <c r="G2932">
        <v>61311</v>
      </c>
      <c r="H2932" t="s">
        <v>1530</v>
      </c>
      <c r="I2932">
        <v>295</v>
      </c>
      <c r="J2932">
        <v>13</v>
      </c>
      <c r="K2932">
        <v>4500</v>
      </c>
      <c r="L2932">
        <v>81314</v>
      </c>
      <c r="M2932">
        <v>1010</v>
      </c>
      <c r="N2932">
        <v>1061</v>
      </c>
      <c r="O2932">
        <v>1114</v>
      </c>
      <c r="P2932">
        <v>1218</v>
      </c>
      <c r="Q2932">
        <v>1322</v>
      </c>
      <c r="R2932">
        <v>58500</v>
      </c>
      <c r="S2932">
        <v>61454</v>
      </c>
      <c r="T2932">
        <v>64524</v>
      </c>
      <c r="U2932">
        <v>70548</v>
      </c>
      <c r="V2932">
        <v>76571</v>
      </c>
      <c r="W2932" t="s">
        <v>2953</v>
      </c>
      <c r="X2932">
        <v>1</v>
      </c>
      <c r="Y2932">
        <v>1</v>
      </c>
      <c r="Z2932" t="s">
        <v>1532</v>
      </c>
    </row>
    <row r="2933" spans="1:26">
      <c r="A2933">
        <v>285</v>
      </c>
      <c r="B2933">
        <v>16226</v>
      </c>
      <c r="C2933" t="s">
        <v>1574</v>
      </c>
      <c r="D2933" t="s">
        <v>1529</v>
      </c>
      <c r="E2933" t="s">
        <v>1449</v>
      </c>
      <c r="F2933">
        <v>51450</v>
      </c>
      <c r="G2933">
        <v>60487</v>
      </c>
      <c r="H2933" t="s">
        <v>1530</v>
      </c>
      <c r="I2933">
        <v>295</v>
      </c>
      <c r="J2933">
        <v>20</v>
      </c>
      <c r="K2933">
        <v>50</v>
      </c>
      <c r="L2933">
        <v>81314</v>
      </c>
      <c r="M2933">
        <v>1010</v>
      </c>
      <c r="N2933">
        <v>1061</v>
      </c>
      <c r="O2933">
        <v>1114</v>
      </c>
      <c r="P2933">
        <v>1218</v>
      </c>
      <c r="Q2933">
        <v>1322</v>
      </c>
      <c r="R2933">
        <v>1000</v>
      </c>
      <c r="S2933">
        <v>1050</v>
      </c>
      <c r="T2933">
        <v>1103</v>
      </c>
      <c r="U2933">
        <v>1206</v>
      </c>
      <c r="V2933">
        <v>1309</v>
      </c>
      <c r="W2933" t="s">
        <v>1936</v>
      </c>
      <c r="X2933">
        <v>1</v>
      </c>
      <c r="Y2933">
        <v>1</v>
      </c>
      <c r="Z2933" t="s">
        <v>1532</v>
      </c>
    </row>
    <row r="2934" spans="1:26">
      <c r="A2934">
        <v>285</v>
      </c>
      <c r="B2934">
        <v>16226</v>
      </c>
      <c r="C2934" t="s">
        <v>1574</v>
      </c>
      <c r="D2934" t="s">
        <v>1529</v>
      </c>
      <c r="E2934" t="s">
        <v>1449</v>
      </c>
      <c r="F2934">
        <v>51495</v>
      </c>
      <c r="G2934">
        <v>60533</v>
      </c>
      <c r="H2934" t="s">
        <v>1530</v>
      </c>
      <c r="I2934">
        <v>295</v>
      </c>
      <c r="J2934">
        <v>3</v>
      </c>
      <c r="K2934">
        <v>1000</v>
      </c>
      <c r="L2934">
        <v>81314</v>
      </c>
      <c r="M2934">
        <v>1010</v>
      </c>
      <c r="N2934">
        <v>1061</v>
      </c>
      <c r="O2934">
        <v>1114</v>
      </c>
      <c r="P2934">
        <v>1218</v>
      </c>
      <c r="Q2934">
        <v>1322</v>
      </c>
      <c r="R2934">
        <v>3000</v>
      </c>
      <c r="S2934">
        <v>3151</v>
      </c>
      <c r="T2934">
        <v>3309</v>
      </c>
      <c r="U2934">
        <v>3618</v>
      </c>
      <c r="V2934">
        <v>3927</v>
      </c>
      <c r="W2934" t="s">
        <v>1947</v>
      </c>
      <c r="X2934">
        <v>1</v>
      </c>
      <c r="Y2934">
        <v>1</v>
      </c>
      <c r="Z2934" t="s">
        <v>1532</v>
      </c>
    </row>
    <row r="2935" spans="1:26">
      <c r="A2935">
        <v>285</v>
      </c>
      <c r="B2935">
        <v>16226</v>
      </c>
      <c r="C2935" t="s">
        <v>1574</v>
      </c>
      <c r="D2935" t="s">
        <v>1529</v>
      </c>
      <c r="E2935" t="s">
        <v>1449</v>
      </c>
      <c r="F2935">
        <v>51553</v>
      </c>
      <c r="G2935">
        <v>60592</v>
      </c>
      <c r="H2935" t="s">
        <v>1530</v>
      </c>
      <c r="I2935">
        <v>295</v>
      </c>
      <c r="J2935">
        <v>10</v>
      </c>
      <c r="K2935">
        <v>200</v>
      </c>
      <c r="L2935">
        <v>81314</v>
      </c>
      <c r="M2935">
        <v>1010</v>
      </c>
      <c r="N2935">
        <v>1061</v>
      </c>
      <c r="O2935">
        <v>1114</v>
      </c>
      <c r="P2935">
        <v>1218</v>
      </c>
      <c r="Q2935">
        <v>1322</v>
      </c>
      <c r="R2935">
        <v>2000</v>
      </c>
      <c r="S2935">
        <v>2101</v>
      </c>
      <c r="T2935">
        <v>2206</v>
      </c>
      <c r="U2935">
        <v>2412</v>
      </c>
      <c r="V2935">
        <v>2618</v>
      </c>
      <c r="W2935" t="s">
        <v>2954</v>
      </c>
      <c r="X2935">
        <v>1</v>
      </c>
      <c r="Y2935">
        <v>1</v>
      </c>
      <c r="Z2935" t="s">
        <v>1532</v>
      </c>
    </row>
    <row r="2936" spans="1:26">
      <c r="A2936">
        <v>285</v>
      </c>
      <c r="B2936">
        <v>16226</v>
      </c>
      <c r="C2936" t="s">
        <v>1574</v>
      </c>
      <c r="D2936" t="s">
        <v>1529</v>
      </c>
      <c r="E2936" t="s">
        <v>1449</v>
      </c>
      <c r="F2936">
        <v>51447</v>
      </c>
      <c r="G2936">
        <v>60484</v>
      </c>
      <c r="H2936" t="s">
        <v>1530</v>
      </c>
      <c r="I2936">
        <v>295</v>
      </c>
      <c r="J2936">
        <v>50</v>
      </c>
      <c r="K2936">
        <v>50</v>
      </c>
      <c r="L2936">
        <v>81314</v>
      </c>
      <c r="M2936">
        <v>1010</v>
      </c>
      <c r="N2936">
        <v>1061</v>
      </c>
      <c r="O2936">
        <v>1114</v>
      </c>
      <c r="P2936">
        <v>1218</v>
      </c>
      <c r="Q2936">
        <v>1322</v>
      </c>
      <c r="R2936">
        <v>2500</v>
      </c>
      <c r="S2936">
        <v>2626</v>
      </c>
      <c r="T2936">
        <v>2757</v>
      </c>
      <c r="U2936">
        <v>3015</v>
      </c>
      <c r="V2936">
        <v>3272</v>
      </c>
      <c r="W2936" t="s">
        <v>1936</v>
      </c>
      <c r="X2936">
        <v>1</v>
      </c>
      <c r="Y2936">
        <v>1</v>
      </c>
      <c r="Z2936" t="s">
        <v>1532</v>
      </c>
    </row>
    <row r="2937" spans="1:26">
      <c r="A2937">
        <v>285</v>
      </c>
      <c r="B2937">
        <v>16226</v>
      </c>
      <c r="C2937" t="s">
        <v>1574</v>
      </c>
      <c r="D2937" t="s">
        <v>1529</v>
      </c>
      <c r="E2937" t="s">
        <v>1449</v>
      </c>
      <c r="F2937">
        <v>52048</v>
      </c>
      <c r="G2937">
        <v>61328</v>
      </c>
      <c r="H2937" t="s">
        <v>1530</v>
      </c>
      <c r="I2937">
        <v>295</v>
      </c>
      <c r="J2937">
        <v>147</v>
      </c>
      <c r="K2937">
        <v>500</v>
      </c>
      <c r="L2937">
        <v>81314</v>
      </c>
      <c r="M2937">
        <v>1010</v>
      </c>
      <c r="N2937">
        <v>1061</v>
      </c>
      <c r="O2937">
        <v>1114</v>
      </c>
      <c r="P2937">
        <v>1218</v>
      </c>
      <c r="Q2937">
        <v>1322</v>
      </c>
      <c r="R2937">
        <v>73500</v>
      </c>
      <c r="S2937">
        <v>77211</v>
      </c>
      <c r="T2937">
        <v>81068</v>
      </c>
      <c r="U2937">
        <v>88637</v>
      </c>
      <c r="V2937">
        <v>96205</v>
      </c>
      <c r="W2937" t="s">
        <v>2030</v>
      </c>
      <c r="X2937">
        <v>1</v>
      </c>
      <c r="Y2937">
        <v>1</v>
      </c>
      <c r="Z2937" t="s">
        <v>1532</v>
      </c>
    </row>
    <row r="2938" spans="1:26">
      <c r="A2938">
        <v>285</v>
      </c>
      <c r="B2938">
        <v>16226</v>
      </c>
      <c r="C2938" t="s">
        <v>1574</v>
      </c>
      <c r="D2938" t="s">
        <v>1529</v>
      </c>
      <c r="E2938" t="s">
        <v>1449</v>
      </c>
      <c r="F2938">
        <v>52027</v>
      </c>
      <c r="G2938">
        <v>61307</v>
      </c>
      <c r="H2938" t="s">
        <v>1530</v>
      </c>
      <c r="I2938">
        <v>295</v>
      </c>
      <c r="J2938">
        <v>3</v>
      </c>
      <c r="K2938">
        <v>4000</v>
      </c>
      <c r="L2938">
        <v>81314</v>
      </c>
      <c r="M2938">
        <v>1010</v>
      </c>
      <c r="N2938">
        <v>1061</v>
      </c>
      <c r="O2938">
        <v>1114</v>
      </c>
      <c r="P2938">
        <v>1218</v>
      </c>
      <c r="Q2938">
        <v>1322</v>
      </c>
      <c r="R2938">
        <v>12000</v>
      </c>
      <c r="S2938">
        <v>12606</v>
      </c>
      <c r="T2938">
        <v>13236</v>
      </c>
      <c r="U2938">
        <v>14471</v>
      </c>
      <c r="V2938">
        <v>15707</v>
      </c>
      <c r="W2938" t="s">
        <v>2923</v>
      </c>
      <c r="X2938">
        <v>1</v>
      </c>
      <c r="Y2938">
        <v>1</v>
      </c>
      <c r="Z2938" t="s">
        <v>1532</v>
      </c>
    </row>
    <row r="2939" spans="1:26">
      <c r="A2939">
        <v>285</v>
      </c>
      <c r="B2939">
        <v>16226</v>
      </c>
      <c r="C2939" t="s">
        <v>1574</v>
      </c>
      <c r="D2939" t="s">
        <v>1529</v>
      </c>
      <c r="E2939" t="s">
        <v>1449</v>
      </c>
      <c r="F2939">
        <v>51144</v>
      </c>
      <c r="G2939">
        <v>60133</v>
      </c>
      <c r="H2939" t="s">
        <v>1530</v>
      </c>
      <c r="I2939">
        <v>295</v>
      </c>
      <c r="J2939">
        <v>400</v>
      </c>
      <c r="K2939">
        <v>20</v>
      </c>
      <c r="L2939">
        <v>81314</v>
      </c>
      <c r="M2939">
        <v>1010</v>
      </c>
      <c r="N2939">
        <v>1061</v>
      </c>
      <c r="O2939">
        <v>1114</v>
      </c>
      <c r="P2939">
        <v>1218</v>
      </c>
      <c r="Q2939">
        <v>1322</v>
      </c>
      <c r="R2939">
        <v>8000</v>
      </c>
      <c r="S2939">
        <v>8404</v>
      </c>
      <c r="T2939">
        <v>8824</v>
      </c>
      <c r="U2939">
        <v>9648</v>
      </c>
      <c r="V2939">
        <v>10471</v>
      </c>
      <c r="W2939" t="s">
        <v>2625</v>
      </c>
      <c r="X2939">
        <v>1</v>
      </c>
      <c r="Y2939">
        <v>1</v>
      </c>
      <c r="Z2939" t="s">
        <v>1532</v>
      </c>
    </row>
    <row r="2940" spans="1:26">
      <c r="A2940">
        <v>285</v>
      </c>
      <c r="B2940">
        <v>16226</v>
      </c>
      <c r="C2940" t="s">
        <v>1574</v>
      </c>
      <c r="D2940" t="s">
        <v>1529</v>
      </c>
      <c r="E2940" t="s">
        <v>1449</v>
      </c>
      <c r="F2940">
        <v>52032</v>
      </c>
      <c r="G2940">
        <v>61312</v>
      </c>
      <c r="H2940" t="s">
        <v>1530</v>
      </c>
      <c r="I2940">
        <v>295</v>
      </c>
      <c r="J2940">
        <v>13</v>
      </c>
      <c r="K2940">
        <v>4500</v>
      </c>
      <c r="L2940">
        <v>81314</v>
      </c>
      <c r="M2940">
        <v>1010</v>
      </c>
      <c r="N2940">
        <v>1061</v>
      </c>
      <c r="O2940">
        <v>1114</v>
      </c>
      <c r="P2940">
        <v>1218</v>
      </c>
      <c r="Q2940">
        <v>1322</v>
      </c>
      <c r="R2940">
        <v>58500</v>
      </c>
      <c r="S2940">
        <v>61454</v>
      </c>
      <c r="T2940">
        <v>64524</v>
      </c>
      <c r="U2940">
        <v>70548</v>
      </c>
      <c r="V2940">
        <v>76571</v>
      </c>
      <c r="W2940" t="s">
        <v>2953</v>
      </c>
      <c r="X2940">
        <v>1</v>
      </c>
      <c r="Y2940">
        <v>1</v>
      </c>
      <c r="Z2940" t="s">
        <v>1532</v>
      </c>
    </row>
    <row r="2941" spans="1:26">
      <c r="A2941">
        <v>285</v>
      </c>
      <c r="B2941">
        <v>16226</v>
      </c>
      <c r="C2941" t="s">
        <v>1574</v>
      </c>
      <c r="D2941" t="s">
        <v>1529</v>
      </c>
      <c r="E2941" t="s">
        <v>1449</v>
      </c>
      <c r="F2941">
        <v>52093</v>
      </c>
      <c r="G2941">
        <v>61373</v>
      </c>
      <c r="H2941" t="s">
        <v>1530</v>
      </c>
      <c r="I2941">
        <v>295</v>
      </c>
      <c r="J2941">
        <v>13</v>
      </c>
      <c r="K2941">
        <v>500</v>
      </c>
      <c r="L2941">
        <v>81314</v>
      </c>
      <c r="M2941">
        <v>1010</v>
      </c>
      <c r="N2941">
        <v>1061</v>
      </c>
      <c r="O2941">
        <v>1114</v>
      </c>
      <c r="P2941">
        <v>1218</v>
      </c>
      <c r="Q2941">
        <v>1322</v>
      </c>
      <c r="R2941">
        <v>6500</v>
      </c>
      <c r="S2941">
        <v>6828</v>
      </c>
      <c r="T2941">
        <v>7169</v>
      </c>
      <c r="U2941">
        <v>7839</v>
      </c>
      <c r="V2941">
        <v>8508</v>
      </c>
      <c r="W2941" t="s">
        <v>2945</v>
      </c>
      <c r="X2941">
        <v>1</v>
      </c>
      <c r="Y2941">
        <v>1</v>
      </c>
      <c r="Z2941" t="s">
        <v>1532</v>
      </c>
    </row>
    <row r="2942" spans="1:26">
      <c r="A2942">
        <v>285</v>
      </c>
      <c r="B2942">
        <v>16226</v>
      </c>
      <c r="C2942" t="s">
        <v>1574</v>
      </c>
      <c r="D2942" t="s">
        <v>1529</v>
      </c>
      <c r="E2942" t="s">
        <v>1449</v>
      </c>
      <c r="F2942">
        <v>52074</v>
      </c>
      <c r="G2942">
        <v>61354</v>
      </c>
      <c r="H2942" t="s">
        <v>1530</v>
      </c>
      <c r="I2942">
        <v>295</v>
      </c>
      <c r="J2942">
        <v>38</v>
      </c>
      <c r="K2942">
        <v>2500</v>
      </c>
      <c r="L2942">
        <v>81314</v>
      </c>
      <c r="M2942">
        <v>1010</v>
      </c>
      <c r="N2942">
        <v>1061</v>
      </c>
      <c r="O2942">
        <v>1114</v>
      </c>
      <c r="P2942">
        <v>1218</v>
      </c>
      <c r="Q2942">
        <v>1322</v>
      </c>
      <c r="R2942">
        <v>95000</v>
      </c>
      <c r="S2942">
        <v>99797</v>
      </c>
      <c r="T2942">
        <v>104782</v>
      </c>
      <c r="U2942">
        <v>114564</v>
      </c>
      <c r="V2942">
        <v>124347</v>
      </c>
      <c r="W2942" t="s">
        <v>1752</v>
      </c>
      <c r="X2942">
        <v>1</v>
      </c>
      <c r="Y2942">
        <v>1</v>
      </c>
      <c r="Z2942" t="s">
        <v>1532</v>
      </c>
    </row>
    <row r="2943" spans="1:26">
      <c r="A2943">
        <v>285</v>
      </c>
      <c r="B2943">
        <v>16226</v>
      </c>
      <c r="C2943" t="s">
        <v>1574</v>
      </c>
      <c r="D2943" t="s">
        <v>1529</v>
      </c>
      <c r="E2943" t="s">
        <v>1449</v>
      </c>
      <c r="F2943">
        <v>52053</v>
      </c>
      <c r="G2943">
        <v>61333</v>
      </c>
      <c r="H2943" t="s">
        <v>1530</v>
      </c>
      <c r="I2943">
        <v>295</v>
      </c>
      <c r="J2943">
        <v>15</v>
      </c>
      <c r="K2943">
        <v>500</v>
      </c>
      <c r="L2943">
        <v>81314</v>
      </c>
      <c r="M2943">
        <v>1010</v>
      </c>
      <c r="N2943">
        <v>1061</v>
      </c>
      <c r="O2943">
        <v>1114</v>
      </c>
      <c r="P2943">
        <v>1218</v>
      </c>
      <c r="Q2943">
        <v>1322</v>
      </c>
      <c r="R2943">
        <v>7500</v>
      </c>
      <c r="S2943">
        <v>7879</v>
      </c>
      <c r="T2943">
        <v>8272</v>
      </c>
      <c r="U2943">
        <v>9045</v>
      </c>
      <c r="V2943">
        <v>9817</v>
      </c>
      <c r="W2943" t="s">
        <v>2946</v>
      </c>
      <c r="X2943">
        <v>1</v>
      </c>
      <c r="Y2943">
        <v>1</v>
      </c>
      <c r="Z2943" t="s">
        <v>1532</v>
      </c>
    </row>
    <row r="2944" spans="1:26">
      <c r="A2944">
        <v>285</v>
      </c>
      <c r="B2944">
        <v>16226</v>
      </c>
      <c r="C2944" t="s">
        <v>1574</v>
      </c>
      <c r="D2944" t="s">
        <v>1529</v>
      </c>
      <c r="E2944" t="s">
        <v>1449</v>
      </c>
      <c r="F2944">
        <v>51755</v>
      </c>
      <c r="G2944">
        <v>61019</v>
      </c>
      <c r="H2944" t="s">
        <v>1530</v>
      </c>
      <c r="I2944">
        <v>295</v>
      </c>
      <c r="J2944">
        <v>4</v>
      </c>
      <c r="K2944">
        <v>500</v>
      </c>
      <c r="L2944">
        <v>81314</v>
      </c>
      <c r="M2944">
        <v>1010</v>
      </c>
      <c r="N2944">
        <v>1061</v>
      </c>
      <c r="O2944">
        <v>1114</v>
      </c>
      <c r="P2944">
        <v>1218</v>
      </c>
      <c r="Q2944">
        <v>1322</v>
      </c>
      <c r="R2944">
        <v>2000</v>
      </c>
      <c r="S2944">
        <v>2101</v>
      </c>
      <c r="T2944">
        <v>2206</v>
      </c>
      <c r="U2944">
        <v>2412</v>
      </c>
      <c r="V2944">
        <v>2618</v>
      </c>
      <c r="W2944" t="s">
        <v>2598</v>
      </c>
      <c r="X2944">
        <v>1</v>
      </c>
      <c r="Y2944">
        <v>1</v>
      </c>
      <c r="Z2944" t="s">
        <v>1532</v>
      </c>
    </row>
    <row r="2945" spans="1:26">
      <c r="A2945">
        <v>285</v>
      </c>
      <c r="B2945">
        <v>16226</v>
      </c>
      <c r="C2945" t="s">
        <v>1574</v>
      </c>
      <c r="D2945" t="s">
        <v>1529</v>
      </c>
      <c r="E2945" t="s">
        <v>1449</v>
      </c>
      <c r="F2945">
        <v>52054</v>
      </c>
      <c r="G2945">
        <v>61334</v>
      </c>
      <c r="H2945" t="s">
        <v>1530</v>
      </c>
      <c r="I2945">
        <v>295</v>
      </c>
      <c r="J2945">
        <v>83</v>
      </c>
      <c r="K2945">
        <v>500</v>
      </c>
      <c r="L2945">
        <v>81314</v>
      </c>
      <c r="M2945">
        <v>1010</v>
      </c>
      <c r="N2945">
        <v>1061</v>
      </c>
      <c r="O2945">
        <v>1114</v>
      </c>
      <c r="P2945">
        <v>1218</v>
      </c>
      <c r="Q2945">
        <v>1322</v>
      </c>
      <c r="R2945">
        <v>41500</v>
      </c>
      <c r="S2945">
        <v>43596</v>
      </c>
      <c r="T2945">
        <v>45773</v>
      </c>
      <c r="U2945">
        <v>50047</v>
      </c>
      <c r="V2945">
        <v>54320</v>
      </c>
      <c r="W2945" t="s">
        <v>2946</v>
      </c>
      <c r="X2945">
        <v>1</v>
      </c>
      <c r="Y2945">
        <v>1</v>
      </c>
      <c r="Z2945" t="s">
        <v>1532</v>
      </c>
    </row>
    <row r="2946" spans="1:26">
      <c r="A2946">
        <v>285</v>
      </c>
      <c r="B2946">
        <v>16226</v>
      </c>
      <c r="C2946" t="s">
        <v>1574</v>
      </c>
      <c r="D2946" t="s">
        <v>1529</v>
      </c>
      <c r="E2946" t="s">
        <v>1449</v>
      </c>
      <c r="F2946">
        <v>52047</v>
      </c>
      <c r="G2946">
        <v>61327</v>
      </c>
      <c r="H2946" t="s">
        <v>1530</v>
      </c>
      <c r="I2946">
        <v>295</v>
      </c>
      <c r="J2946">
        <v>25</v>
      </c>
      <c r="K2946">
        <v>500</v>
      </c>
      <c r="L2946">
        <v>81314</v>
      </c>
      <c r="M2946">
        <v>1010</v>
      </c>
      <c r="N2946">
        <v>1061</v>
      </c>
      <c r="O2946">
        <v>1114</v>
      </c>
      <c r="P2946">
        <v>1218</v>
      </c>
      <c r="Q2946">
        <v>1322</v>
      </c>
      <c r="R2946">
        <v>12500</v>
      </c>
      <c r="S2946">
        <v>13131</v>
      </c>
      <c r="T2946">
        <v>13787</v>
      </c>
      <c r="U2946">
        <v>15074</v>
      </c>
      <c r="V2946">
        <v>16361</v>
      </c>
      <c r="W2946" t="s">
        <v>2030</v>
      </c>
      <c r="X2946">
        <v>1</v>
      </c>
      <c r="Y2946">
        <v>1</v>
      </c>
      <c r="Z2946" t="s">
        <v>1532</v>
      </c>
    </row>
    <row r="2947" spans="1:26">
      <c r="A2947">
        <v>285</v>
      </c>
      <c r="B2947">
        <v>16226</v>
      </c>
      <c r="C2947" t="s">
        <v>1574</v>
      </c>
      <c r="D2947" t="s">
        <v>1529</v>
      </c>
      <c r="E2947" t="s">
        <v>1449</v>
      </c>
      <c r="F2947">
        <v>51510</v>
      </c>
      <c r="G2947">
        <v>60549</v>
      </c>
      <c r="H2947" t="s">
        <v>1530</v>
      </c>
      <c r="I2947">
        <v>295</v>
      </c>
      <c r="J2947">
        <v>10</v>
      </c>
      <c r="K2947">
        <v>1300</v>
      </c>
      <c r="L2947">
        <v>81314</v>
      </c>
      <c r="M2947">
        <v>1010</v>
      </c>
      <c r="N2947">
        <v>1061</v>
      </c>
      <c r="O2947">
        <v>1114</v>
      </c>
      <c r="P2947">
        <v>1218</v>
      </c>
      <c r="Q2947">
        <v>1322</v>
      </c>
      <c r="R2947">
        <v>13000</v>
      </c>
      <c r="S2947">
        <v>13656</v>
      </c>
      <c r="T2947">
        <v>14339</v>
      </c>
      <c r="U2947">
        <v>15677</v>
      </c>
      <c r="V2947">
        <v>17016</v>
      </c>
      <c r="W2947" t="s">
        <v>2596</v>
      </c>
      <c r="X2947">
        <v>1</v>
      </c>
      <c r="Y2947">
        <v>1</v>
      </c>
      <c r="Z2947" t="s">
        <v>1532</v>
      </c>
    </row>
    <row r="2948" spans="1:26">
      <c r="A2948">
        <v>285</v>
      </c>
      <c r="B2948">
        <v>16226</v>
      </c>
      <c r="C2948" t="s">
        <v>1574</v>
      </c>
      <c r="D2948" t="s">
        <v>1529</v>
      </c>
      <c r="E2948" t="s">
        <v>1449</v>
      </c>
      <c r="F2948">
        <v>52016</v>
      </c>
      <c r="G2948">
        <v>61296</v>
      </c>
      <c r="H2948" t="s">
        <v>1530</v>
      </c>
      <c r="I2948">
        <v>295</v>
      </c>
      <c r="J2948">
        <v>10</v>
      </c>
      <c r="K2948">
        <v>2500</v>
      </c>
      <c r="L2948">
        <v>81314</v>
      </c>
      <c r="M2948">
        <v>1010</v>
      </c>
      <c r="N2948">
        <v>1061</v>
      </c>
      <c r="O2948">
        <v>1114</v>
      </c>
      <c r="P2948">
        <v>1218</v>
      </c>
      <c r="Q2948">
        <v>1322</v>
      </c>
      <c r="R2948">
        <v>25000</v>
      </c>
      <c r="S2948">
        <v>26262</v>
      </c>
      <c r="T2948">
        <v>27574</v>
      </c>
      <c r="U2948">
        <v>30149</v>
      </c>
      <c r="V2948">
        <v>32723</v>
      </c>
      <c r="W2948" t="s">
        <v>2944</v>
      </c>
      <c r="X2948">
        <v>1</v>
      </c>
      <c r="Y2948">
        <v>1</v>
      </c>
      <c r="Z2948" t="s">
        <v>1532</v>
      </c>
    </row>
    <row r="2949" spans="1:26">
      <c r="A2949">
        <v>285</v>
      </c>
      <c r="B2949">
        <v>16226</v>
      </c>
      <c r="C2949" t="s">
        <v>1574</v>
      </c>
      <c r="D2949" t="s">
        <v>1529</v>
      </c>
      <c r="E2949" t="s">
        <v>1449</v>
      </c>
      <c r="F2949">
        <v>52049</v>
      </c>
      <c r="G2949">
        <v>61329</v>
      </c>
      <c r="H2949" t="s">
        <v>1530</v>
      </c>
      <c r="I2949">
        <v>295</v>
      </c>
      <c r="J2949">
        <v>147</v>
      </c>
      <c r="K2949">
        <v>500</v>
      </c>
      <c r="L2949">
        <v>81314</v>
      </c>
      <c r="M2949">
        <v>1010</v>
      </c>
      <c r="N2949">
        <v>1061</v>
      </c>
      <c r="O2949">
        <v>1114</v>
      </c>
      <c r="P2949">
        <v>1218</v>
      </c>
      <c r="Q2949">
        <v>1322</v>
      </c>
      <c r="R2949">
        <v>73500</v>
      </c>
      <c r="S2949">
        <v>77211</v>
      </c>
      <c r="T2949">
        <v>81068</v>
      </c>
      <c r="U2949">
        <v>88637</v>
      </c>
      <c r="V2949">
        <v>96205</v>
      </c>
      <c r="W2949" t="s">
        <v>2030</v>
      </c>
      <c r="X2949">
        <v>1</v>
      </c>
      <c r="Y2949">
        <v>1</v>
      </c>
      <c r="Z2949" t="s">
        <v>1532</v>
      </c>
    </row>
    <row r="2950" spans="1:26">
      <c r="A2950">
        <v>285</v>
      </c>
      <c r="B2950">
        <v>16226</v>
      </c>
      <c r="C2950" t="s">
        <v>1574</v>
      </c>
      <c r="D2950" t="s">
        <v>1529</v>
      </c>
      <c r="E2950" t="s">
        <v>1449</v>
      </c>
      <c r="F2950">
        <v>52051</v>
      </c>
      <c r="G2950">
        <v>61331</v>
      </c>
      <c r="H2950" t="s">
        <v>1530</v>
      </c>
      <c r="I2950">
        <v>295</v>
      </c>
      <c r="J2950">
        <v>43</v>
      </c>
      <c r="K2950">
        <v>500</v>
      </c>
      <c r="L2950">
        <v>81314</v>
      </c>
      <c r="M2950">
        <v>1010</v>
      </c>
      <c r="N2950">
        <v>1061</v>
      </c>
      <c r="O2950">
        <v>1114</v>
      </c>
      <c r="P2950">
        <v>1218</v>
      </c>
      <c r="Q2950">
        <v>1322</v>
      </c>
      <c r="R2950">
        <v>21500</v>
      </c>
      <c r="S2950">
        <v>22586</v>
      </c>
      <c r="T2950">
        <v>23714</v>
      </c>
      <c r="U2950">
        <v>25928</v>
      </c>
      <c r="V2950">
        <v>28142</v>
      </c>
      <c r="W2950" t="s">
        <v>2946</v>
      </c>
      <c r="X2950">
        <v>1</v>
      </c>
      <c r="Y2950">
        <v>1</v>
      </c>
      <c r="Z2950" t="s">
        <v>1532</v>
      </c>
    </row>
    <row r="2951" spans="1:26">
      <c r="A2951">
        <v>285</v>
      </c>
      <c r="B2951">
        <v>16226</v>
      </c>
      <c r="C2951" t="s">
        <v>1574</v>
      </c>
      <c r="D2951" t="s">
        <v>1529</v>
      </c>
      <c r="E2951" t="s">
        <v>1449</v>
      </c>
      <c r="F2951">
        <v>52126</v>
      </c>
      <c r="G2951">
        <v>61406</v>
      </c>
      <c r="H2951" t="s">
        <v>1530</v>
      </c>
      <c r="I2951">
        <v>295</v>
      </c>
      <c r="J2951">
        <v>10</v>
      </c>
      <c r="K2951">
        <v>500</v>
      </c>
      <c r="L2951">
        <v>81314</v>
      </c>
      <c r="M2951">
        <v>1010</v>
      </c>
      <c r="N2951">
        <v>1061</v>
      </c>
      <c r="O2951">
        <v>1114</v>
      </c>
      <c r="P2951">
        <v>1218</v>
      </c>
      <c r="Q2951">
        <v>1322</v>
      </c>
      <c r="R2951">
        <v>5000</v>
      </c>
      <c r="S2951">
        <v>5252</v>
      </c>
      <c r="T2951">
        <v>5515</v>
      </c>
      <c r="U2951">
        <v>6030</v>
      </c>
      <c r="V2951">
        <v>6545</v>
      </c>
      <c r="W2951" t="s">
        <v>1924</v>
      </c>
      <c r="X2951">
        <v>1</v>
      </c>
      <c r="Y2951">
        <v>1</v>
      </c>
      <c r="Z2951" t="s">
        <v>1532</v>
      </c>
    </row>
    <row r="2952" spans="1:26">
      <c r="A2952">
        <v>285</v>
      </c>
      <c r="B2952">
        <v>16226</v>
      </c>
      <c r="C2952" t="s">
        <v>1574</v>
      </c>
      <c r="D2952" t="s">
        <v>1529</v>
      </c>
      <c r="E2952" t="s">
        <v>1449</v>
      </c>
      <c r="F2952">
        <v>52136</v>
      </c>
      <c r="G2952">
        <v>61416</v>
      </c>
      <c r="H2952" t="s">
        <v>1530</v>
      </c>
      <c r="I2952">
        <v>295</v>
      </c>
      <c r="J2952">
        <v>10</v>
      </c>
      <c r="K2952">
        <v>500</v>
      </c>
      <c r="L2952">
        <v>81314</v>
      </c>
      <c r="M2952">
        <v>1010</v>
      </c>
      <c r="N2952">
        <v>1061</v>
      </c>
      <c r="O2952">
        <v>1114</v>
      </c>
      <c r="P2952">
        <v>1218</v>
      </c>
      <c r="Q2952">
        <v>1322</v>
      </c>
      <c r="R2952">
        <v>5000</v>
      </c>
      <c r="S2952">
        <v>5252</v>
      </c>
      <c r="T2952">
        <v>5515</v>
      </c>
      <c r="U2952">
        <v>6030</v>
      </c>
      <c r="V2952">
        <v>6545</v>
      </c>
      <c r="W2952" t="s">
        <v>1924</v>
      </c>
      <c r="X2952">
        <v>1</v>
      </c>
      <c r="Y2952">
        <v>1</v>
      </c>
      <c r="Z2952" t="s">
        <v>1532</v>
      </c>
    </row>
    <row r="2953" spans="1:26">
      <c r="A2953">
        <v>285</v>
      </c>
      <c r="B2953">
        <v>16226</v>
      </c>
      <c r="C2953" t="s">
        <v>1574</v>
      </c>
      <c r="D2953" t="s">
        <v>1529</v>
      </c>
      <c r="E2953" t="s">
        <v>1445</v>
      </c>
      <c r="F2953">
        <v>75622</v>
      </c>
      <c r="G2953">
        <v>89692</v>
      </c>
      <c r="H2953" t="s">
        <v>1577</v>
      </c>
      <c r="I2953">
        <v>324</v>
      </c>
      <c r="J2953">
        <v>1</v>
      </c>
      <c r="K2953">
        <v>8000</v>
      </c>
      <c r="L2953">
        <v>81000</v>
      </c>
      <c r="M2953">
        <v>4982</v>
      </c>
      <c r="N2953">
        <v>5231</v>
      </c>
      <c r="O2953">
        <v>5493</v>
      </c>
      <c r="P2953">
        <v>6004</v>
      </c>
      <c r="Q2953">
        <v>6515</v>
      </c>
      <c r="R2953">
        <v>8000</v>
      </c>
      <c r="S2953">
        <v>8400</v>
      </c>
      <c r="T2953">
        <v>8821</v>
      </c>
      <c r="U2953">
        <v>9641</v>
      </c>
      <c r="V2953">
        <v>10462</v>
      </c>
      <c r="W2953" t="s">
        <v>2955</v>
      </c>
      <c r="X2953">
        <v>1</v>
      </c>
      <c r="Y2953">
        <v>1</v>
      </c>
      <c r="Z2953" t="s">
        <v>1532</v>
      </c>
    </row>
    <row r="2954" spans="1:26">
      <c r="A2954">
        <v>285</v>
      </c>
      <c r="B2954">
        <v>16226</v>
      </c>
      <c r="C2954" t="s">
        <v>1574</v>
      </c>
      <c r="D2954" t="s">
        <v>1529</v>
      </c>
      <c r="E2954" t="s">
        <v>1445</v>
      </c>
      <c r="F2954">
        <v>62037</v>
      </c>
      <c r="G2954">
        <v>74577</v>
      </c>
      <c r="H2954" t="s">
        <v>1577</v>
      </c>
      <c r="I2954">
        <v>324</v>
      </c>
      <c r="J2954">
        <v>6</v>
      </c>
      <c r="K2954">
        <v>6000</v>
      </c>
      <c r="L2954">
        <v>81000</v>
      </c>
      <c r="M2954">
        <v>4982</v>
      </c>
      <c r="N2954">
        <v>5231</v>
      </c>
      <c r="O2954">
        <v>5493</v>
      </c>
      <c r="P2954">
        <v>6004</v>
      </c>
      <c r="Q2954">
        <v>6515</v>
      </c>
      <c r="R2954">
        <v>36000</v>
      </c>
      <c r="S2954">
        <v>37799</v>
      </c>
      <c r="T2954">
        <v>39692</v>
      </c>
      <c r="U2954">
        <v>43385</v>
      </c>
      <c r="V2954">
        <v>47077</v>
      </c>
      <c r="W2954" t="s">
        <v>2955</v>
      </c>
      <c r="X2954">
        <v>1</v>
      </c>
      <c r="Y2954">
        <v>1</v>
      </c>
      <c r="Z2954" t="s">
        <v>1532</v>
      </c>
    </row>
    <row r="2955" spans="1:26">
      <c r="A2955">
        <v>285</v>
      </c>
      <c r="B2955">
        <v>16226</v>
      </c>
      <c r="C2955" t="s">
        <v>1574</v>
      </c>
      <c r="D2955" t="s">
        <v>1529</v>
      </c>
      <c r="E2955" t="s">
        <v>1445</v>
      </c>
      <c r="F2955">
        <v>55465</v>
      </c>
      <c r="G2955">
        <v>65469</v>
      </c>
      <c r="H2955" t="s">
        <v>1577</v>
      </c>
      <c r="I2955">
        <v>326</v>
      </c>
      <c r="J2955">
        <v>7</v>
      </c>
      <c r="K2955">
        <v>1200</v>
      </c>
      <c r="L2955">
        <v>81000</v>
      </c>
      <c r="M2955">
        <v>4982</v>
      </c>
      <c r="N2955">
        <v>5231</v>
      </c>
      <c r="O2955">
        <v>5493</v>
      </c>
      <c r="P2955">
        <v>6004</v>
      </c>
      <c r="Q2955">
        <v>6515</v>
      </c>
      <c r="R2955">
        <v>8400</v>
      </c>
      <c r="S2955">
        <v>8820</v>
      </c>
      <c r="T2955">
        <v>9262</v>
      </c>
      <c r="U2955">
        <v>10123</v>
      </c>
      <c r="V2955">
        <v>10985</v>
      </c>
      <c r="W2955" t="s">
        <v>2637</v>
      </c>
      <c r="X2955">
        <v>1</v>
      </c>
      <c r="Y2955">
        <v>1</v>
      </c>
      <c r="Z2955" t="s">
        <v>1532</v>
      </c>
    </row>
    <row r="2956" spans="1:26">
      <c r="A2956">
        <v>285</v>
      </c>
      <c r="B2956">
        <v>16226</v>
      </c>
      <c r="C2956" t="s">
        <v>1574</v>
      </c>
      <c r="D2956" t="s">
        <v>1529</v>
      </c>
      <c r="E2956" t="s">
        <v>1445</v>
      </c>
      <c r="F2956">
        <v>58237</v>
      </c>
      <c r="G2956">
        <v>69120</v>
      </c>
      <c r="H2956" t="s">
        <v>1577</v>
      </c>
      <c r="I2956">
        <v>326</v>
      </c>
      <c r="J2956">
        <v>19</v>
      </c>
      <c r="K2956">
        <v>1000</v>
      </c>
      <c r="L2956">
        <v>81000</v>
      </c>
      <c r="M2956">
        <v>4982</v>
      </c>
      <c r="N2956">
        <v>5231</v>
      </c>
      <c r="O2956">
        <v>5493</v>
      </c>
      <c r="P2956">
        <v>6004</v>
      </c>
      <c r="Q2956">
        <v>6515</v>
      </c>
      <c r="R2956">
        <v>19000</v>
      </c>
      <c r="S2956">
        <v>19950</v>
      </c>
      <c r="T2956">
        <v>20949</v>
      </c>
      <c r="U2956">
        <v>22898</v>
      </c>
      <c r="V2956">
        <v>24846</v>
      </c>
      <c r="W2956" t="s">
        <v>2637</v>
      </c>
      <c r="X2956">
        <v>1</v>
      </c>
      <c r="Y2956">
        <v>1</v>
      </c>
      <c r="Z2956" t="s">
        <v>1532</v>
      </c>
    </row>
    <row r="2957" spans="1:26">
      <c r="A2957">
        <v>285</v>
      </c>
      <c r="B2957">
        <v>16226</v>
      </c>
      <c r="C2957" t="s">
        <v>1574</v>
      </c>
      <c r="D2957" t="s">
        <v>1529</v>
      </c>
      <c r="E2957" t="s">
        <v>1445</v>
      </c>
      <c r="F2957">
        <v>39162</v>
      </c>
      <c r="G2957">
        <v>43387</v>
      </c>
      <c r="H2957" t="s">
        <v>1577</v>
      </c>
      <c r="I2957">
        <v>326</v>
      </c>
      <c r="J2957">
        <v>16</v>
      </c>
      <c r="K2957">
        <v>300</v>
      </c>
      <c r="L2957">
        <v>81000</v>
      </c>
      <c r="M2957">
        <v>4982</v>
      </c>
      <c r="N2957">
        <v>5231</v>
      </c>
      <c r="O2957">
        <v>5493</v>
      </c>
      <c r="P2957">
        <v>6004</v>
      </c>
      <c r="Q2957">
        <v>6515</v>
      </c>
      <c r="R2957">
        <v>4800</v>
      </c>
      <c r="S2957">
        <v>5040</v>
      </c>
      <c r="T2957">
        <v>5292</v>
      </c>
      <c r="U2957">
        <v>5785</v>
      </c>
      <c r="V2957">
        <v>6277</v>
      </c>
      <c r="W2957" t="s">
        <v>2637</v>
      </c>
      <c r="X2957">
        <v>1</v>
      </c>
      <c r="Y2957">
        <v>1</v>
      </c>
      <c r="Z2957" t="s">
        <v>1532</v>
      </c>
    </row>
    <row r="2958" spans="1:26">
      <c r="A2958">
        <v>285</v>
      </c>
      <c r="B2958">
        <v>16226</v>
      </c>
      <c r="C2958" t="s">
        <v>1574</v>
      </c>
      <c r="D2958" t="s">
        <v>1529</v>
      </c>
      <c r="E2958" t="s">
        <v>1445</v>
      </c>
      <c r="F2958">
        <v>55187</v>
      </c>
      <c r="G2958">
        <v>65095</v>
      </c>
      <c r="H2958" t="s">
        <v>1530</v>
      </c>
      <c r="I2958">
        <v>299</v>
      </c>
      <c r="J2958">
        <v>4</v>
      </c>
      <c r="K2958">
        <v>125</v>
      </c>
      <c r="L2958">
        <v>81000</v>
      </c>
      <c r="M2958">
        <v>4982</v>
      </c>
      <c r="N2958">
        <v>5231</v>
      </c>
      <c r="O2958">
        <v>5493</v>
      </c>
      <c r="P2958">
        <v>6004</v>
      </c>
      <c r="Q2958">
        <v>6515</v>
      </c>
      <c r="R2958">
        <v>500</v>
      </c>
      <c r="S2958">
        <v>525</v>
      </c>
      <c r="T2958">
        <v>551</v>
      </c>
      <c r="U2958">
        <v>603</v>
      </c>
      <c r="V2958">
        <v>654</v>
      </c>
      <c r="W2958" t="s">
        <v>2956</v>
      </c>
      <c r="X2958">
        <v>1</v>
      </c>
      <c r="Y2958">
        <v>1</v>
      </c>
      <c r="Z2958" t="s">
        <v>1532</v>
      </c>
    </row>
    <row r="2959" spans="1:26">
      <c r="A2959">
        <v>285</v>
      </c>
      <c r="B2959">
        <v>16226</v>
      </c>
      <c r="C2959" t="s">
        <v>1574</v>
      </c>
      <c r="D2959" t="s">
        <v>1529</v>
      </c>
      <c r="E2959" t="s">
        <v>1445</v>
      </c>
      <c r="F2959">
        <v>58972</v>
      </c>
      <c r="G2959">
        <v>70028</v>
      </c>
      <c r="H2959" t="s">
        <v>1577</v>
      </c>
      <c r="I2959">
        <v>324</v>
      </c>
      <c r="J2959">
        <v>2</v>
      </c>
      <c r="K2959">
        <v>7000</v>
      </c>
      <c r="L2959">
        <v>81000</v>
      </c>
      <c r="M2959">
        <v>4982</v>
      </c>
      <c r="N2959">
        <v>5231</v>
      </c>
      <c r="O2959">
        <v>5493</v>
      </c>
      <c r="P2959">
        <v>6004</v>
      </c>
      <c r="Q2959">
        <v>6515</v>
      </c>
      <c r="R2959">
        <v>14000</v>
      </c>
      <c r="S2959">
        <v>14700</v>
      </c>
      <c r="T2959">
        <v>15436</v>
      </c>
      <c r="U2959">
        <v>16872</v>
      </c>
      <c r="V2959">
        <v>18308</v>
      </c>
      <c r="W2959" t="s">
        <v>2232</v>
      </c>
      <c r="X2959">
        <v>1</v>
      </c>
      <c r="Y2959">
        <v>1</v>
      </c>
      <c r="Z2959" t="s">
        <v>1532</v>
      </c>
    </row>
    <row r="2960" spans="1:26">
      <c r="A2960">
        <v>285</v>
      </c>
      <c r="B2960">
        <v>16226</v>
      </c>
      <c r="C2960" t="s">
        <v>1574</v>
      </c>
      <c r="D2960" t="s">
        <v>1529</v>
      </c>
      <c r="E2960" t="s">
        <v>1445</v>
      </c>
      <c r="F2960">
        <v>60188</v>
      </c>
      <c r="G2960">
        <v>71543</v>
      </c>
      <c r="H2960" t="s">
        <v>1530</v>
      </c>
      <c r="I2960">
        <v>293</v>
      </c>
      <c r="J2960">
        <v>7</v>
      </c>
      <c r="K2960">
        <v>1200</v>
      </c>
      <c r="L2960">
        <v>81000</v>
      </c>
      <c r="M2960">
        <v>4982</v>
      </c>
      <c r="N2960">
        <v>5231</v>
      </c>
      <c r="O2960">
        <v>5493</v>
      </c>
      <c r="P2960">
        <v>6004</v>
      </c>
      <c r="Q2960">
        <v>6515</v>
      </c>
      <c r="R2960">
        <v>8400</v>
      </c>
      <c r="S2960">
        <v>8820</v>
      </c>
      <c r="T2960">
        <v>9262</v>
      </c>
      <c r="U2960">
        <v>10123</v>
      </c>
      <c r="V2960">
        <v>10985</v>
      </c>
      <c r="W2960" t="s">
        <v>2957</v>
      </c>
      <c r="X2960">
        <v>1</v>
      </c>
      <c r="Y2960">
        <v>1</v>
      </c>
      <c r="Z2960" t="s">
        <v>1532</v>
      </c>
    </row>
    <row r="2961" spans="1:26">
      <c r="A2961">
        <v>285</v>
      </c>
      <c r="B2961">
        <v>16226</v>
      </c>
      <c r="C2961" t="s">
        <v>1574</v>
      </c>
      <c r="D2961" t="s">
        <v>1529</v>
      </c>
      <c r="E2961" t="s">
        <v>1445</v>
      </c>
      <c r="F2961">
        <v>75403</v>
      </c>
      <c r="G2961">
        <v>89455</v>
      </c>
      <c r="H2961" t="s">
        <v>1530</v>
      </c>
      <c r="I2961">
        <v>293</v>
      </c>
      <c r="J2961">
        <v>2</v>
      </c>
      <c r="K2961">
        <v>3000</v>
      </c>
      <c r="L2961">
        <v>81000</v>
      </c>
      <c r="M2961">
        <v>4982</v>
      </c>
      <c r="N2961">
        <v>5231</v>
      </c>
      <c r="O2961">
        <v>5493</v>
      </c>
      <c r="P2961">
        <v>6004</v>
      </c>
      <c r="Q2961">
        <v>6515</v>
      </c>
      <c r="R2961">
        <v>6000</v>
      </c>
      <c r="S2961">
        <v>6300</v>
      </c>
      <c r="T2961">
        <v>6615</v>
      </c>
      <c r="U2961">
        <v>7231</v>
      </c>
      <c r="V2961">
        <v>7846</v>
      </c>
      <c r="W2961" t="s">
        <v>2958</v>
      </c>
      <c r="X2961">
        <v>1</v>
      </c>
      <c r="Y2961">
        <v>1</v>
      </c>
      <c r="Z2961" t="s">
        <v>1532</v>
      </c>
    </row>
    <row r="2962" spans="1:26">
      <c r="A2962">
        <v>285</v>
      </c>
      <c r="B2962">
        <v>16226</v>
      </c>
      <c r="C2962" t="s">
        <v>1574</v>
      </c>
      <c r="D2962" t="s">
        <v>1529</v>
      </c>
      <c r="E2962" t="s">
        <v>1445</v>
      </c>
      <c r="F2962">
        <v>75396</v>
      </c>
      <c r="G2962">
        <v>89448</v>
      </c>
      <c r="H2962" t="s">
        <v>1530</v>
      </c>
      <c r="I2962">
        <v>293</v>
      </c>
      <c r="J2962">
        <v>2</v>
      </c>
      <c r="K2962">
        <v>1250</v>
      </c>
      <c r="L2962">
        <v>81000</v>
      </c>
      <c r="M2962">
        <v>4982</v>
      </c>
      <c r="N2962">
        <v>5231</v>
      </c>
      <c r="O2962">
        <v>5493</v>
      </c>
      <c r="P2962">
        <v>6004</v>
      </c>
      <c r="Q2962">
        <v>6515</v>
      </c>
      <c r="R2962">
        <v>2500</v>
      </c>
      <c r="S2962">
        <v>2625</v>
      </c>
      <c r="T2962">
        <v>2756</v>
      </c>
      <c r="U2962">
        <v>3013</v>
      </c>
      <c r="V2962">
        <v>3269</v>
      </c>
      <c r="W2962" t="s">
        <v>2958</v>
      </c>
      <c r="X2962">
        <v>1</v>
      </c>
      <c r="Y2962">
        <v>1</v>
      </c>
      <c r="Z2962" t="s">
        <v>1532</v>
      </c>
    </row>
    <row r="2963" spans="1:26">
      <c r="A2963">
        <v>285</v>
      </c>
      <c r="B2963">
        <v>16226</v>
      </c>
      <c r="C2963" t="s">
        <v>1574</v>
      </c>
      <c r="D2963" t="s">
        <v>1529</v>
      </c>
      <c r="E2963" t="s">
        <v>1445</v>
      </c>
      <c r="F2963">
        <v>25497</v>
      </c>
      <c r="G2963">
        <v>27197</v>
      </c>
      <c r="H2963" t="s">
        <v>1577</v>
      </c>
      <c r="I2963">
        <v>324</v>
      </c>
      <c r="J2963">
        <v>2</v>
      </c>
      <c r="K2963">
        <v>4500</v>
      </c>
      <c r="L2963">
        <v>81000</v>
      </c>
      <c r="M2963">
        <v>4982</v>
      </c>
      <c r="N2963">
        <v>5231</v>
      </c>
      <c r="O2963">
        <v>5493</v>
      </c>
      <c r="P2963">
        <v>6004</v>
      </c>
      <c r="Q2963">
        <v>6515</v>
      </c>
      <c r="R2963">
        <v>9000</v>
      </c>
      <c r="S2963">
        <v>9450</v>
      </c>
      <c r="T2963">
        <v>9923</v>
      </c>
      <c r="U2963">
        <v>10846</v>
      </c>
      <c r="V2963">
        <v>11769</v>
      </c>
      <c r="W2963" t="s">
        <v>2959</v>
      </c>
      <c r="X2963">
        <v>1</v>
      </c>
      <c r="Y2963">
        <v>1</v>
      </c>
      <c r="Z2963" t="s">
        <v>1532</v>
      </c>
    </row>
    <row r="2964" spans="1:26">
      <c r="A2964">
        <v>285</v>
      </c>
      <c r="B2964">
        <v>16226</v>
      </c>
      <c r="C2964" t="s">
        <v>1574</v>
      </c>
      <c r="D2964" t="s">
        <v>1529</v>
      </c>
      <c r="E2964" t="s">
        <v>1445</v>
      </c>
      <c r="F2964">
        <v>76888</v>
      </c>
      <c r="G2964">
        <v>91054</v>
      </c>
      <c r="H2964" t="s">
        <v>1577</v>
      </c>
      <c r="I2964">
        <v>324</v>
      </c>
      <c r="J2964">
        <v>5</v>
      </c>
      <c r="K2964">
        <v>4500</v>
      </c>
      <c r="L2964">
        <v>81000</v>
      </c>
      <c r="M2964">
        <v>4982</v>
      </c>
      <c r="N2964">
        <v>5231</v>
      </c>
      <c r="O2964">
        <v>5493</v>
      </c>
      <c r="P2964">
        <v>6004</v>
      </c>
      <c r="Q2964">
        <v>6515</v>
      </c>
      <c r="R2964">
        <v>22500</v>
      </c>
      <c r="S2964">
        <v>23625</v>
      </c>
      <c r="T2964">
        <v>24808</v>
      </c>
      <c r="U2964">
        <v>27116</v>
      </c>
      <c r="V2964">
        <v>29423</v>
      </c>
      <c r="W2964" t="s">
        <v>2960</v>
      </c>
      <c r="X2964">
        <v>1</v>
      </c>
      <c r="Y2964">
        <v>1</v>
      </c>
      <c r="Z2964" t="s">
        <v>1532</v>
      </c>
    </row>
    <row r="2965" spans="1:26">
      <c r="A2965">
        <v>285</v>
      </c>
      <c r="B2965">
        <v>16226</v>
      </c>
      <c r="C2965" t="s">
        <v>1574</v>
      </c>
      <c r="D2965" t="s">
        <v>1529</v>
      </c>
      <c r="E2965" t="s">
        <v>1445</v>
      </c>
      <c r="F2965">
        <v>38787</v>
      </c>
      <c r="G2965">
        <v>42962</v>
      </c>
      <c r="H2965" t="s">
        <v>1577</v>
      </c>
      <c r="I2965">
        <v>324</v>
      </c>
      <c r="J2965">
        <v>2</v>
      </c>
      <c r="K2965">
        <v>4500</v>
      </c>
      <c r="L2965">
        <v>81000</v>
      </c>
      <c r="M2965">
        <v>4982</v>
      </c>
      <c r="N2965">
        <v>5231</v>
      </c>
      <c r="O2965">
        <v>5493</v>
      </c>
      <c r="P2965">
        <v>6004</v>
      </c>
      <c r="Q2965">
        <v>6515</v>
      </c>
      <c r="R2965">
        <v>9000</v>
      </c>
      <c r="S2965">
        <v>9450</v>
      </c>
      <c r="T2965">
        <v>9923</v>
      </c>
      <c r="U2965">
        <v>10846</v>
      </c>
      <c r="V2965">
        <v>11769</v>
      </c>
      <c r="W2965" t="s">
        <v>2960</v>
      </c>
      <c r="X2965">
        <v>1</v>
      </c>
      <c r="Y2965">
        <v>1</v>
      </c>
      <c r="Z2965" t="s">
        <v>1532</v>
      </c>
    </row>
    <row r="2966" spans="1:26">
      <c r="A2966">
        <v>285</v>
      </c>
      <c r="B2966">
        <v>16226</v>
      </c>
      <c r="C2966" t="s">
        <v>1574</v>
      </c>
      <c r="D2966" t="s">
        <v>1529</v>
      </c>
      <c r="E2966" t="s">
        <v>1445</v>
      </c>
      <c r="F2966">
        <v>63535</v>
      </c>
      <c r="G2966">
        <v>76444</v>
      </c>
      <c r="H2966" t="s">
        <v>1530</v>
      </c>
      <c r="I2966">
        <v>296</v>
      </c>
      <c r="J2966">
        <v>2</v>
      </c>
      <c r="K2966">
        <v>2000</v>
      </c>
      <c r="L2966">
        <v>81000</v>
      </c>
      <c r="M2966">
        <v>4982</v>
      </c>
      <c r="N2966">
        <v>5231</v>
      </c>
      <c r="O2966">
        <v>5493</v>
      </c>
      <c r="P2966">
        <v>6004</v>
      </c>
      <c r="Q2966">
        <v>6515</v>
      </c>
      <c r="R2966">
        <v>4000</v>
      </c>
      <c r="S2966">
        <v>4200</v>
      </c>
      <c r="T2966">
        <v>4410</v>
      </c>
      <c r="U2966">
        <v>4821</v>
      </c>
      <c r="V2966">
        <v>5231</v>
      </c>
      <c r="W2966" t="s">
        <v>2961</v>
      </c>
      <c r="X2966">
        <v>1</v>
      </c>
      <c r="Y2966">
        <v>1</v>
      </c>
      <c r="Z2966" t="s">
        <v>1532</v>
      </c>
    </row>
    <row r="2967" spans="1:26">
      <c r="A2967">
        <v>285</v>
      </c>
      <c r="B2967">
        <v>16226</v>
      </c>
      <c r="C2967" t="s">
        <v>1574</v>
      </c>
      <c r="D2967" t="s">
        <v>1529</v>
      </c>
      <c r="E2967" t="s">
        <v>1445</v>
      </c>
      <c r="F2967">
        <v>76214</v>
      </c>
      <c r="G2967">
        <v>90321</v>
      </c>
      <c r="H2967" t="s">
        <v>1577</v>
      </c>
      <c r="I2967">
        <v>328</v>
      </c>
      <c r="J2967">
        <v>1</v>
      </c>
      <c r="K2967">
        <v>15000</v>
      </c>
      <c r="L2967">
        <v>81000</v>
      </c>
      <c r="M2967">
        <v>4982</v>
      </c>
      <c r="N2967">
        <v>5231</v>
      </c>
      <c r="O2967">
        <v>5493</v>
      </c>
      <c r="P2967">
        <v>6004</v>
      </c>
      <c r="Q2967">
        <v>6515</v>
      </c>
      <c r="R2967">
        <v>15000</v>
      </c>
      <c r="S2967">
        <v>15750</v>
      </c>
      <c r="T2967">
        <v>16539</v>
      </c>
      <c r="U2967">
        <v>18077</v>
      </c>
      <c r="V2967">
        <v>19616</v>
      </c>
      <c r="W2967" t="s">
        <v>2461</v>
      </c>
      <c r="X2967">
        <v>1</v>
      </c>
      <c r="Y2967">
        <v>1</v>
      </c>
      <c r="Z2967" t="s">
        <v>1532</v>
      </c>
    </row>
    <row r="2968" spans="1:26">
      <c r="A2968">
        <v>285</v>
      </c>
      <c r="B2968">
        <v>16226</v>
      </c>
      <c r="C2968" t="s">
        <v>1574</v>
      </c>
      <c r="D2968" t="s">
        <v>1529</v>
      </c>
      <c r="E2968" t="s">
        <v>1445</v>
      </c>
      <c r="F2968">
        <v>60037</v>
      </c>
      <c r="G2968">
        <v>71373</v>
      </c>
      <c r="H2968" t="s">
        <v>1577</v>
      </c>
      <c r="I2968">
        <v>328</v>
      </c>
      <c r="J2968">
        <v>18</v>
      </c>
      <c r="K2968">
        <v>1000</v>
      </c>
      <c r="L2968">
        <v>81000</v>
      </c>
      <c r="M2968">
        <v>4982</v>
      </c>
      <c r="N2968">
        <v>5231</v>
      </c>
      <c r="O2968">
        <v>5493</v>
      </c>
      <c r="P2968">
        <v>6004</v>
      </c>
      <c r="Q2968">
        <v>6515</v>
      </c>
      <c r="R2968">
        <v>18000</v>
      </c>
      <c r="S2968">
        <v>18900</v>
      </c>
      <c r="T2968">
        <v>19846</v>
      </c>
      <c r="U2968">
        <v>21692</v>
      </c>
      <c r="V2968">
        <v>23539</v>
      </c>
      <c r="W2968" t="s">
        <v>1818</v>
      </c>
      <c r="X2968">
        <v>1</v>
      </c>
      <c r="Y2968">
        <v>1</v>
      </c>
      <c r="Z2968" t="s">
        <v>1532</v>
      </c>
    </row>
    <row r="2969" spans="1:26">
      <c r="A2969">
        <v>285</v>
      </c>
      <c r="B2969">
        <v>16226</v>
      </c>
      <c r="C2969" t="s">
        <v>1574</v>
      </c>
      <c r="D2969" t="s">
        <v>1529</v>
      </c>
      <c r="E2969" t="s">
        <v>1445</v>
      </c>
      <c r="F2969">
        <v>4741</v>
      </c>
      <c r="G2969">
        <v>4924</v>
      </c>
      <c r="H2969" t="s">
        <v>1530</v>
      </c>
      <c r="I2969">
        <v>296</v>
      </c>
      <c r="J2969">
        <v>2</v>
      </c>
      <c r="K2969">
        <v>125</v>
      </c>
      <c r="L2969">
        <v>81000</v>
      </c>
      <c r="M2969">
        <v>4982</v>
      </c>
      <c r="N2969">
        <v>5231</v>
      </c>
      <c r="O2969">
        <v>5493</v>
      </c>
      <c r="P2969">
        <v>6004</v>
      </c>
      <c r="Q2969">
        <v>6515</v>
      </c>
      <c r="R2969">
        <v>250</v>
      </c>
      <c r="S2969">
        <v>262</v>
      </c>
      <c r="T2969">
        <v>276</v>
      </c>
      <c r="U2969">
        <v>301</v>
      </c>
      <c r="V2969">
        <v>327</v>
      </c>
      <c r="W2969" t="s">
        <v>2962</v>
      </c>
      <c r="X2969">
        <v>1</v>
      </c>
      <c r="Y2969">
        <v>1</v>
      </c>
      <c r="Z2969" t="s">
        <v>1532</v>
      </c>
    </row>
    <row r="2970" spans="1:26">
      <c r="A2970">
        <v>285</v>
      </c>
      <c r="B2970">
        <v>16226</v>
      </c>
      <c r="C2970" t="s">
        <v>1574</v>
      </c>
      <c r="D2970" t="s">
        <v>1529</v>
      </c>
      <c r="E2970" t="s">
        <v>1445</v>
      </c>
      <c r="F2970">
        <v>59941</v>
      </c>
      <c r="G2970">
        <v>71274</v>
      </c>
      <c r="H2970" t="s">
        <v>1577</v>
      </c>
      <c r="I2970">
        <v>328</v>
      </c>
      <c r="J2970">
        <v>1</v>
      </c>
      <c r="K2970">
        <v>6000</v>
      </c>
      <c r="L2970">
        <v>81000</v>
      </c>
      <c r="M2970">
        <v>4982</v>
      </c>
      <c r="N2970">
        <v>5231</v>
      </c>
      <c r="O2970">
        <v>5493</v>
      </c>
      <c r="P2970">
        <v>6004</v>
      </c>
      <c r="Q2970">
        <v>6515</v>
      </c>
      <c r="R2970">
        <v>6000</v>
      </c>
      <c r="S2970">
        <v>6300</v>
      </c>
      <c r="T2970">
        <v>6615</v>
      </c>
      <c r="U2970">
        <v>7231</v>
      </c>
      <c r="V2970">
        <v>7846</v>
      </c>
      <c r="W2970" t="s">
        <v>2963</v>
      </c>
      <c r="X2970">
        <v>1</v>
      </c>
      <c r="Y2970">
        <v>1</v>
      </c>
      <c r="Z2970" t="s">
        <v>1532</v>
      </c>
    </row>
    <row r="2971" spans="1:26">
      <c r="A2971">
        <v>285</v>
      </c>
      <c r="B2971">
        <v>16226</v>
      </c>
      <c r="C2971" t="s">
        <v>1574</v>
      </c>
      <c r="D2971" t="s">
        <v>1529</v>
      </c>
      <c r="E2971" t="s">
        <v>1445</v>
      </c>
      <c r="F2971">
        <v>30937</v>
      </c>
      <c r="G2971">
        <v>33723</v>
      </c>
      <c r="H2971" t="s">
        <v>1577</v>
      </c>
      <c r="I2971">
        <v>328</v>
      </c>
      <c r="J2971">
        <v>8</v>
      </c>
      <c r="K2971">
        <v>7000</v>
      </c>
      <c r="L2971">
        <v>81000</v>
      </c>
      <c r="M2971">
        <v>4982</v>
      </c>
      <c r="N2971">
        <v>5231</v>
      </c>
      <c r="O2971">
        <v>5493</v>
      </c>
      <c r="P2971">
        <v>6004</v>
      </c>
      <c r="Q2971">
        <v>6515</v>
      </c>
      <c r="R2971">
        <v>56000</v>
      </c>
      <c r="S2971">
        <v>58799</v>
      </c>
      <c r="T2971">
        <v>61744</v>
      </c>
      <c r="U2971">
        <v>67488</v>
      </c>
      <c r="V2971">
        <v>73232</v>
      </c>
      <c r="W2971" t="s">
        <v>2234</v>
      </c>
      <c r="X2971">
        <v>1</v>
      </c>
      <c r="Y2971">
        <v>1</v>
      </c>
      <c r="Z2971" t="s">
        <v>1532</v>
      </c>
    </row>
    <row r="2972" spans="1:26">
      <c r="A2972">
        <v>285</v>
      </c>
      <c r="B2972">
        <v>16226</v>
      </c>
      <c r="C2972" t="s">
        <v>1574</v>
      </c>
      <c r="D2972" t="s">
        <v>1529</v>
      </c>
      <c r="E2972" t="s">
        <v>1445</v>
      </c>
      <c r="F2972">
        <v>49145</v>
      </c>
      <c r="G2972">
        <v>57556</v>
      </c>
      <c r="H2972" t="s">
        <v>1577</v>
      </c>
      <c r="I2972">
        <v>324</v>
      </c>
      <c r="J2972">
        <v>2</v>
      </c>
      <c r="K2972">
        <v>4500</v>
      </c>
      <c r="L2972">
        <v>81000</v>
      </c>
      <c r="M2972">
        <v>4982</v>
      </c>
      <c r="N2972">
        <v>5231</v>
      </c>
      <c r="O2972">
        <v>5493</v>
      </c>
      <c r="P2972">
        <v>6004</v>
      </c>
      <c r="Q2972">
        <v>6515</v>
      </c>
      <c r="R2972">
        <v>9000</v>
      </c>
      <c r="S2972">
        <v>9450</v>
      </c>
      <c r="T2972">
        <v>9923</v>
      </c>
      <c r="U2972">
        <v>10846</v>
      </c>
      <c r="V2972">
        <v>11769</v>
      </c>
      <c r="W2972" t="s">
        <v>2964</v>
      </c>
      <c r="X2972">
        <v>1</v>
      </c>
      <c r="Y2972">
        <v>1</v>
      </c>
      <c r="Z2972" t="s">
        <v>1532</v>
      </c>
    </row>
    <row r="2973" spans="1:26">
      <c r="A2973">
        <v>285</v>
      </c>
      <c r="B2973">
        <v>16226</v>
      </c>
      <c r="C2973" t="s">
        <v>1574</v>
      </c>
      <c r="D2973" t="s">
        <v>1529</v>
      </c>
      <c r="E2973" t="s">
        <v>1448</v>
      </c>
      <c r="F2973">
        <v>52136</v>
      </c>
      <c r="G2973">
        <v>61416</v>
      </c>
      <c r="H2973" t="s">
        <v>1530</v>
      </c>
      <c r="I2973">
        <v>295</v>
      </c>
      <c r="J2973">
        <v>6</v>
      </c>
      <c r="K2973">
        <v>500</v>
      </c>
      <c r="L2973">
        <v>81314</v>
      </c>
      <c r="M2973">
        <v>7354</v>
      </c>
      <c r="N2973">
        <v>7721</v>
      </c>
      <c r="O2973">
        <v>8107</v>
      </c>
      <c r="P2973">
        <v>8860</v>
      </c>
      <c r="Q2973">
        <v>9613</v>
      </c>
      <c r="R2973">
        <v>3000</v>
      </c>
      <c r="S2973">
        <v>3150</v>
      </c>
      <c r="T2973">
        <v>3307</v>
      </c>
      <c r="U2973">
        <v>3614</v>
      </c>
      <c r="V2973">
        <v>3922</v>
      </c>
      <c r="W2973" t="s">
        <v>1924</v>
      </c>
      <c r="X2973">
        <v>1</v>
      </c>
      <c r="Y2973">
        <v>1</v>
      </c>
      <c r="Z2973" t="s">
        <v>1532</v>
      </c>
    </row>
    <row r="2974" spans="1:26">
      <c r="A2974">
        <v>285</v>
      </c>
      <c r="B2974">
        <v>16226</v>
      </c>
      <c r="C2974" t="s">
        <v>1574</v>
      </c>
      <c r="D2974" t="s">
        <v>1529</v>
      </c>
      <c r="E2974" t="s">
        <v>1448</v>
      </c>
      <c r="F2974">
        <v>52103</v>
      </c>
      <c r="G2974">
        <v>61383</v>
      </c>
      <c r="H2974" t="s">
        <v>1530</v>
      </c>
      <c r="I2974">
        <v>295</v>
      </c>
      <c r="J2974">
        <v>14</v>
      </c>
      <c r="K2974">
        <v>300</v>
      </c>
      <c r="L2974">
        <v>81314</v>
      </c>
      <c r="M2974">
        <v>7354</v>
      </c>
      <c r="N2974">
        <v>7721</v>
      </c>
      <c r="O2974">
        <v>8107</v>
      </c>
      <c r="P2974">
        <v>8860</v>
      </c>
      <c r="Q2974">
        <v>9613</v>
      </c>
      <c r="R2974">
        <v>4200</v>
      </c>
      <c r="S2974">
        <v>4410</v>
      </c>
      <c r="T2974">
        <v>4630</v>
      </c>
      <c r="U2974">
        <v>5060</v>
      </c>
      <c r="V2974">
        <v>5490</v>
      </c>
      <c r="W2974" t="s">
        <v>1924</v>
      </c>
      <c r="X2974">
        <v>1</v>
      </c>
      <c r="Y2974">
        <v>1</v>
      </c>
      <c r="Z2974" t="s">
        <v>1532</v>
      </c>
    </row>
    <row r="2975" spans="1:26">
      <c r="A2975">
        <v>285</v>
      </c>
      <c r="B2975">
        <v>16226</v>
      </c>
      <c r="C2975" t="s">
        <v>1574</v>
      </c>
      <c r="D2975" t="s">
        <v>1529</v>
      </c>
      <c r="E2975" t="s">
        <v>1448</v>
      </c>
      <c r="F2975">
        <v>52127</v>
      </c>
      <c r="G2975">
        <v>61407</v>
      </c>
      <c r="H2975" t="s">
        <v>1530</v>
      </c>
      <c r="I2975">
        <v>295</v>
      </c>
      <c r="J2975">
        <v>10</v>
      </c>
      <c r="K2975">
        <v>500</v>
      </c>
      <c r="L2975">
        <v>81314</v>
      </c>
      <c r="M2975">
        <v>7354</v>
      </c>
      <c r="N2975">
        <v>7721</v>
      </c>
      <c r="O2975">
        <v>8107</v>
      </c>
      <c r="P2975">
        <v>8860</v>
      </c>
      <c r="Q2975">
        <v>9613</v>
      </c>
      <c r="R2975">
        <v>5000</v>
      </c>
      <c r="S2975">
        <v>5250</v>
      </c>
      <c r="T2975">
        <v>5512</v>
      </c>
      <c r="U2975">
        <v>6024</v>
      </c>
      <c r="V2975">
        <v>6536</v>
      </c>
      <c r="W2975" t="s">
        <v>1924</v>
      </c>
      <c r="X2975">
        <v>1</v>
      </c>
      <c r="Y2975">
        <v>1</v>
      </c>
      <c r="Z2975" t="s">
        <v>1532</v>
      </c>
    </row>
    <row r="2976" spans="1:26">
      <c r="A2976">
        <v>285</v>
      </c>
      <c r="B2976">
        <v>16226</v>
      </c>
      <c r="C2976" t="s">
        <v>1574</v>
      </c>
      <c r="D2976" t="s">
        <v>1529</v>
      </c>
      <c r="E2976" t="s">
        <v>1448</v>
      </c>
      <c r="F2976">
        <v>52218</v>
      </c>
      <c r="G2976">
        <v>61522</v>
      </c>
      <c r="H2976" t="s">
        <v>1530</v>
      </c>
      <c r="I2976">
        <v>295</v>
      </c>
      <c r="J2976">
        <v>3</v>
      </c>
      <c r="K2976">
        <v>125</v>
      </c>
      <c r="L2976">
        <v>81314</v>
      </c>
      <c r="M2976">
        <v>7354</v>
      </c>
      <c r="N2976">
        <v>7721</v>
      </c>
      <c r="O2976">
        <v>8107</v>
      </c>
      <c r="P2976">
        <v>8860</v>
      </c>
      <c r="Q2976">
        <v>9613</v>
      </c>
      <c r="R2976">
        <v>375</v>
      </c>
      <c r="S2976">
        <v>394</v>
      </c>
      <c r="T2976">
        <v>413</v>
      </c>
      <c r="U2976">
        <v>452</v>
      </c>
      <c r="V2976">
        <v>490</v>
      </c>
      <c r="W2976" t="s">
        <v>1915</v>
      </c>
      <c r="X2976">
        <v>1</v>
      </c>
      <c r="Y2976">
        <v>1</v>
      </c>
      <c r="Z2976" t="s">
        <v>1532</v>
      </c>
    </row>
    <row r="2977" spans="1:26">
      <c r="A2977">
        <v>285</v>
      </c>
      <c r="B2977">
        <v>16226</v>
      </c>
      <c r="C2977" t="s">
        <v>1574</v>
      </c>
      <c r="D2977" t="s">
        <v>1529</v>
      </c>
      <c r="E2977" t="s">
        <v>1449</v>
      </c>
      <c r="F2977">
        <v>42131</v>
      </c>
      <c r="G2977">
        <v>47599</v>
      </c>
      <c r="H2977" t="s">
        <v>1530</v>
      </c>
      <c r="I2977">
        <v>296</v>
      </c>
      <c r="J2977">
        <v>1</v>
      </c>
      <c r="K2977">
        <v>900</v>
      </c>
      <c r="L2977">
        <v>81314</v>
      </c>
      <c r="M2977">
        <v>1010</v>
      </c>
      <c r="N2977">
        <v>1061</v>
      </c>
      <c r="O2977">
        <v>1114</v>
      </c>
      <c r="P2977">
        <v>1218</v>
      </c>
      <c r="Q2977">
        <v>1322</v>
      </c>
      <c r="R2977">
        <v>900</v>
      </c>
      <c r="S2977">
        <v>945</v>
      </c>
      <c r="T2977">
        <v>993</v>
      </c>
      <c r="U2977">
        <v>1085</v>
      </c>
      <c r="V2977">
        <v>1178</v>
      </c>
      <c r="W2977" t="s">
        <v>2965</v>
      </c>
      <c r="X2977">
        <v>1</v>
      </c>
      <c r="Y2977">
        <v>1</v>
      </c>
      <c r="Z2977" t="s">
        <v>1532</v>
      </c>
    </row>
    <row r="2978" spans="1:26">
      <c r="A2978">
        <v>285</v>
      </c>
      <c r="B2978">
        <v>16226</v>
      </c>
      <c r="C2978" t="s">
        <v>1574</v>
      </c>
      <c r="D2978" t="s">
        <v>1529</v>
      </c>
      <c r="E2978" t="s">
        <v>1448</v>
      </c>
      <c r="F2978">
        <v>52108</v>
      </c>
      <c r="G2978">
        <v>61388</v>
      </c>
      <c r="H2978" t="s">
        <v>1530</v>
      </c>
      <c r="I2978">
        <v>295</v>
      </c>
      <c r="J2978">
        <v>10</v>
      </c>
      <c r="K2978">
        <v>300</v>
      </c>
      <c r="L2978">
        <v>81314</v>
      </c>
      <c r="M2978">
        <v>7354</v>
      </c>
      <c r="N2978">
        <v>7721</v>
      </c>
      <c r="O2978">
        <v>8107</v>
      </c>
      <c r="P2978">
        <v>8860</v>
      </c>
      <c r="Q2978">
        <v>9613</v>
      </c>
      <c r="R2978">
        <v>3000</v>
      </c>
      <c r="S2978">
        <v>3150</v>
      </c>
      <c r="T2978">
        <v>3307</v>
      </c>
      <c r="U2978">
        <v>3614</v>
      </c>
      <c r="V2978">
        <v>3922</v>
      </c>
      <c r="W2978" t="s">
        <v>1924</v>
      </c>
      <c r="X2978">
        <v>1</v>
      </c>
      <c r="Y2978">
        <v>1</v>
      </c>
      <c r="Z2978" t="s">
        <v>1532</v>
      </c>
    </row>
    <row r="2979" spans="1:26">
      <c r="A2979">
        <v>285</v>
      </c>
      <c r="B2979">
        <v>16226</v>
      </c>
      <c r="C2979" t="s">
        <v>1574</v>
      </c>
      <c r="D2979" t="s">
        <v>1529</v>
      </c>
      <c r="E2979" t="s">
        <v>1448</v>
      </c>
      <c r="F2979">
        <v>52117</v>
      </c>
      <c r="G2979">
        <v>61397</v>
      </c>
      <c r="H2979" t="s">
        <v>1530</v>
      </c>
      <c r="I2979">
        <v>295</v>
      </c>
      <c r="J2979">
        <v>10</v>
      </c>
      <c r="K2979">
        <v>300</v>
      </c>
      <c r="L2979">
        <v>81314</v>
      </c>
      <c r="M2979">
        <v>7354</v>
      </c>
      <c r="N2979">
        <v>7721</v>
      </c>
      <c r="O2979">
        <v>8107</v>
      </c>
      <c r="P2979">
        <v>8860</v>
      </c>
      <c r="Q2979">
        <v>9613</v>
      </c>
      <c r="R2979">
        <v>3000</v>
      </c>
      <c r="S2979">
        <v>3150</v>
      </c>
      <c r="T2979">
        <v>3307</v>
      </c>
      <c r="U2979">
        <v>3614</v>
      </c>
      <c r="V2979">
        <v>3922</v>
      </c>
      <c r="W2979" t="s">
        <v>1733</v>
      </c>
      <c r="X2979">
        <v>1</v>
      </c>
      <c r="Y2979">
        <v>1</v>
      </c>
      <c r="Z2979" t="s">
        <v>1532</v>
      </c>
    </row>
    <row r="2980" spans="1:26">
      <c r="A2980">
        <v>285</v>
      </c>
      <c r="B2980">
        <v>16226</v>
      </c>
      <c r="C2980" t="s">
        <v>1574</v>
      </c>
      <c r="D2980" t="s">
        <v>1529</v>
      </c>
      <c r="E2980" t="s">
        <v>1448</v>
      </c>
      <c r="F2980">
        <v>36634</v>
      </c>
      <c r="G2980">
        <v>61869</v>
      </c>
      <c r="H2980" t="s">
        <v>1530</v>
      </c>
      <c r="I2980">
        <v>295</v>
      </c>
      <c r="J2980">
        <v>5616</v>
      </c>
      <c r="K2980">
        <v>2.6</v>
      </c>
      <c r="L2980">
        <v>81314</v>
      </c>
      <c r="M2980">
        <v>7354</v>
      </c>
      <c r="N2980">
        <v>7721</v>
      </c>
      <c r="O2980">
        <v>8107</v>
      </c>
      <c r="P2980">
        <v>8860</v>
      </c>
      <c r="Q2980">
        <v>9613</v>
      </c>
      <c r="R2980">
        <v>14602</v>
      </c>
      <c r="S2980">
        <v>15330</v>
      </c>
      <c r="T2980">
        <v>16097</v>
      </c>
      <c r="U2980">
        <v>17592</v>
      </c>
      <c r="V2980">
        <v>19087</v>
      </c>
      <c r="W2980" t="s">
        <v>2257</v>
      </c>
      <c r="X2980">
        <v>1</v>
      </c>
      <c r="Y2980">
        <v>1</v>
      </c>
      <c r="Z2980" t="s">
        <v>1532</v>
      </c>
    </row>
    <row r="2981" spans="1:26">
      <c r="A2981">
        <v>285</v>
      </c>
      <c r="B2981">
        <v>16226</v>
      </c>
      <c r="C2981" t="s">
        <v>1574</v>
      </c>
      <c r="D2981" t="s">
        <v>1529</v>
      </c>
      <c r="E2981" t="s">
        <v>1448</v>
      </c>
      <c r="F2981">
        <v>50756</v>
      </c>
      <c r="G2981">
        <v>59699</v>
      </c>
      <c r="H2981" t="s">
        <v>1530</v>
      </c>
      <c r="I2981">
        <v>295</v>
      </c>
      <c r="J2981">
        <v>1000</v>
      </c>
      <c r="K2981">
        <v>45</v>
      </c>
      <c r="L2981">
        <v>81314</v>
      </c>
      <c r="M2981">
        <v>7354</v>
      </c>
      <c r="N2981">
        <v>7721</v>
      </c>
      <c r="O2981">
        <v>8107</v>
      </c>
      <c r="P2981">
        <v>8860</v>
      </c>
      <c r="Q2981">
        <v>9613</v>
      </c>
      <c r="R2981">
        <v>45000</v>
      </c>
      <c r="S2981">
        <v>47246</v>
      </c>
      <c r="T2981">
        <v>49608</v>
      </c>
      <c r="U2981">
        <v>54215</v>
      </c>
      <c r="V2981">
        <v>58823</v>
      </c>
      <c r="W2981" t="s">
        <v>1720</v>
      </c>
      <c r="X2981">
        <v>1</v>
      </c>
      <c r="Y2981">
        <v>1</v>
      </c>
      <c r="Z2981" t="s">
        <v>1532</v>
      </c>
    </row>
    <row r="2982" spans="1:26">
      <c r="A2982">
        <v>285</v>
      </c>
      <c r="B2982">
        <v>16226</v>
      </c>
      <c r="C2982" t="s">
        <v>1574</v>
      </c>
      <c r="D2982" t="s">
        <v>1529</v>
      </c>
      <c r="E2982" t="s">
        <v>1448</v>
      </c>
      <c r="F2982">
        <v>51937</v>
      </c>
      <c r="G2982">
        <v>61213</v>
      </c>
      <c r="H2982" t="s">
        <v>1530</v>
      </c>
      <c r="I2982">
        <v>295</v>
      </c>
      <c r="J2982">
        <v>10</v>
      </c>
      <c r="K2982">
        <v>500</v>
      </c>
      <c r="L2982">
        <v>81314</v>
      </c>
      <c r="M2982">
        <v>7354</v>
      </c>
      <c r="N2982">
        <v>7721</v>
      </c>
      <c r="O2982">
        <v>8107</v>
      </c>
      <c r="P2982">
        <v>8860</v>
      </c>
      <c r="Q2982">
        <v>9613</v>
      </c>
      <c r="R2982">
        <v>5000</v>
      </c>
      <c r="S2982">
        <v>5250</v>
      </c>
      <c r="T2982">
        <v>5512</v>
      </c>
      <c r="U2982">
        <v>6024</v>
      </c>
      <c r="V2982">
        <v>6536</v>
      </c>
      <c r="W2982" t="s">
        <v>2966</v>
      </c>
      <c r="X2982">
        <v>1</v>
      </c>
      <c r="Y2982">
        <v>1</v>
      </c>
      <c r="Z2982" t="s">
        <v>1532</v>
      </c>
    </row>
    <row r="2983" spans="1:26">
      <c r="A2983">
        <v>285</v>
      </c>
      <c r="B2983">
        <v>16226</v>
      </c>
      <c r="C2983" t="s">
        <v>1574</v>
      </c>
      <c r="D2983" t="s">
        <v>1529</v>
      </c>
      <c r="E2983" t="s">
        <v>1448</v>
      </c>
      <c r="F2983">
        <v>52056</v>
      </c>
      <c r="G2983">
        <v>61336</v>
      </c>
      <c r="H2983" t="s">
        <v>1530</v>
      </c>
      <c r="I2983">
        <v>295</v>
      </c>
      <c r="J2983">
        <v>46</v>
      </c>
      <c r="K2983">
        <v>500</v>
      </c>
      <c r="L2983">
        <v>81314</v>
      </c>
      <c r="M2983">
        <v>7354</v>
      </c>
      <c r="N2983">
        <v>7721</v>
      </c>
      <c r="O2983">
        <v>8107</v>
      </c>
      <c r="P2983">
        <v>8860</v>
      </c>
      <c r="Q2983">
        <v>9613</v>
      </c>
      <c r="R2983">
        <v>23000</v>
      </c>
      <c r="S2983">
        <v>24148</v>
      </c>
      <c r="T2983">
        <v>25355</v>
      </c>
      <c r="U2983">
        <v>27710</v>
      </c>
      <c r="V2983">
        <v>30065</v>
      </c>
      <c r="W2983" t="s">
        <v>2946</v>
      </c>
      <c r="X2983">
        <v>1</v>
      </c>
      <c r="Y2983">
        <v>1</v>
      </c>
      <c r="Z2983" t="s">
        <v>1532</v>
      </c>
    </row>
    <row r="2984" spans="1:26">
      <c r="A2984">
        <v>285</v>
      </c>
      <c r="B2984">
        <v>16226</v>
      </c>
      <c r="C2984" t="s">
        <v>1574</v>
      </c>
      <c r="D2984" t="s">
        <v>1529</v>
      </c>
      <c r="E2984" t="s">
        <v>1445</v>
      </c>
      <c r="F2984">
        <v>44691</v>
      </c>
      <c r="G2984">
        <v>51480</v>
      </c>
      <c r="H2984" t="s">
        <v>1530</v>
      </c>
      <c r="I2984">
        <v>295</v>
      </c>
      <c r="J2984">
        <v>278</v>
      </c>
      <c r="K2984">
        <v>350</v>
      </c>
      <c r="L2984">
        <v>81000</v>
      </c>
      <c r="M2984">
        <v>4982</v>
      </c>
      <c r="N2984">
        <v>5231</v>
      </c>
      <c r="O2984">
        <v>5493</v>
      </c>
      <c r="P2984">
        <v>6004</v>
      </c>
      <c r="Q2984">
        <v>6515</v>
      </c>
      <c r="R2984">
        <v>97300</v>
      </c>
      <c r="S2984">
        <v>102163</v>
      </c>
      <c r="T2984">
        <v>107280</v>
      </c>
      <c r="U2984">
        <v>117260</v>
      </c>
      <c r="V2984">
        <v>127240</v>
      </c>
      <c r="W2984" t="s">
        <v>2291</v>
      </c>
      <c r="X2984">
        <v>1</v>
      </c>
      <c r="Y2984">
        <v>1</v>
      </c>
      <c r="Z2984" t="s">
        <v>1532</v>
      </c>
    </row>
    <row r="2985" spans="1:26">
      <c r="A2985">
        <v>285</v>
      </c>
      <c r="B2985">
        <v>16226</v>
      </c>
      <c r="C2985" t="s">
        <v>1574</v>
      </c>
      <c r="D2985" t="s">
        <v>1529</v>
      </c>
      <c r="E2985" t="s">
        <v>1445</v>
      </c>
      <c r="F2985">
        <v>38624</v>
      </c>
      <c r="G2985">
        <v>45076</v>
      </c>
      <c r="H2985" t="s">
        <v>1530</v>
      </c>
      <c r="I2985">
        <v>295</v>
      </c>
      <c r="J2985">
        <v>100</v>
      </c>
      <c r="K2985">
        <v>300</v>
      </c>
      <c r="L2985">
        <v>81000</v>
      </c>
      <c r="M2985">
        <v>4982</v>
      </c>
      <c r="N2985">
        <v>5231</v>
      </c>
      <c r="O2985">
        <v>5493</v>
      </c>
      <c r="P2985">
        <v>6004</v>
      </c>
      <c r="Q2985">
        <v>6515</v>
      </c>
      <c r="R2985">
        <v>30000</v>
      </c>
      <c r="S2985">
        <v>31499</v>
      </c>
      <c r="T2985">
        <v>33077</v>
      </c>
      <c r="U2985">
        <v>36154</v>
      </c>
      <c r="V2985">
        <v>39231</v>
      </c>
      <c r="W2985" t="s">
        <v>1733</v>
      </c>
      <c r="X2985">
        <v>1</v>
      </c>
      <c r="Y2985">
        <v>1</v>
      </c>
      <c r="Z2985" t="s">
        <v>1532</v>
      </c>
    </row>
    <row r="2986" spans="1:26">
      <c r="A2986">
        <v>285</v>
      </c>
      <c r="B2986">
        <v>16226</v>
      </c>
      <c r="C2986" t="s">
        <v>1574</v>
      </c>
      <c r="D2986" t="s">
        <v>1529</v>
      </c>
      <c r="E2986" t="s">
        <v>1445</v>
      </c>
      <c r="F2986">
        <v>38515</v>
      </c>
      <c r="G2986">
        <v>42611</v>
      </c>
      <c r="H2986" t="s">
        <v>1530</v>
      </c>
      <c r="I2986">
        <v>295</v>
      </c>
      <c r="J2986">
        <v>15</v>
      </c>
      <c r="K2986">
        <v>300</v>
      </c>
      <c r="L2986">
        <v>81000</v>
      </c>
      <c r="M2986">
        <v>4982</v>
      </c>
      <c r="N2986">
        <v>5231</v>
      </c>
      <c r="O2986">
        <v>5493</v>
      </c>
      <c r="P2986">
        <v>6004</v>
      </c>
      <c r="Q2986">
        <v>6515</v>
      </c>
      <c r="R2986">
        <v>4500</v>
      </c>
      <c r="S2986">
        <v>4725</v>
      </c>
      <c r="T2986">
        <v>4962</v>
      </c>
      <c r="U2986">
        <v>5423</v>
      </c>
      <c r="V2986">
        <v>5885</v>
      </c>
      <c r="W2986" t="s">
        <v>1733</v>
      </c>
      <c r="X2986">
        <v>1</v>
      </c>
      <c r="Y2986">
        <v>1</v>
      </c>
      <c r="Z2986" t="s">
        <v>1532</v>
      </c>
    </row>
    <row r="2987" spans="1:26">
      <c r="A2987">
        <v>285</v>
      </c>
      <c r="B2987">
        <v>16226</v>
      </c>
      <c r="C2987" t="s">
        <v>1574</v>
      </c>
      <c r="D2987" t="s">
        <v>1529</v>
      </c>
      <c r="E2987" t="s">
        <v>1445</v>
      </c>
      <c r="F2987">
        <v>38623</v>
      </c>
      <c r="G2987">
        <v>42739</v>
      </c>
      <c r="H2987" t="s">
        <v>1530</v>
      </c>
      <c r="I2987">
        <v>295</v>
      </c>
      <c r="J2987">
        <v>50</v>
      </c>
      <c r="K2987">
        <v>300</v>
      </c>
      <c r="L2987">
        <v>81000</v>
      </c>
      <c r="M2987">
        <v>4982</v>
      </c>
      <c r="N2987">
        <v>5231</v>
      </c>
      <c r="O2987">
        <v>5493</v>
      </c>
      <c r="P2987">
        <v>6004</v>
      </c>
      <c r="Q2987">
        <v>6515</v>
      </c>
      <c r="R2987">
        <v>15000</v>
      </c>
      <c r="S2987">
        <v>15750</v>
      </c>
      <c r="T2987">
        <v>16539</v>
      </c>
      <c r="U2987">
        <v>18077</v>
      </c>
      <c r="V2987">
        <v>19616</v>
      </c>
      <c r="W2987" t="s">
        <v>1733</v>
      </c>
      <c r="X2987">
        <v>1</v>
      </c>
      <c r="Y2987">
        <v>1</v>
      </c>
      <c r="Z2987" t="s">
        <v>1532</v>
      </c>
    </row>
    <row r="2988" spans="1:26">
      <c r="A2988">
        <v>285</v>
      </c>
      <c r="B2988">
        <v>16226</v>
      </c>
      <c r="C2988" t="s">
        <v>1574</v>
      </c>
      <c r="D2988" t="s">
        <v>1529</v>
      </c>
      <c r="E2988" t="s">
        <v>1445</v>
      </c>
      <c r="F2988">
        <v>45131</v>
      </c>
      <c r="G2988">
        <v>52108</v>
      </c>
      <c r="H2988" t="s">
        <v>1530</v>
      </c>
      <c r="I2988">
        <v>295</v>
      </c>
      <c r="J2988">
        <v>20</v>
      </c>
      <c r="K2988">
        <v>500</v>
      </c>
      <c r="L2988">
        <v>81000</v>
      </c>
      <c r="M2988">
        <v>4982</v>
      </c>
      <c r="N2988">
        <v>5231</v>
      </c>
      <c r="O2988">
        <v>5493</v>
      </c>
      <c r="P2988">
        <v>6004</v>
      </c>
      <c r="Q2988">
        <v>6515</v>
      </c>
      <c r="R2988">
        <v>10000</v>
      </c>
      <c r="S2988">
        <v>10500</v>
      </c>
      <c r="T2988">
        <v>11026</v>
      </c>
      <c r="U2988">
        <v>12051</v>
      </c>
      <c r="V2988">
        <v>13077</v>
      </c>
      <c r="W2988" t="s">
        <v>2967</v>
      </c>
      <c r="X2988">
        <v>1</v>
      </c>
      <c r="Y2988">
        <v>1</v>
      </c>
      <c r="Z2988" t="s">
        <v>1532</v>
      </c>
    </row>
    <row r="2989" spans="1:26">
      <c r="A2989">
        <v>285</v>
      </c>
      <c r="B2989">
        <v>16226</v>
      </c>
      <c r="C2989" t="s">
        <v>1574</v>
      </c>
      <c r="D2989" t="s">
        <v>1529</v>
      </c>
      <c r="E2989" t="s">
        <v>1445</v>
      </c>
      <c r="F2989">
        <v>46150</v>
      </c>
      <c r="G2989">
        <v>53367</v>
      </c>
      <c r="H2989" t="s">
        <v>1530</v>
      </c>
      <c r="I2989">
        <v>295</v>
      </c>
      <c r="J2989">
        <v>67392</v>
      </c>
      <c r="K2989">
        <v>3.6</v>
      </c>
      <c r="L2989">
        <v>81000</v>
      </c>
      <c r="M2989">
        <v>4982</v>
      </c>
      <c r="N2989">
        <v>5231</v>
      </c>
      <c r="O2989">
        <v>5493</v>
      </c>
      <c r="P2989">
        <v>6004</v>
      </c>
      <c r="Q2989">
        <v>6515</v>
      </c>
      <c r="R2989">
        <v>242611</v>
      </c>
      <c r="S2989">
        <v>254737</v>
      </c>
      <c r="T2989">
        <v>267496</v>
      </c>
      <c r="U2989">
        <v>292380</v>
      </c>
      <c r="V2989">
        <v>317265</v>
      </c>
      <c r="W2989" t="s">
        <v>2244</v>
      </c>
      <c r="X2989">
        <v>1</v>
      </c>
      <c r="Y2989">
        <v>1</v>
      </c>
      <c r="Z2989" t="s">
        <v>1532</v>
      </c>
    </row>
    <row r="2990" spans="1:26">
      <c r="A2990">
        <v>285</v>
      </c>
      <c r="B2990">
        <v>16226</v>
      </c>
      <c r="C2990" t="s">
        <v>1574</v>
      </c>
      <c r="D2990" t="s">
        <v>1529</v>
      </c>
      <c r="E2990" t="s">
        <v>1445</v>
      </c>
      <c r="F2990">
        <v>46057</v>
      </c>
      <c r="G2990">
        <v>53257</v>
      </c>
      <c r="H2990" t="s">
        <v>1530</v>
      </c>
      <c r="I2990">
        <v>295</v>
      </c>
      <c r="J2990">
        <v>12</v>
      </c>
      <c r="K2990">
        <v>400</v>
      </c>
      <c r="L2990">
        <v>81000</v>
      </c>
      <c r="M2990">
        <v>4982</v>
      </c>
      <c r="N2990">
        <v>5231</v>
      </c>
      <c r="O2990">
        <v>5493</v>
      </c>
      <c r="P2990">
        <v>6004</v>
      </c>
      <c r="Q2990">
        <v>6515</v>
      </c>
      <c r="R2990">
        <v>4800</v>
      </c>
      <c r="S2990">
        <v>5040</v>
      </c>
      <c r="T2990">
        <v>5292</v>
      </c>
      <c r="U2990">
        <v>5785</v>
      </c>
      <c r="V2990">
        <v>6277</v>
      </c>
      <c r="W2990" t="s">
        <v>2968</v>
      </c>
      <c r="X2990">
        <v>1</v>
      </c>
      <c r="Y2990">
        <v>1</v>
      </c>
      <c r="Z2990" t="s">
        <v>1532</v>
      </c>
    </row>
    <row r="2991" spans="1:26">
      <c r="A2991">
        <v>285</v>
      </c>
      <c r="B2991">
        <v>16226</v>
      </c>
      <c r="C2991" t="s">
        <v>1574</v>
      </c>
      <c r="D2991" t="s">
        <v>1529</v>
      </c>
      <c r="E2991" t="s">
        <v>1445</v>
      </c>
      <c r="F2991">
        <v>46339</v>
      </c>
      <c r="G2991">
        <v>53593</v>
      </c>
      <c r="H2991" t="s">
        <v>1530</v>
      </c>
      <c r="I2991">
        <v>295</v>
      </c>
      <c r="J2991">
        <v>390</v>
      </c>
      <c r="K2991">
        <v>125</v>
      </c>
      <c r="L2991">
        <v>81000</v>
      </c>
      <c r="M2991">
        <v>4982</v>
      </c>
      <c r="N2991">
        <v>5231</v>
      </c>
      <c r="O2991">
        <v>5493</v>
      </c>
      <c r="P2991">
        <v>6004</v>
      </c>
      <c r="Q2991">
        <v>6515</v>
      </c>
      <c r="R2991">
        <v>48750</v>
      </c>
      <c r="S2991">
        <v>51187</v>
      </c>
      <c r="T2991">
        <v>53750</v>
      </c>
      <c r="U2991">
        <v>58751</v>
      </c>
      <c r="V2991">
        <v>63751</v>
      </c>
      <c r="W2991" t="s">
        <v>2969</v>
      </c>
      <c r="X2991">
        <v>1</v>
      </c>
      <c r="Y2991">
        <v>1</v>
      </c>
      <c r="Z2991" t="s">
        <v>1532</v>
      </c>
    </row>
    <row r="2992" spans="1:26">
      <c r="A2992">
        <v>285</v>
      </c>
      <c r="B2992">
        <v>16226</v>
      </c>
      <c r="C2992" t="s">
        <v>1574</v>
      </c>
      <c r="D2992" t="s">
        <v>1529</v>
      </c>
      <c r="E2992" t="s">
        <v>1445</v>
      </c>
      <c r="F2992">
        <v>46348</v>
      </c>
      <c r="G2992">
        <v>53607</v>
      </c>
      <c r="H2992" t="s">
        <v>1530</v>
      </c>
      <c r="I2992">
        <v>295</v>
      </c>
      <c r="J2992">
        <v>20</v>
      </c>
      <c r="K2992">
        <v>150</v>
      </c>
      <c r="L2992">
        <v>81000</v>
      </c>
      <c r="M2992">
        <v>4982</v>
      </c>
      <c r="N2992">
        <v>5231</v>
      </c>
      <c r="O2992">
        <v>5493</v>
      </c>
      <c r="P2992">
        <v>6004</v>
      </c>
      <c r="Q2992">
        <v>6515</v>
      </c>
      <c r="R2992">
        <v>3000</v>
      </c>
      <c r="S2992">
        <v>3150</v>
      </c>
      <c r="T2992">
        <v>3308</v>
      </c>
      <c r="U2992">
        <v>3615</v>
      </c>
      <c r="V2992">
        <v>3923</v>
      </c>
      <c r="W2992" t="s">
        <v>1874</v>
      </c>
      <c r="X2992">
        <v>1</v>
      </c>
      <c r="Y2992">
        <v>1</v>
      </c>
      <c r="Z2992" t="s">
        <v>1532</v>
      </c>
    </row>
    <row r="2993" spans="1:26">
      <c r="A2993">
        <v>285</v>
      </c>
      <c r="B2993">
        <v>16226</v>
      </c>
      <c r="C2993" t="s">
        <v>1574</v>
      </c>
      <c r="D2993" t="s">
        <v>1529</v>
      </c>
      <c r="E2993" t="s">
        <v>1445</v>
      </c>
      <c r="F2993">
        <v>45163</v>
      </c>
      <c r="G2993">
        <v>52142</v>
      </c>
      <c r="H2993" t="s">
        <v>1530</v>
      </c>
      <c r="I2993">
        <v>295</v>
      </c>
      <c r="J2993">
        <v>60</v>
      </c>
      <c r="K2993">
        <v>70</v>
      </c>
      <c r="L2993">
        <v>81000</v>
      </c>
      <c r="M2993">
        <v>4982</v>
      </c>
      <c r="N2993">
        <v>5231</v>
      </c>
      <c r="O2993">
        <v>5493</v>
      </c>
      <c r="P2993">
        <v>6004</v>
      </c>
      <c r="Q2993">
        <v>6515</v>
      </c>
      <c r="R2993">
        <v>4200</v>
      </c>
      <c r="S2993">
        <v>4410</v>
      </c>
      <c r="T2993">
        <v>4631</v>
      </c>
      <c r="U2993">
        <v>5062</v>
      </c>
      <c r="V2993">
        <v>5492</v>
      </c>
      <c r="W2993" t="s">
        <v>2970</v>
      </c>
      <c r="X2993">
        <v>1</v>
      </c>
      <c r="Y2993">
        <v>1</v>
      </c>
      <c r="Z2993" t="s">
        <v>1532</v>
      </c>
    </row>
    <row r="2994" spans="1:26">
      <c r="A2994">
        <v>285</v>
      </c>
      <c r="B2994">
        <v>16226</v>
      </c>
      <c r="C2994" t="s">
        <v>1574</v>
      </c>
      <c r="D2994" t="s">
        <v>1529</v>
      </c>
      <c r="E2994" t="s">
        <v>1445</v>
      </c>
      <c r="F2994">
        <v>46673</v>
      </c>
      <c r="G2994">
        <v>54062</v>
      </c>
      <c r="H2994" t="s">
        <v>1530</v>
      </c>
      <c r="I2994">
        <v>295</v>
      </c>
      <c r="J2994">
        <v>9</v>
      </c>
      <c r="K2994">
        <v>3000</v>
      </c>
      <c r="L2994">
        <v>81000</v>
      </c>
      <c r="M2994">
        <v>4982</v>
      </c>
      <c r="N2994">
        <v>5231</v>
      </c>
      <c r="O2994">
        <v>5493</v>
      </c>
      <c r="P2994">
        <v>6004</v>
      </c>
      <c r="Q2994">
        <v>6515</v>
      </c>
      <c r="R2994">
        <v>27000</v>
      </c>
      <c r="S2994">
        <v>28349</v>
      </c>
      <c r="T2994">
        <v>29769</v>
      </c>
      <c r="U2994">
        <v>32539</v>
      </c>
      <c r="V2994">
        <v>35308</v>
      </c>
      <c r="W2994" t="s">
        <v>2971</v>
      </c>
      <c r="X2994">
        <v>1</v>
      </c>
      <c r="Y2994">
        <v>1</v>
      </c>
      <c r="Z2994" t="s">
        <v>1532</v>
      </c>
    </row>
    <row r="2995" spans="1:26">
      <c r="A2995">
        <v>285</v>
      </c>
      <c r="B2995">
        <v>16226</v>
      </c>
      <c r="C2995" t="s">
        <v>1574</v>
      </c>
      <c r="D2995" t="s">
        <v>1529</v>
      </c>
      <c r="E2995" t="s">
        <v>1445</v>
      </c>
      <c r="F2995">
        <v>47401</v>
      </c>
      <c r="G2995">
        <v>55158</v>
      </c>
      <c r="H2995" t="s">
        <v>1530</v>
      </c>
      <c r="I2995">
        <v>295</v>
      </c>
      <c r="J2995">
        <v>8500</v>
      </c>
      <c r="K2995">
        <v>10</v>
      </c>
      <c r="L2995">
        <v>81000</v>
      </c>
      <c r="M2995">
        <v>4982</v>
      </c>
      <c r="N2995">
        <v>5231</v>
      </c>
      <c r="O2995">
        <v>5493</v>
      </c>
      <c r="P2995">
        <v>6004</v>
      </c>
      <c r="Q2995">
        <v>6515</v>
      </c>
      <c r="R2995">
        <v>85000</v>
      </c>
      <c r="S2995">
        <v>89248</v>
      </c>
      <c r="T2995">
        <v>93718</v>
      </c>
      <c r="U2995">
        <v>102437</v>
      </c>
      <c r="V2995">
        <v>111155</v>
      </c>
      <c r="W2995" t="s">
        <v>2947</v>
      </c>
      <c r="X2995">
        <v>1</v>
      </c>
      <c r="Y2995">
        <v>1</v>
      </c>
      <c r="Z2995" t="s">
        <v>1532</v>
      </c>
    </row>
    <row r="2996" spans="1:26">
      <c r="A2996">
        <v>285</v>
      </c>
      <c r="B2996">
        <v>16226</v>
      </c>
      <c r="C2996" t="s">
        <v>1574</v>
      </c>
      <c r="D2996" t="s">
        <v>1529</v>
      </c>
      <c r="E2996" t="s">
        <v>1445</v>
      </c>
      <c r="F2996">
        <v>45010</v>
      </c>
      <c r="G2996">
        <v>51921</v>
      </c>
      <c r="H2996" t="s">
        <v>1530</v>
      </c>
      <c r="I2996">
        <v>295</v>
      </c>
      <c r="J2996">
        <v>10</v>
      </c>
      <c r="K2996">
        <v>300</v>
      </c>
      <c r="L2996">
        <v>81000</v>
      </c>
      <c r="M2996">
        <v>4982</v>
      </c>
      <c r="N2996">
        <v>5231</v>
      </c>
      <c r="O2996">
        <v>5493</v>
      </c>
      <c r="P2996">
        <v>6004</v>
      </c>
      <c r="Q2996">
        <v>6515</v>
      </c>
      <c r="R2996">
        <v>3000</v>
      </c>
      <c r="S2996">
        <v>3150</v>
      </c>
      <c r="T2996">
        <v>3308</v>
      </c>
      <c r="U2996">
        <v>3615</v>
      </c>
      <c r="V2996">
        <v>3923</v>
      </c>
      <c r="W2996" t="s">
        <v>2646</v>
      </c>
      <c r="X2996">
        <v>1</v>
      </c>
      <c r="Y2996">
        <v>1</v>
      </c>
      <c r="Z2996" t="s">
        <v>1532</v>
      </c>
    </row>
    <row r="2997" spans="1:26">
      <c r="A2997">
        <v>285</v>
      </c>
      <c r="B2997">
        <v>16226</v>
      </c>
      <c r="C2997" t="s">
        <v>1574</v>
      </c>
      <c r="D2997" t="s">
        <v>1529</v>
      </c>
      <c r="E2997" t="s">
        <v>1445</v>
      </c>
      <c r="F2997">
        <v>45981</v>
      </c>
      <c r="G2997">
        <v>53164</v>
      </c>
      <c r="H2997" t="s">
        <v>1530</v>
      </c>
      <c r="I2997">
        <v>295</v>
      </c>
      <c r="J2997">
        <v>17</v>
      </c>
      <c r="K2997">
        <v>300</v>
      </c>
      <c r="L2997">
        <v>81000</v>
      </c>
      <c r="M2997">
        <v>4982</v>
      </c>
      <c r="N2997">
        <v>5231</v>
      </c>
      <c r="O2997">
        <v>5493</v>
      </c>
      <c r="P2997">
        <v>6004</v>
      </c>
      <c r="Q2997">
        <v>6515</v>
      </c>
      <c r="R2997">
        <v>5100</v>
      </c>
      <c r="S2997">
        <v>5355</v>
      </c>
      <c r="T2997">
        <v>5623</v>
      </c>
      <c r="U2997">
        <v>6146</v>
      </c>
      <c r="V2997">
        <v>6669</v>
      </c>
      <c r="W2997" t="s">
        <v>2972</v>
      </c>
      <c r="X2997">
        <v>1</v>
      </c>
      <c r="Y2997">
        <v>1</v>
      </c>
      <c r="Z2997" t="s">
        <v>1532</v>
      </c>
    </row>
    <row r="2998" spans="1:26">
      <c r="A2998">
        <v>285</v>
      </c>
      <c r="B2998">
        <v>16226</v>
      </c>
      <c r="C2998" t="s">
        <v>1574</v>
      </c>
      <c r="D2998" t="s">
        <v>1529</v>
      </c>
      <c r="E2998" t="s">
        <v>1445</v>
      </c>
      <c r="F2998">
        <v>45979</v>
      </c>
      <c r="G2998">
        <v>53162</v>
      </c>
      <c r="H2998" t="s">
        <v>1530</v>
      </c>
      <c r="I2998">
        <v>295</v>
      </c>
      <c r="J2998">
        <v>5</v>
      </c>
      <c r="K2998">
        <v>500</v>
      </c>
      <c r="L2998">
        <v>81000</v>
      </c>
      <c r="M2998">
        <v>4982</v>
      </c>
      <c r="N2998">
        <v>5231</v>
      </c>
      <c r="O2998">
        <v>5493</v>
      </c>
      <c r="P2998">
        <v>6004</v>
      </c>
      <c r="Q2998">
        <v>6515</v>
      </c>
      <c r="R2998">
        <v>2500</v>
      </c>
      <c r="S2998">
        <v>2625</v>
      </c>
      <c r="T2998">
        <v>2756</v>
      </c>
      <c r="U2998">
        <v>3013</v>
      </c>
      <c r="V2998">
        <v>3269</v>
      </c>
      <c r="W2998" t="s">
        <v>2972</v>
      </c>
      <c r="X2998">
        <v>1</v>
      </c>
      <c r="Y2998">
        <v>1</v>
      </c>
      <c r="Z2998" t="s">
        <v>1532</v>
      </c>
    </row>
    <row r="2999" spans="1:26">
      <c r="A2999">
        <v>285</v>
      </c>
      <c r="B2999">
        <v>16226</v>
      </c>
      <c r="C2999" t="s">
        <v>1574</v>
      </c>
      <c r="D2999" t="s">
        <v>1529</v>
      </c>
      <c r="E2999" t="s">
        <v>1445</v>
      </c>
      <c r="F2999">
        <v>45395</v>
      </c>
      <c r="G2999">
        <v>52462</v>
      </c>
      <c r="H2999" t="s">
        <v>1530</v>
      </c>
      <c r="I2999">
        <v>295</v>
      </c>
      <c r="J2999">
        <v>5</v>
      </c>
      <c r="K2999">
        <v>300</v>
      </c>
      <c r="L2999">
        <v>81000</v>
      </c>
      <c r="M2999">
        <v>4982</v>
      </c>
      <c r="N2999">
        <v>5231</v>
      </c>
      <c r="O2999">
        <v>5493</v>
      </c>
      <c r="P2999">
        <v>6004</v>
      </c>
      <c r="Q2999">
        <v>6515</v>
      </c>
      <c r="R2999">
        <v>1500</v>
      </c>
      <c r="S2999">
        <v>1575</v>
      </c>
      <c r="T2999">
        <v>1654</v>
      </c>
      <c r="U2999">
        <v>1808</v>
      </c>
      <c r="V2999">
        <v>1962</v>
      </c>
      <c r="W2999" t="s">
        <v>1733</v>
      </c>
      <c r="X2999">
        <v>1</v>
      </c>
      <c r="Y2999">
        <v>1</v>
      </c>
      <c r="Z2999" t="s">
        <v>1532</v>
      </c>
    </row>
    <row r="3000" spans="1:26">
      <c r="A3000">
        <v>285</v>
      </c>
      <c r="B3000">
        <v>16226</v>
      </c>
      <c r="C3000" t="s">
        <v>1574</v>
      </c>
      <c r="D3000" t="s">
        <v>1529</v>
      </c>
      <c r="E3000" t="s">
        <v>1445</v>
      </c>
      <c r="F3000">
        <v>42054</v>
      </c>
      <c r="G3000">
        <v>54008</v>
      </c>
      <c r="H3000" t="s">
        <v>1530</v>
      </c>
      <c r="I3000">
        <v>295</v>
      </c>
      <c r="J3000">
        <v>10</v>
      </c>
      <c r="K3000">
        <v>300</v>
      </c>
      <c r="L3000">
        <v>81000</v>
      </c>
      <c r="M3000">
        <v>4982</v>
      </c>
      <c r="N3000">
        <v>5231</v>
      </c>
      <c r="O3000">
        <v>5493</v>
      </c>
      <c r="P3000">
        <v>6004</v>
      </c>
      <c r="Q3000">
        <v>6515</v>
      </c>
      <c r="R3000">
        <v>3000</v>
      </c>
      <c r="S3000">
        <v>3150</v>
      </c>
      <c r="T3000">
        <v>3308</v>
      </c>
      <c r="U3000">
        <v>3615</v>
      </c>
      <c r="V3000">
        <v>3923</v>
      </c>
      <c r="W3000" t="s">
        <v>2973</v>
      </c>
      <c r="X3000">
        <v>1</v>
      </c>
      <c r="Y3000">
        <v>1</v>
      </c>
      <c r="Z3000" t="s">
        <v>1532</v>
      </c>
    </row>
    <row r="3001" spans="1:26">
      <c r="A3001">
        <v>285</v>
      </c>
      <c r="B3001">
        <v>16226</v>
      </c>
      <c r="C3001" t="s">
        <v>1574</v>
      </c>
      <c r="D3001" t="s">
        <v>1529</v>
      </c>
      <c r="E3001" t="s">
        <v>1445</v>
      </c>
      <c r="F3001">
        <v>46502</v>
      </c>
      <c r="G3001">
        <v>53797</v>
      </c>
      <c r="H3001" t="s">
        <v>1530</v>
      </c>
      <c r="I3001">
        <v>295</v>
      </c>
      <c r="J3001">
        <v>10</v>
      </c>
      <c r="K3001">
        <v>500</v>
      </c>
      <c r="L3001">
        <v>81000</v>
      </c>
      <c r="M3001">
        <v>4982</v>
      </c>
      <c r="N3001">
        <v>5231</v>
      </c>
      <c r="O3001">
        <v>5493</v>
      </c>
      <c r="P3001">
        <v>6004</v>
      </c>
      <c r="Q3001">
        <v>6515</v>
      </c>
      <c r="R3001">
        <v>5000</v>
      </c>
      <c r="S3001">
        <v>5250</v>
      </c>
      <c r="T3001">
        <v>5513</v>
      </c>
      <c r="U3001">
        <v>6026</v>
      </c>
      <c r="V3001">
        <v>6539</v>
      </c>
      <c r="W3001" t="s">
        <v>1753</v>
      </c>
      <c r="X3001">
        <v>1</v>
      </c>
      <c r="Y3001">
        <v>1</v>
      </c>
      <c r="Z3001" t="s">
        <v>1532</v>
      </c>
    </row>
    <row r="3002" spans="1:26">
      <c r="A3002">
        <v>285</v>
      </c>
      <c r="B3002">
        <v>16226</v>
      </c>
      <c r="C3002" t="s">
        <v>1574</v>
      </c>
      <c r="D3002" t="s">
        <v>1529</v>
      </c>
      <c r="E3002" t="s">
        <v>1445</v>
      </c>
      <c r="F3002">
        <v>45773</v>
      </c>
      <c r="G3002">
        <v>54033</v>
      </c>
      <c r="H3002" t="s">
        <v>1530</v>
      </c>
      <c r="I3002">
        <v>295</v>
      </c>
      <c r="J3002">
        <v>3370</v>
      </c>
      <c r="K3002">
        <v>16</v>
      </c>
      <c r="L3002">
        <v>81000</v>
      </c>
      <c r="M3002">
        <v>4982</v>
      </c>
      <c r="N3002">
        <v>5231</v>
      </c>
      <c r="O3002">
        <v>5493</v>
      </c>
      <c r="P3002">
        <v>6004</v>
      </c>
      <c r="Q3002">
        <v>6515</v>
      </c>
      <c r="R3002">
        <v>53920</v>
      </c>
      <c r="S3002">
        <v>56615</v>
      </c>
      <c r="T3002">
        <v>59451</v>
      </c>
      <c r="U3002">
        <v>64981</v>
      </c>
      <c r="V3002">
        <v>70512</v>
      </c>
      <c r="W3002" t="s">
        <v>2974</v>
      </c>
      <c r="X3002">
        <v>1</v>
      </c>
      <c r="Y3002">
        <v>1</v>
      </c>
      <c r="Z3002" t="s">
        <v>1532</v>
      </c>
    </row>
    <row r="3003" spans="1:26">
      <c r="A3003">
        <v>285</v>
      </c>
      <c r="B3003">
        <v>16226</v>
      </c>
      <c r="C3003" t="s">
        <v>1574</v>
      </c>
      <c r="D3003" t="s">
        <v>1529</v>
      </c>
      <c r="E3003" t="s">
        <v>1445</v>
      </c>
      <c r="F3003">
        <v>46856</v>
      </c>
      <c r="G3003">
        <v>54371</v>
      </c>
      <c r="H3003" t="s">
        <v>1530</v>
      </c>
      <c r="I3003">
        <v>295</v>
      </c>
      <c r="J3003">
        <v>6063</v>
      </c>
      <c r="K3003">
        <v>3.9</v>
      </c>
      <c r="L3003">
        <v>81000</v>
      </c>
      <c r="M3003">
        <v>4982</v>
      </c>
      <c r="N3003">
        <v>5231</v>
      </c>
      <c r="O3003">
        <v>5493</v>
      </c>
      <c r="P3003">
        <v>6004</v>
      </c>
      <c r="Q3003">
        <v>6515</v>
      </c>
      <c r="R3003">
        <v>23646</v>
      </c>
      <c r="S3003">
        <v>24828</v>
      </c>
      <c r="T3003">
        <v>26071</v>
      </c>
      <c r="U3003">
        <v>28496</v>
      </c>
      <c r="V3003">
        <v>30922</v>
      </c>
      <c r="W3003" t="s">
        <v>2055</v>
      </c>
      <c r="X3003">
        <v>1</v>
      </c>
      <c r="Y3003">
        <v>1</v>
      </c>
      <c r="Z3003" t="s">
        <v>1532</v>
      </c>
    </row>
    <row r="3004" spans="1:26">
      <c r="A3004">
        <v>285</v>
      </c>
      <c r="B3004">
        <v>16226</v>
      </c>
      <c r="C3004" t="s">
        <v>1574</v>
      </c>
      <c r="D3004" t="s">
        <v>1529</v>
      </c>
      <c r="E3004" t="s">
        <v>1445</v>
      </c>
      <c r="F3004">
        <v>47194</v>
      </c>
      <c r="G3004">
        <v>54844</v>
      </c>
      <c r="H3004" t="s">
        <v>1530</v>
      </c>
      <c r="I3004">
        <v>295</v>
      </c>
      <c r="J3004">
        <v>217</v>
      </c>
      <c r="K3004">
        <v>15000</v>
      </c>
      <c r="L3004">
        <v>81000</v>
      </c>
      <c r="M3004">
        <v>4982</v>
      </c>
      <c r="N3004">
        <v>5231</v>
      </c>
      <c r="O3004">
        <v>5493</v>
      </c>
      <c r="P3004">
        <v>6004</v>
      </c>
      <c r="Q3004">
        <v>6515</v>
      </c>
      <c r="R3004">
        <v>3255000</v>
      </c>
      <c r="S3004">
        <v>3417685</v>
      </c>
      <c r="T3004">
        <v>3588863</v>
      </c>
      <c r="U3004">
        <v>3922726</v>
      </c>
      <c r="V3004">
        <v>4256589</v>
      </c>
      <c r="W3004" t="s">
        <v>2975</v>
      </c>
      <c r="X3004">
        <v>1</v>
      </c>
      <c r="Y3004">
        <v>1</v>
      </c>
      <c r="Z3004" t="s">
        <v>1532</v>
      </c>
    </row>
    <row r="3005" spans="1:26">
      <c r="A3005">
        <v>285</v>
      </c>
      <c r="B3005">
        <v>16226</v>
      </c>
      <c r="C3005" t="s">
        <v>1574</v>
      </c>
      <c r="D3005" t="s">
        <v>1529</v>
      </c>
      <c r="E3005" t="s">
        <v>1445</v>
      </c>
      <c r="F3005">
        <v>41048</v>
      </c>
      <c r="G3005">
        <v>55978</v>
      </c>
      <c r="H3005" t="s">
        <v>1530</v>
      </c>
      <c r="I3005">
        <v>295</v>
      </c>
      <c r="J3005">
        <v>3</v>
      </c>
      <c r="K3005">
        <v>300</v>
      </c>
      <c r="L3005">
        <v>81000</v>
      </c>
      <c r="M3005">
        <v>4982</v>
      </c>
      <c r="N3005">
        <v>5231</v>
      </c>
      <c r="O3005">
        <v>5493</v>
      </c>
      <c r="P3005">
        <v>6004</v>
      </c>
      <c r="Q3005">
        <v>6515</v>
      </c>
      <c r="R3005">
        <v>900</v>
      </c>
      <c r="S3005">
        <v>945</v>
      </c>
      <c r="T3005">
        <v>992</v>
      </c>
      <c r="U3005">
        <v>1085</v>
      </c>
      <c r="V3005">
        <v>1177</v>
      </c>
      <c r="W3005" t="s">
        <v>2601</v>
      </c>
      <c r="X3005">
        <v>1</v>
      </c>
      <c r="Y3005">
        <v>1</v>
      </c>
      <c r="Z3005" t="s">
        <v>1532</v>
      </c>
    </row>
    <row r="3006" spans="1:26">
      <c r="A3006">
        <v>285</v>
      </c>
      <c r="B3006">
        <v>16226</v>
      </c>
      <c r="C3006" t="s">
        <v>1574</v>
      </c>
      <c r="D3006" t="s">
        <v>1529</v>
      </c>
      <c r="E3006" t="s">
        <v>1445</v>
      </c>
      <c r="F3006">
        <v>48161</v>
      </c>
      <c r="G3006">
        <v>56281</v>
      </c>
      <c r="H3006" t="s">
        <v>1530</v>
      </c>
      <c r="I3006">
        <v>295</v>
      </c>
      <c r="J3006">
        <v>1323</v>
      </c>
      <c r="K3006">
        <v>33</v>
      </c>
      <c r="L3006">
        <v>81000</v>
      </c>
      <c r="M3006">
        <v>4982</v>
      </c>
      <c r="N3006">
        <v>5231</v>
      </c>
      <c r="O3006">
        <v>5493</v>
      </c>
      <c r="P3006">
        <v>6004</v>
      </c>
      <c r="Q3006">
        <v>6515</v>
      </c>
      <c r="R3006">
        <v>43659</v>
      </c>
      <c r="S3006">
        <v>45841</v>
      </c>
      <c r="T3006">
        <v>48137</v>
      </c>
      <c r="U3006">
        <v>52615</v>
      </c>
      <c r="V3006">
        <v>57093</v>
      </c>
      <c r="W3006" t="s">
        <v>2937</v>
      </c>
      <c r="X3006">
        <v>1</v>
      </c>
      <c r="Y3006">
        <v>1</v>
      </c>
      <c r="Z3006" t="s">
        <v>1532</v>
      </c>
    </row>
    <row r="3007" spans="1:26">
      <c r="A3007">
        <v>285</v>
      </c>
      <c r="B3007">
        <v>16226</v>
      </c>
      <c r="C3007" t="s">
        <v>1574</v>
      </c>
      <c r="D3007" t="s">
        <v>1529</v>
      </c>
      <c r="E3007" t="s">
        <v>1445</v>
      </c>
      <c r="F3007">
        <v>47596</v>
      </c>
      <c r="G3007">
        <v>55461</v>
      </c>
      <c r="H3007" t="s">
        <v>1530</v>
      </c>
      <c r="I3007">
        <v>295</v>
      </c>
      <c r="J3007">
        <v>130</v>
      </c>
      <c r="K3007">
        <v>50</v>
      </c>
      <c r="L3007">
        <v>81000</v>
      </c>
      <c r="M3007">
        <v>4982</v>
      </c>
      <c r="N3007">
        <v>5231</v>
      </c>
      <c r="O3007">
        <v>5493</v>
      </c>
      <c r="P3007">
        <v>6004</v>
      </c>
      <c r="Q3007">
        <v>6515</v>
      </c>
      <c r="R3007">
        <v>6500</v>
      </c>
      <c r="S3007">
        <v>6825</v>
      </c>
      <c r="T3007">
        <v>7167</v>
      </c>
      <c r="U3007">
        <v>7833</v>
      </c>
      <c r="V3007">
        <v>8500</v>
      </c>
      <c r="W3007" t="s">
        <v>2976</v>
      </c>
      <c r="X3007">
        <v>1</v>
      </c>
      <c r="Y3007">
        <v>1</v>
      </c>
      <c r="Z3007" t="s">
        <v>1532</v>
      </c>
    </row>
    <row r="3008" spans="1:26">
      <c r="A3008">
        <v>285</v>
      </c>
      <c r="B3008">
        <v>16226</v>
      </c>
      <c r="C3008" t="s">
        <v>1574</v>
      </c>
      <c r="D3008" t="s">
        <v>1529</v>
      </c>
      <c r="E3008" t="s">
        <v>1445</v>
      </c>
      <c r="F3008">
        <v>46529</v>
      </c>
      <c r="G3008">
        <v>53836</v>
      </c>
      <c r="H3008" t="s">
        <v>1530</v>
      </c>
      <c r="I3008">
        <v>295</v>
      </c>
      <c r="J3008">
        <v>250</v>
      </c>
      <c r="K3008">
        <v>20</v>
      </c>
      <c r="L3008">
        <v>81000</v>
      </c>
      <c r="M3008">
        <v>4982</v>
      </c>
      <c r="N3008">
        <v>5231</v>
      </c>
      <c r="O3008">
        <v>5493</v>
      </c>
      <c r="P3008">
        <v>6004</v>
      </c>
      <c r="Q3008">
        <v>6515</v>
      </c>
      <c r="R3008">
        <v>5000</v>
      </c>
      <c r="S3008">
        <v>5250</v>
      </c>
      <c r="T3008">
        <v>5513</v>
      </c>
      <c r="U3008">
        <v>6026</v>
      </c>
      <c r="V3008">
        <v>6539</v>
      </c>
      <c r="W3008" t="s">
        <v>1542</v>
      </c>
      <c r="X3008">
        <v>1</v>
      </c>
      <c r="Y3008">
        <v>1</v>
      </c>
      <c r="Z3008" t="s">
        <v>1532</v>
      </c>
    </row>
    <row r="3009" spans="1:26">
      <c r="A3009">
        <v>285</v>
      </c>
      <c r="B3009">
        <v>16226</v>
      </c>
      <c r="C3009" t="s">
        <v>1574</v>
      </c>
      <c r="D3009" t="s">
        <v>1529</v>
      </c>
      <c r="E3009" t="s">
        <v>1445</v>
      </c>
      <c r="F3009">
        <v>55328</v>
      </c>
      <c r="G3009">
        <v>65312</v>
      </c>
      <c r="H3009" t="s">
        <v>1530</v>
      </c>
      <c r="I3009">
        <v>295</v>
      </c>
      <c r="J3009">
        <v>300</v>
      </c>
      <c r="K3009">
        <v>5</v>
      </c>
      <c r="L3009">
        <v>81000</v>
      </c>
      <c r="M3009">
        <v>4982</v>
      </c>
      <c r="N3009">
        <v>5231</v>
      </c>
      <c r="O3009">
        <v>5493</v>
      </c>
      <c r="P3009">
        <v>6004</v>
      </c>
      <c r="Q3009">
        <v>6515</v>
      </c>
      <c r="R3009">
        <v>1500</v>
      </c>
      <c r="S3009">
        <v>1575</v>
      </c>
      <c r="T3009">
        <v>1654</v>
      </c>
      <c r="U3009">
        <v>1808</v>
      </c>
      <c r="V3009">
        <v>1962</v>
      </c>
      <c r="W3009" t="s">
        <v>2977</v>
      </c>
      <c r="X3009">
        <v>1</v>
      </c>
      <c r="Y3009">
        <v>1</v>
      </c>
      <c r="Z3009" t="s">
        <v>1532</v>
      </c>
    </row>
    <row r="3010" spans="1:26">
      <c r="A3010">
        <v>285</v>
      </c>
      <c r="B3010">
        <v>16226</v>
      </c>
      <c r="C3010" t="s">
        <v>1574</v>
      </c>
      <c r="D3010" t="s">
        <v>1529</v>
      </c>
      <c r="E3010" t="s">
        <v>1445</v>
      </c>
      <c r="F3010">
        <v>55151</v>
      </c>
      <c r="G3010">
        <v>65037</v>
      </c>
      <c r="H3010" t="s">
        <v>1530</v>
      </c>
      <c r="I3010">
        <v>295</v>
      </c>
      <c r="J3010">
        <v>33</v>
      </c>
      <c r="K3010">
        <v>250</v>
      </c>
      <c r="L3010">
        <v>81000</v>
      </c>
      <c r="M3010">
        <v>4982</v>
      </c>
      <c r="N3010">
        <v>5231</v>
      </c>
      <c r="O3010">
        <v>5493</v>
      </c>
      <c r="P3010">
        <v>6004</v>
      </c>
      <c r="Q3010">
        <v>6515</v>
      </c>
      <c r="R3010">
        <v>8250</v>
      </c>
      <c r="S3010">
        <v>8662</v>
      </c>
      <c r="T3010">
        <v>9096</v>
      </c>
      <c r="U3010">
        <v>9942</v>
      </c>
      <c r="V3010">
        <v>10789</v>
      </c>
      <c r="W3010" t="s">
        <v>1869</v>
      </c>
      <c r="X3010">
        <v>1</v>
      </c>
      <c r="Y3010">
        <v>1</v>
      </c>
      <c r="Z3010" t="s">
        <v>1532</v>
      </c>
    </row>
    <row r="3011" spans="1:26">
      <c r="A3011">
        <v>285</v>
      </c>
      <c r="B3011">
        <v>16226</v>
      </c>
      <c r="C3011" t="s">
        <v>1574</v>
      </c>
      <c r="D3011" t="s">
        <v>1529</v>
      </c>
      <c r="E3011" t="s">
        <v>1445</v>
      </c>
      <c r="F3011">
        <v>55249</v>
      </c>
      <c r="G3011">
        <v>65208</v>
      </c>
      <c r="H3011" t="s">
        <v>1530</v>
      </c>
      <c r="I3011">
        <v>295</v>
      </c>
      <c r="J3011">
        <v>5616</v>
      </c>
      <c r="K3011">
        <v>3.41</v>
      </c>
      <c r="L3011">
        <v>81000</v>
      </c>
      <c r="M3011">
        <v>4982</v>
      </c>
      <c r="N3011">
        <v>5231</v>
      </c>
      <c r="O3011">
        <v>5493</v>
      </c>
      <c r="P3011">
        <v>6004</v>
      </c>
      <c r="Q3011">
        <v>6515</v>
      </c>
      <c r="R3011">
        <v>19151</v>
      </c>
      <c r="S3011">
        <v>20108</v>
      </c>
      <c r="T3011">
        <v>21115</v>
      </c>
      <c r="U3011">
        <v>23079</v>
      </c>
      <c r="V3011">
        <v>25043</v>
      </c>
      <c r="W3011" t="s">
        <v>2253</v>
      </c>
      <c r="X3011">
        <v>1</v>
      </c>
      <c r="Y3011">
        <v>1</v>
      </c>
      <c r="Z3011" t="s">
        <v>1532</v>
      </c>
    </row>
    <row r="3012" spans="1:26">
      <c r="A3012">
        <v>285</v>
      </c>
      <c r="B3012">
        <v>16226</v>
      </c>
      <c r="C3012" t="s">
        <v>1574</v>
      </c>
      <c r="D3012" t="s">
        <v>1529</v>
      </c>
      <c r="E3012" t="s">
        <v>1445</v>
      </c>
      <c r="F3012">
        <v>55249</v>
      </c>
      <c r="G3012">
        <v>65209</v>
      </c>
      <c r="H3012" t="s">
        <v>1530</v>
      </c>
      <c r="I3012">
        <v>295</v>
      </c>
      <c r="J3012">
        <v>3744</v>
      </c>
      <c r="K3012">
        <v>3.5</v>
      </c>
      <c r="L3012">
        <v>81000</v>
      </c>
      <c r="M3012">
        <v>4982</v>
      </c>
      <c r="N3012">
        <v>5231</v>
      </c>
      <c r="O3012">
        <v>5493</v>
      </c>
      <c r="P3012">
        <v>6004</v>
      </c>
      <c r="Q3012">
        <v>6515</v>
      </c>
      <c r="R3012">
        <v>13104</v>
      </c>
      <c r="S3012">
        <v>13759</v>
      </c>
      <c r="T3012">
        <v>14448</v>
      </c>
      <c r="U3012">
        <v>15792</v>
      </c>
      <c r="V3012">
        <v>17136</v>
      </c>
      <c r="W3012" t="s">
        <v>2253</v>
      </c>
      <c r="X3012">
        <v>1</v>
      </c>
      <c r="Y3012">
        <v>1</v>
      </c>
      <c r="Z3012" t="s">
        <v>1532</v>
      </c>
    </row>
    <row r="3013" spans="1:26">
      <c r="A3013">
        <v>285</v>
      </c>
      <c r="B3013">
        <v>16226</v>
      </c>
      <c r="C3013" t="s">
        <v>1574</v>
      </c>
      <c r="D3013" t="s">
        <v>1529</v>
      </c>
      <c r="E3013" t="s">
        <v>1445</v>
      </c>
      <c r="F3013">
        <v>55147</v>
      </c>
      <c r="G3013">
        <v>65027</v>
      </c>
      <c r="H3013" t="s">
        <v>1530</v>
      </c>
      <c r="I3013">
        <v>295</v>
      </c>
      <c r="J3013">
        <v>20</v>
      </c>
      <c r="K3013">
        <v>2500</v>
      </c>
      <c r="L3013">
        <v>81000</v>
      </c>
      <c r="M3013">
        <v>4982</v>
      </c>
      <c r="N3013">
        <v>5231</v>
      </c>
      <c r="O3013">
        <v>5493</v>
      </c>
      <c r="P3013">
        <v>6004</v>
      </c>
      <c r="Q3013">
        <v>6515</v>
      </c>
      <c r="R3013">
        <v>50000</v>
      </c>
      <c r="S3013">
        <v>52499</v>
      </c>
      <c r="T3013">
        <v>55128</v>
      </c>
      <c r="U3013">
        <v>60257</v>
      </c>
      <c r="V3013">
        <v>65385</v>
      </c>
      <c r="W3013" t="s">
        <v>2944</v>
      </c>
      <c r="X3013">
        <v>1</v>
      </c>
      <c r="Y3013">
        <v>1</v>
      </c>
      <c r="Z3013" t="s">
        <v>1532</v>
      </c>
    </row>
    <row r="3014" spans="1:26">
      <c r="A3014">
        <v>285</v>
      </c>
      <c r="B3014">
        <v>16226</v>
      </c>
      <c r="C3014" t="s">
        <v>1574</v>
      </c>
      <c r="D3014" t="s">
        <v>1529</v>
      </c>
      <c r="E3014" t="s">
        <v>1445</v>
      </c>
      <c r="F3014">
        <v>55146</v>
      </c>
      <c r="G3014">
        <v>65026</v>
      </c>
      <c r="H3014" t="s">
        <v>1530</v>
      </c>
      <c r="I3014">
        <v>295</v>
      </c>
      <c r="J3014">
        <v>187</v>
      </c>
      <c r="K3014">
        <v>2500</v>
      </c>
      <c r="L3014">
        <v>81000</v>
      </c>
      <c r="M3014">
        <v>4982</v>
      </c>
      <c r="N3014">
        <v>5231</v>
      </c>
      <c r="O3014">
        <v>5493</v>
      </c>
      <c r="P3014">
        <v>6004</v>
      </c>
      <c r="Q3014">
        <v>6515</v>
      </c>
      <c r="R3014">
        <v>467500</v>
      </c>
      <c r="S3014">
        <v>490866</v>
      </c>
      <c r="T3014">
        <v>515451</v>
      </c>
      <c r="U3014">
        <v>563402</v>
      </c>
      <c r="V3014">
        <v>611353</v>
      </c>
      <c r="W3014" t="s">
        <v>2944</v>
      </c>
      <c r="X3014">
        <v>1</v>
      </c>
      <c r="Y3014">
        <v>1</v>
      </c>
      <c r="Z3014" t="s">
        <v>1532</v>
      </c>
    </row>
    <row r="3015" spans="1:26">
      <c r="A3015">
        <v>285</v>
      </c>
      <c r="B3015">
        <v>16226</v>
      </c>
      <c r="C3015" t="s">
        <v>1574</v>
      </c>
      <c r="D3015" t="s">
        <v>1529</v>
      </c>
      <c r="E3015" t="s">
        <v>1445</v>
      </c>
      <c r="F3015">
        <v>54954</v>
      </c>
      <c r="G3015">
        <v>64770</v>
      </c>
      <c r="H3015" t="s">
        <v>1530</v>
      </c>
      <c r="I3015">
        <v>295</v>
      </c>
      <c r="J3015">
        <v>20</v>
      </c>
      <c r="K3015">
        <v>15</v>
      </c>
      <c r="L3015">
        <v>81000</v>
      </c>
      <c r="M3015">
        <v>4982</v>
      </c>
      <c r="N3015">
        <v>5231</v>
      </c>
      <c r="O3015">
        <v>5493</v>
      </c>
      <c r="P3015">
        <v>6004</v>
      </c>
      <c r="Q3015">
        <v>6515</v>
      </c>
      <c r="R3015">
        <v>300</v>
      </c>
      <c r="S3015">
        <v>315</v>
      </c>
      <c r="T3015">
        <v>331</v>
      </c>
      <c r="U3015">
        <v>362</v>
      </c>
      <c r="V3015">
        <v>392</v>
      </c>
      <c r="W3015" t="s">
        <v>2440</v>
      </c>
      <c r="X3015">
        <v>1</v>
      </c>
      <c r="Y3015">
        <v>1</v>
      </c>
      <c r="Z3015" t="s">
        <v>1532</v>
      </c>
    </row>
    <row r="3016" spans="1:26">
      <c r="A3016">
        <v>285</v>
      </c>
      <c r="B3016">
        <v>16226</v>
      </c>
      <c r="C3016" t="s">
        <v>1574</v>
      </c>
      <c r="D3016" t="s">
        <v>1529</v>
      </c>
      <c r="E3016" t="s">
        <v>1441</v>
      </c>
      <c r="F3016">
        <v>38800</v>
      </c>
      <c r="G3016">
        <v>42978</v>
      </c>
      <c r="H3016" t="s">
        <v>1577</v>
      </c>
      <c r="I3016">
        <v>324</v>
      </c>
      <c r="J3016">
        <v>30</v>
      </c>
      <c r="K3016">
        <v>3000</v>
      </c>
      <c r="L3016">
        <v>81000</v>
      </c>
      <c r="M3016">
        <v>741</v>
      </c>
      <c r="N3016">
        <v>778</v>
      </c>
      <c r="O3016">
        <v>817</v>
      </c>
      <c r="P3016">
        <v>893</v>
      </c>
      <c r="Q3016">
        <v>969</v>
      </c>
      <c r="R3016">
        <v>90000</v>
      </c>
      <c r="S3016">
        <v>94494</v>
      </c>
      <c r="T3016">
        <v>99231</v>
      </c>
      <c r="U3016">
        <v>108462</v>
      </c>
      <c r="V3016">
        <v>117692</v>
      </c>
      <c r="W3016" t="s">
        <v>2960</v>
      </c>
      <c r="X3016">
        <v>1</v>
      </c>
      <c r="Y3016">
        <v>1</v>
      </c>
      <c r="Z3016" t="s">
        <v>1532</v>
      </c>
    </row>
    <row r="3017" spans="1:26">
      <c r="A3017">
        <v>285</v>
      </c>
      <c r="B3017">
        <v>16226</v>
      </c>
      <c r="C3017" t="s">
        <v>1574</v>
      </c>
      <c r="D3017" t="s">
        <v>1529</v>
      </c>
      <c r="E3017" t="s">
        <v>1440</v>
      </c>
      <c r="F3017">
        <v>57750</v>
      </c>
      <c r="G3017">
        <v>68539</v>
      </c>
      <c r="H3017" t="s">
        <v>1577</v>
      </c>
      <c r="I3017">
        <v>324</v>
      </c>
      <c r="J3017">
        <v>10</v>
      </c>
      <c r="K3017">
        <v>6000</v>
      </c>
      <c r="L3017">
        <v>81000</v>
      </c>
      <c r="M3017">
        <v>9493</v>
      </c>
      <c r="N3017">
        <v>9968</v>
      </c>
      <c r="O3017">
        <v>10466</v>
      </c>
      <c r="P3017">
        <v>11439</v>
      </c>
      <c r="Q3017">
        <v>12412</v>
      </c>
      <c r="R3017">
        <v>60000</v>
      </c>
      <c r="S3017">
        <v>63002</v>
      </c>
      <c r="T3017">
        <v>66150</v>
      </c>
      <c r="U3017">
        <v>72300</v>
      </c>
      <c r="V3017">
        <v>78449</v>
      </c>
      <c r="W3017" t="s">
        <v>2236</v>
      </c>
      <c r="X3017">
        <v>1</v>
      </c>
      <c r="Y3017">
        <v>1</v>
      </c>
      <c r="Z3017" t="s">
        <v>1532</v>
      </c>
    </row>
    <row r="3018" spans="1:26">
      <c r="A3018">
        <v>285</v>
      </c>
      <c r="B3018">
        <v>16226</v>
      </c>
      <c r="C3018" t="s">
        <v>1574</v>
      </c>
      <c r="D3018" t="s">
        <v>1529</v>
      </c>
      <c r="E3018" t="s">
        <v>1443</v>
      </c>
      <c r="F3018">
        <v>55524</v>
      </c>
      <c r="G3018">
        <v>65533</v>
      </c>
      <c r="H3018" t="s">
        <v>1577</v>
      </c>
      <c r="I3018">
        <v>323</v>
      </c>
      <c r="J3018">
        <v>1</v>
      </c>
      <c r="K3018">
        <v>5000</v>
      </c>
      <c r="L3018">
        <v>81000</v>
      </c>
      <c r="M3018">
        <v>14512</v>
      </c>
      <c r="N3018">
        <v>15238</v>
      </c>
      <c r="O3018">
        <v>15999</v>
      </c>
      <c r="P3018">
        <v>17486</v>
      </c>
      <c r="Q3018">
        <v>18973</v>
      </c>
      <c r="R3018">
        <v>5000</v>
      </c>
      <c r="S3018">
        <v>5250</v>
      </c>
      <c r="T3018">
        <v>5512</v>
      </c>
      <c r="U3018">
        <v>6025</v>
      </c>
      <c r="V3018">
        <v>6537</v>
      </c>
      <c r="W3018" t="s">
        <v>2171</v>
      </c>
      <c r="X3018">
        <v>1</v>
      </c>
      <c r="Y3018">
        <v>1</v>
      </c>
      <c r="Z3018" t="s">
        <v>1532</v>
      </c>
    </row>
    <row r="3019" spans="1:26">
      <c r="A3019">
        <v>285</v>
      </c>
      <c r="B3019">
        <v>16226</v>
      </c>
      <c r="C3019" t="s">
        <v>1574</v>
      </c>
      <c r="D3019" t="s">
        <v>1529</v>
      </c>
      <c r="E3019" t="s">
        <v>1443</v>
      </c>
      <c r="F3019">
        <v>52386</v>
      </c>
      <c r="G3019">
        <v>61690</v>
      </c>
      <c r="H3019" t="s">
        <v>1577</v>
      </c>
      <c r="I3019">
        <v>323</v>
      </c>
      <c r="J3019">
        <v>7</v>
      </c>
      <c r="K3019">
        <v>500</v>
      </c>
      <c r="L3019">
        <v>81000</v>
      </c>
      <c r="M3019">
        <v>14512</v>
      </c>
      <c r="N3019">
        <v>15238</v>
      </c>
      <c r="O3019">
        <v>15999</v>
      </c>
      <c r="P3019">
        <v>17486</v>
      </c>
      <c r="Q3019">
        <v>18973</v>
      </c>
      <c r="R3019">
        <v>3500</v>
      </c>
      <c r="S3019">
        <v>3675</v>
      </c>
      <c r="T3019">
        <v>3859</v>
      </c>
      <c r="U3019">
        <v>4217</v>
      </c>
      <c r="V3019">
        <v>4576</v>
      </c>
      <c r="W3019" t="s">
        <v>2172</v>
      </c>
      <c r="X3019">
        <v>1</v>
      </c>
      <c r="Y3019">
        <v>1</v>
      </c>
      <c r="Z3019" t="s">
        <v>1532</v>
      </c>
    </row>
    <row r="3020" spans="1:26">
      <c r="A3020">
        <v>285</v>
      </c>
      <c r="B3020">
        <v>16226</v>
      </c>
      <c r="C3020" t="s">
        <v>1574</v>
      </c>
      <c r="D3020" t="s">
        <v>1529</v>
      </c>
      <c r="E3020" t="s">
        <v>1443</v>
      </c>
      <c r="F3020">
        <v>82804</v>
      </c>
      <c r="G3020">
        <v>97880</v>
      </c>
      <c r="H3020" t="s">
        <v>1577</v>
      </c>
      <c r="I3020">
        <v>323</v>
      </c>
      <c r="J3020">
        <v>5</v>
      </c>
      <c r="K3020">
        <v>2000</v>
      </c>
      <c r="L3020">
        <v>81000</v>
      </c>
      <c r="M3020">
        <v>14512</v>
      </c>
      <c r="N3020">
        <v>15238</v>
      </c>
      <c r="O3020">
        <v>15999</v>
      </c>
      <c r="P3020">
        <v>17486</v>
      </c>
      <c r="Q3020">
        <v>18973</v>
      </c>
      <c r="R3020">
        <v>10000</v>
      </c>
      <c r="S3020">
        <v>10500</v>
      </c>
      <c r="T3020">
        <v>11025</v>
      </c>
      <c r="U3020">
        <v>12049</v>
      </c>
      <c r="V3020">
        <v>13074</v>
      </c>
      <c r="W3020" t="s">
        <v>2871</v>
      </c>
      <c r="X3020">
        <v>1</v>
      </c>
      <c r="Y3020">
        <v>1</v>
      </c>
      <c r="Z3020" t="s">
        <v>1532</v>
      </c>
    </row>
    <row r="3021" spans="1:26">
      <c r="A3021">
        <v>285</v>
      </c>
      <c r="B3021">
        <v>16226</v>
      </c>
      <c r="C3021" t="s">
        <v>1574</v>
      </c>
      <c r="D3021" t="s">
        <v>1529</v>
      </c>
      <c r="E3021" t="s">
        <v>1443</v>
      </c>
      <c r="F3021">
        <v>49231</v>
      </c>
      <c r="G3021">
        <v>57669</v>
      </c>
      <c r="H3021" t="s">
        <v>1577</v>
      </c>
      <c r="I3021">
        <v>323</v>
      </c>
      <c r="J3021">
        <v>8</v>
      </c>
      <c r="K3021">
        <v>5000</v>
      </c>
      <c r="L3021">
        <v>81000</v>
      </c>
      <c r="M3021">
        <v>14512</v>
      </c>
      <c r="N3021">
        <v>15238</v>
      </c>
      <c r="O3021">
        <v>15999</v>
      </c>
      <c r="P3021">
        <v>17486</v>
      </c>
      <c r="Q3021">
        <v>18973</v>
      </c>
      <c r="R3021">
        <v>40000</v>
      </c>
      <c r="S3021">
        <v>42001</v>
      </c>
      <c r="T3021">
        <v>44099</v>
      </c>
      <c r="U3021">
        <v>48197</v>
      </c>
      <c r="V3021">
        <v>52296</v>
      </c>
      <c r="W3021" t="s">
        <v>2382</v>
      </c>
      <c r="X3021">
        <v>1</v>
      </c>
      <c r="Y3021">
        <v>1</v>
      </c>
      <c r="Z3021" t="s">
        <v>1532</v>
      </c>
    </row>
    <row r="3022" spans="1:26">
      <c r="A3022">
        <v>285</v>
      </c>
      <c r="B3022">
        <v>16226</v>
      </c>
      <c r="C3022" t="s">
        <v>1574</v>
      </c>
      <c r="D3022" t="s">
        <v>1529</v>
      </c>
      <c r="E3022" t="s">
        <v>1443</v>
      </c>
      <c r="F3022">
        <v>49403</v>
      </c>
      <c r="G3022">
        <v>57884</v>
      </c>
      <c r="H3022" t="s">
        <v>1577</v>
      </c>
      <c r="I3022">
        <v>323</v>
      </c>
      <c r="J3022">
        <v>2</v>
      </c>
      <c r="K3022">
        <v>4000</v>
      </c>
      <c r="L3022">
        <v>81000</v>
      </c>
      <c r="M3022">
        <v>14512</v>
      </c>
      <c r="N3022">
        <v>15238</v>
      </c>
      <c r="O3022">
        <v>15999</v>
      </c>
      <c r="P3022">
        <v>17486</v>
      </c>
      <c r="Q3022">
        <v>18973</v>
      </c>
      <c r="R3022">
        <v>8000</v>
      </c>
      <c r="S3022">
        <v>8400</v>
      </c>
      <c r="T3022">
        <v>8820</v>
      </c>
      <c r="U3022">
        <v>9639</v>
      </c>
      <c r="V3022">
        <v>10459</v>
      </c>
      <c r="W3022" t="s">
        <v>2241</v>
      </c>
      <c r="X3022">
        <v>1</v>
      </c>
      <c r="Y3022">
        <v>1</v>
      </c>
      <c r="Z3022" t="s">
        <v>1532</v>
      </c>
    </row>
    <row r="3023" spans="1:26">
      <c r="A3023">
        <v>285</v>
      </c>
      <c r="B3023">
        <v>16226</v>
      </c>
      <c r="C3023" t="s">
        <v>1574</v>
      </c>
      <c r="D3023" t="s">
        <v>1529</v>
      </c>
      <c r="E3023" t="s">
        <v>1443</v>
      </c>
      <c r="F3023">
        <v>52349</v>
      </c>
      <c r="G3023">
        <v>61653</v>
      </c>
      <c r="H3023" t="s">
        <v>1577</v>
      </c>
      <c r="I3023">
        <v>323</v>
      </c>
      <c r="J3023">
        <v>6</v>
      </c>
      <c r="K3023">
        <v>18000</v>
      </c>
      <c r="L3023">
        <v>81000</v>
      </c>
      <c r="M3023">
        <v>14512</v>
      </c>
      <c r="N3023">
        <v>15238</v>
      </c>
      <c r="O3023">
        <v>15999</v>
      </c>
      <c r="P3023">
        <v>17486</v>
      </c>
      <c r="Q3023">
        <v>18973</v>
      </c>
      <c r="R3023">
        <v>108000</v>
      </c>
      <c r="S3023">
        <v>113403</v>
      </c>
      <c r="T3023">
        <v>119066</v>
      </c>
      <c r="U3023">
        <v>130133</v>
      </c>
      <c r="V3023">
        <v>141199</v>
      </c>
      <c r="W3023" t="s">
        <v>2199</v>
      </c>
      <c r="X3023">
        <v>1</v>
      </c>
      <c r="Y3023">
        <v>1</v>
      </c>
      <c r="Z3023" t="s">
        <v>1532</v>
      </c>
    </row>
    <row r="3024" spans="1:26">
      <c r="A3024">
        <v>285</v>
      </c>
      <c r="B3024">
        <v>16226</v>
      </c>
      <c r="C3024" t="s">
        <v>1574</v>
      </c>
      <c r="D3024" t="s">
        <v>1529</v>
      </c>
      <c r="E3024" t="s">
        <v>1443</v>
      </c>
      <c r="F3024">
        <v>9851</v>
      </c>
      <c r="G3024">
        <v>10231</v>
      </c>
      <c r="H3024" t="s">
        <v>1577</v>
      </c>
      <c r="I3024">
        <v>323</v>
      </c>
      <c r="J3024">
        <v>2</v>
      </c>
      <c r="K3024">
        <v>3000</v>
      </c>
      <c r="L3024">
        <v>81000</v>
      </c>
      <c r="M3024">
        <v>14512</v>
      </c>
      <c r="N3024">
        <v>15238</v>
      </c>
      <c r="O3024">
        <v>15999</v>
      </c>
      <c r="P3024">
        <v>17486</v>
      </c>
      <c r="Q3024">
        <v>18973</v>
      </c>
      <c r="R3024">
        <v>6000</v>
      </c>
      <c r="S3024">
        <v>6300</v>
      </c>
      <c r="T3024">
        <v>6615</v>
      </c>
      <c r="U3024">
        <v>7230</v>
      </c>
      <c r="V3024">
        <v>7844</v>
      </c>
      <c r="W3024" t="s">
        <v>2173</v>
      </c>
      <c r="X3024">
        <v>1</v>
      </c>
      <c r="Y3024">
        <v>1</v>
      </c>
      <c r="Z3024" t="s">
        <v>1532</v>
      </c>
    </row>
    <row r="3025" spans="1:26">
      <c r="A3025">
        <v>285</v>
      </c>
      <c r="B3025">
        <v>16226</v>
      </c>
      <c r="C3025" t="s">
        <v>1574</v>
      </c>
      <c r="D3025" t="s">
        <v>1529</v>
      </c>
      <c r="E3025" t="s">
        <v>1443</v>
      </c>
      <c r="F3025">
        <v>79636</v>
      </c>
      <c r="G3025">
        <v>94074</v>
      </c>
      <c r="H3025" t="s">
        <v>1577</v>
      </c>
      <c r="I3025">
        <v>323</v>
      </c>
      <c r="J3025">
        <v>2</v>
      </c>
      <c r="K3025">
        <v>1500</v>
      </c>
      <c r="L3025">
        <v>81000</v>
      </c>
      <c r="M3025">
        <v>14512</v>
      </c>
      <c r="N3025">
        <v>15238</v>
      </c>
      <c r="O3025">
        <v>15999</v>
      </c>
      <c r="P3025">
        <v>17486</v>
      </c>
      <c r="Q3025">
        <v>18973</v>
      </c>
      <c r="R3025">
        <v>3000</v>
      </c>
      <c r="S3025">
        <v>3150</v>
      </c>
      <c r="T3025">
        <v>3307</v>
      </c>
      <c r="U3025">
        <v>3615</v>
      </c>
      <c r="V3025">
        <v>3922</v>
      </c>
      <c r="W3025" t="s">
        <v>2778</v>
      </c>
      <c r="X3025">
        <v>1</v>
      </c>
      <c r="Y3025">
        <v>1</v>
      </c>
      <c r="Z3025" t="s">
        <v>1532</v>
      </c>
    </row>
    <row r="3026" spans="1:26">
      <c r="A3026">
        <v>285</v>
      </c>
      <c r="B3026">
        <v>16226</v>
      </c>
      <c r="C3026" t="s">
        <v>1574</v>
      </c>
      <c r="D3026" t="s">
        <v>1529</v>
      </c>
      <c r="E3026" t="s">
        <v>1443</v>
      </c>
      <c r="F3026">
        <v>79128</v>
      </c>
      <c r="G3026">
        <v>93468</v>
      </c>
      <c r="H3026" t="s">
        <v>1577</v>
      </c>
      <c r="I3026">
        <v>323</v>
      </c>
      <c r="J3026">
        <v>6</v>
      </c>
      <c r="K3026">
        <v>25000</v>
      </c>
      <c r="L3026">
        <v>81000</v>
      </c>
      <c r="M3026">
        <v>14512</v>
      </c>
      <c r="N3026">
        <v>15238</v>
      </c>
      <c r="O3026">
        <v>15999</v>
      </c>
      <c r="P3026">
        <v>17486</v>
      </c>
      <c r="Q3026">
        <v>18973</v>
      </c>
      <c r="R3026">
        <v>150000</v>
      </c>
      <c r="S3026">
        <v>157504</v>
      </c>
      <c r="T3026">
        <v>165370</v>
      </c>
      <c r="U3026">
        <v>180740</v>
      </c>
      <c r="V3026">
        <v>196110</v>
      </c>
      <c r="W3026" t="s">
        <v>2201</v>
      </c>
      <c r="X3026">
        <v>1</v>
      </c>
      <c r="Y3026">
        <v>1</v>
      </c>
      <c r="Z3026" t="s">
        <v>1532</v>
      </c>
    </row>
    <row r="3027" spans="1:26">
      <c r="A3027">
        <v>285</v>
      </c>
      <c r="B3027">
        <v>16226</v>
      </c>
      <c r="C3027" t="s">
        <v>1574</v>
      </c>
      <c r="D3027" t="s">
        <v>1529</v>
      </c>
      <c r="E3027" t="s">
        <v>1443</v>
      </c>
      <c r="F3027">
        <v>49494</v>
      </c>
      <c r="G3027">
        <v>57985</v>
      </c>
      <c r="H3027" t="s">
        <v>1577</v>
      </c>
      <c r="I3027">
        <v>323</v>
      </c>
      <c r="J3027">
        <v>3</v>
      </c>
      <c r="K3027">
        <v>1200</v>
      </c>
      <c r="L3027">
        <v>81000</v>
      </c>
      <c r="M3027">
        <v>14512</v>
      </c>
      <c r="N3027">
        <v>15238</v>
      </c>
      <c r="O3027">
        <v>15999</v>
      </c>
      <c r="P3027">
        <v>17486</v>
      </c>
      <c r="Q3027">
        <v>18973</v>
      </c>
      <c r="R3027">
        <v>3600</v>
      </c>
      <c r="S3027">
        <v>3780</v>
      </c>
      <c r="T3027">
        <v>3969</v>
      </c>
      <c r="U3027">
        <v>4338</v>
      </c>
      <c r="V3027">
        <v>4707</v>
      </c>
      <c r="W3027" t="s">
        <v>2188</v>
      </c>
      <c r="X3027">
        <v>1</v>
      </c>
      <c r="Y3027">
        <v>1</v>
      </c>
      <c r="Z3027" t="s">
        <v>1532</v>
      </c>
    </row>
    <row r="3028" spans="1:26">
      <c r="A3028">
        <v>285</v>
      </c>
      <c r="B3028">
        <v>16226</v>
      </c>
      <c r="C3028" t="s">
        <v>1574</v>
      </c>
      <c r="D3028" t="s">
        <v>1529</v>
      </c>
      <c r="E3028" t="s">
        <v>1443</v>
      </c>
      <c r="F3028">
        <v>8563</v>
      </c>
      <c r="G3028">
        <v>8943</v>
      </c>
      <c r="H3028" t="s">
        <v>1577</v>
      </c>
      <c r="I3028">
        <v>323</v>
      </c>
      <c r="J3028">
        <v>17</v>
      </c>
      <c r="K3028">
        <v>1500</v>
      </c>
      <c r="L3028">
        <v>81000</v>
      </c>
      <c r="M3028">
        <v>14512</v>
      </c>
      <c r="N3028">
        <v>15238</v>
      </c>
      <c r="O3028">
        <v>15999</v>
      </c>
      <c r="P3028">
        <v>17486</v>
      </c>
      <c r="Q3028">
        <v>18973</v>
      </c>
      <c r="R3028">
        <v>25500</v>
      </c>
      <c r="S3028">
        <v>26776</v>
      </c>
      <c r="T3028">
        <v>28113</v>
      </c>
      <c r="U3028">
        <v>30726</v>
      </c>
      <c r="V3028">
        <v>33339</v>
      </c>
      <c r="W3028" t="s">
        <v>1922</v>
      </c>
      <c r="X3028">
        <v>1</v>
      </c>
      <c r="Y3028">
        <v>1</v>
      </c>
      <c r="Z3028" t="s">
        <v>1532</v>
      </c>
    </row>
    <row r="3029" spans="1:26">
      <c r="A3029">
        <v>285</v>
      </c>
      <c r="B3029">
        <v>16226</v>
      </c>
      <c r="C3029" t="s">
        <v>1574</v>
      </c>
      <c r="D3029" t="s">
        <v>1529</v>
      </c>
      <c r="E3029" t="s">
        <v>1443</v>
      </c>
      <c r="F3029">
        <v>79228</v>
      </c>
      <c r="G3029">
        <v>93578</v>
      </c>
      <c r="H3029" t="s">
        <v>1577</v>
      </c>
      <c r="I3029">
        <v>323</v>
      </c>
      <c r="J3029">
        <v>1</v>
      </c>
      <c r="K3029">
        <v>80000</v>
      </c>
      <c r="L3029">
        <v>81000</v>
      </c>
      <c r="M3029">
        <v>14512</v>
      </c>
      <c r="N3029">
        <v>15238</v>
      </c>
      <c r="O3029">
        <v>15999</v>
      </c>
      <c r="P3029">
        <v>17486</v>
      </c>
      <c r="Q3029">
        <v>18973</v>
      </c>
      <c r="R3029">
        <v>80000</v>
      </c>
      <c r="S3029">
        <v>84002</v>
      </c>
      <c r="T3029">
        <v>88197</v>
      </c>
      <c r="U3029">
        <v>96395</v>
      </c>
      <c r="V3029">
        <v>104592</v>
      </c>
      <c r="W3029" t="s">
        <v>2211</v>
      </c>
      <c r="X3029">
        <v>1</v>
      </c>
      <c r="Y3029">
        <v>1</v>
      </c>
      <c r="Z3029" t="s">
        <v>1532</v>
      </c>
    </row>
    <row r="3030" spans="1:26">
      <c r="A3030">
        <v>285</v>
      </c>
      <c r="B3030">
        <v>16226</v>
      </c>
      <c r="C3030" t="s">
        <v>1574</v>
      </c>
      <c r="D3030" t="s">
        <v>1529</v>
      </c>
      <c r="E3030" t="s">
        <v>1443</v>
      </c>
      <c r="F3030">
        <v>79601</v>
      </c>
      <c r="G3030">
        <v>94033</v>
      </c>
      <c r="H3030" t="s">
        <v>1577</v>
      </c>
      <c r="I3030">
        <v>323</v>
      </c>
      <c r="J3030">
        <v>2</v>
      </c>
      <c r="K3030">
        <v>1000</v>
      </c>
      <c r="L3030">
        <v>81000</v>
      </c>
      <c r="M3030">
        <v>14512</v>
      </c>
      <c r="N3030">
        <v>15238</v>
      </c>
      <c r="O3030">
        <v>15999</v>
      </c>
      <c r="P3030">
        <v>17486</v>
      </c>
      <c r="Q3030">
        <v>18973</v>
      </c>
      <c r="R3030">
        <v>2000</v>
      </c>
      <c r="S3030">
        <v>2100</v>
      </c>
      <c r="T3030">
        <v>2205</v>
      </c>
      <c r="U3030">
        <v>2410</v>
      </c>
      <c r="V3030">
        <v>2615</v>
      </c>
      <c r="W3030" t="s">
        <v>2174</v>
      </c>
      <c r="X3030">
        <v>1</v>
      </c>
      <c r="Y3030">
        <v>1</v>
      </c>
      <c r="Z3030" t="s">
        <v>1532</v>
      </c>
    </row>
    <row r="3031" spans="1:26">
      <c r="A3031">
        <v>285</v>
      </c>
      <c r="B3031">
        <v>16226</v>
      </c>
      <c r="C3031" t="s">
        <v>1574</v>
      </c>
      <c r="D3031" t="s">
        <v>1529</v>
      </c>
      <c r="E3031" t="s">
        <v>1443</v>
      </c>
      <c r="F3031">
        <v>49266</v>
      </c>
      <c r="G3031">
        <v>57711</v>
      </c>
      <c r="H3031" t="s">
        <v>1577</v>
      </c>
      <c r="I3031">
        <v>323</v>
      </c>
      <c r="J3031">
        <v>10</v>
      </c>
      <c r="K3031">
        <v>400</v>
      </c>
      <c r="L3031">
        <v>81000</v>
      </c>
      <c r="M3031">
        <v>14512</v>
      </c>
      <c r="N3031">
        <v>15238</v>
      </c>
      <c r="O3031">
        <v>15999</v>
      </c>
      <c r="P3031">
        <v>17486</v>
      </c>
      <c r="Q3031">
        <v>18973</v>
      </c>
      <c r="R3031">
        <v>4000</v>
      </c>
      <c r="S3031">
        <v>4200</v>
      </c>
      <c r="T3031">
        <v>4410</v>
      </c>
      <c r="U3031">
        <v>4820</v>
      </c>
      <c r="V3031">
        <v>5230</v>
      </c>
      <c r="W3031" t="s">
        <v>2175</v>
      </c>
      <c r="X3031">
        <v>1</v>
      </c>
      <c r="Y3031">
        <v>1</v>
      </c>
      <c r="Z3031" t="s">
        <v>1532</v>
      </c>
    </row>
    <row r="3032" spans="1:26">
      <c r="A3032">
        <v>285</v>
      </c>
      <c r="B3032">
        <v>16226</v>
      </c>
      <c r="C3032" t="s">
        <v>1574</v>
      </c>
      <c r="D3032" t="s">
        <v>1529</v>
      </c>
      <c r="E3032" t="s">
        <v>1443</v>
      </c>
      <c r="F3032">
        <v>79674</v>
      </c>
      <c r="G3032">
        <v>94122</v>
      </c>
      <c r="H3032" t="s">
        <v>1577</v>
      </c>
      <c r="I3032">
        <v>323</v>
      </c>
      <c r="J3032">
        <v>3</v>
      </c>
      <c r="K3032">
        <v>450</v>
      </c>
      <c r="L3032">
        <v>81000</v>
      </c>
      <c r="M3032">
        <v>14512</v>
      </c>
      <c r="N3032">
        <v>15238</v>
      </c>
      <c r="O3032">
        <v>15999</v>
      </c>
      <c r="P3032">
        <v>17486</v>
      </c>
      <c r="Q3032">
        <v>18973</v>
      </c>
      <c r="R3032">
        <v>1350</v>
      </c>
      <c r="S3032">
        <v>1418</v>
      </c>
      <c r="T3032">
        <v>1488</v>
      </c>
      <c r="U3032">
        <v>1627</v>
      </c>
      <c r="V3032">
        <v>1765</v>
      </c>
      <c r="W3032" t="s">
        <v>2169</v>
      </c>
      <c r="X3032">
        <v>1</v>
      </c>
      <c r="Y3032">
        <v>1</v>
      </c>
      <c r="Z3032" t="s">
        <v>1532</v>
      </c>
    </row>
    <row r="3033" spans="1:26">
      <c r="A3033">
        <v>285</v>
      </c>
      <c r="B3033">
        <v>16226</v>
      </c>
      <c r="C3033" t="s">
        <v>1574</v>
      </c>
      <c r="D3033" t="s">
        <v>1529</v>
      </c>
      <c r="E3033" t="s">
        <v>1443</v>
      </c>
      <c r="F3033">
        <v>83839</v>
      </c>
      <c r="G3033">
        <v>99141</v>
      </c>
      <c r="H3033" t="s">
        <v>1577</v>
      </c>
      <c r="I3033">
        <v>323</v>
      </c>
      <c r="J3033">
        <v>9</v>
      </c>
      <c r="K3033">
        <v>700</v>
      </c>
      <c r="L3033">
        <v>81000</v>
      </c>
      <c r="M3033">
        <v>14512</v>
      </c>
      <c r="N3033">
        <v>15238</v>
      </c>
      <c r="O3033">
        <v>15999</v>
      </c>
      <c r="P3033">
        <v>17486</v>
      </c>
      <c r="Q3033">
        <v>18973</v>
      </c>
      <c r="R3033">
        <v>6300</v>
      </c>
      <c r="S3033">
        <v>6615</v>
      </c>
      <c r="T3033">
        <v>6946</v>
      </c>
      <c r="U3033">
        <v>7591</v>
      </c>
      <c r="V3033">
        <v>8237</v>
      </c>
      <c r="W3033" t="s">
        <v>2221</v>
      </c>
      <c r="X3033">
        <v>1</v>
      </c>
      <c r="Y3033">
        <v>1</v>
      </c>
      <c r="Z3033" t="s">
        <v>1532</v>
      </c>
    </row>
    <row r="3034" spans="1:26">
      <c r="A3034">
        <v>285</v>
      </c>
      <c r="B3034">
        <v>16226</v>
      </c>
      <c r="C3034" t="s">
        <v>1574</v>
      </c>
      <c r="D3034" t="s">
        <v>1529</v>
      </c>
      <c r="E3034" t="s">
        <v>1443</v>
      </c>
      <c r="F3034">
        <v>52371</v>
      </c>
      <c r="G3034">
        <v>61676</v>
      </c>
      <c r="H3034" t="s">
        <v>1577</v>
      </c>
      <c r="I3034">
        <v>323</v>
      </c>
      <c r="J3034">
        <v>7</v>
      </c>
      <c r="K3034">
        <v>1500</v>
      </c>
      <c r="L3034">
        <v>81000</v>
      </c>
      <c r="M3034">
        <v>14512</v>
      </c>
      <c r="N3034">
        <v>15238</v>
      </c>
      <c r="O3034">
        <v>15999</v>
      </c>
      <c r="P3034">
        <v>17486</v>
      </c>
      <c r="Q3034">
        <v>18973</v>
      </c>
      <c r="R3034">
        <v>10500</v>
      </c>
      <c r="S3034">
        <v>11025</v>
      </c>
      <c r="T3034">
        <v>11576</v>
      </c>
      <c r="U3034">
        <v>12652</v>
      </c>
      <c r="V3034">
        <v>13728</v>
      </c>
      <c r="W3034" t="s">
        <v>2176</v>
      </c>
      <c r="X3034">
        <v>1</v>
      </c>
      <c r="Y3034">
        <v>1</v>
      </c>
      <c r="Z3034" t="s">
        <v>1532</v>
      </c>
    </row>
    <row r="3035" spans="1:26">
      <c r="A3035">
        <v>285</v>
      </c>
      <c r="B3035">
        <v>16226</v>
      </c>
      <c r="C3035" t="s">
        <v>1574</v>
      </c>
      <c r="D3035" t="s">
        <v>1529</v>
      </c>
      <c r="E3035" t="s">
        <v>1443</v>
      </c>
      <c r="F3035">
        <v>55416</v>
      </c>
      <c r="G3035">
        <v>65417</v>
      </c>
      <c r="H3035" t="s">
        <v>1577</v>
      </c>
      <c r="I3035">
        <v>323</v>
      </c>
      <c r="J3035">
        <v>1</v>
      </c>
      <c r="K3035">
        <v>1500</v>
      </c>
      <c r="L3035">
        <v>81000</v>
      </c>
      <c r="M3035">
        <v>14512</v>
      </c>
      <c r="N3035">
        <v>15238</v>
      </c>
      <c r="O3035">
        <v>15999</v>
      </c>
      <c r="P3035">
        <v>17486</v>
      </c>
      <c r="Q3035">
        <v>18973</v>
      </c>
      <c r="R3035">
        <v>1500</v>
      </c>
      <c r="S3035">
        <v>1575</v>
      </c>
      <c r="T3035">
        <v>1654</v>
      </c>
      <c r="U3035">
        <v>1807</v>
      </c>
      <c r="V3035">
        <v>1961</v>
      </c>
      <c r="W3035" t="s">
        <v>2176</v>
      </c>
      <c r="X3035">
        <v>1</v>
      </c>
      <c r="Y3035">
        <v>1</v>
      </c>
      <c r="Z3035" t="s">
        <v>1532</v>
      </c>
    </row>
    <row r="3036" spans="1:26">
      <c r="A3036">
        <v>285</v>
      </c>
      <c r="B3036">
        <v>16226</v>
      </c>
      <c r="C3036" t="s">
        <v>1574</v>
      </c>
      <c r="D3036" t="s">
        <v>1529</v>
      </c>
      <c r="E3036" t="s">
        <v>1443</v>
      </c>
      <c r="F3036">
        <v>55376</v>
      </c>
      <c r="G3036">
        <v>65373</v>
      </c>
      <c r="H3036" t="s">
        <v>1577</v>
      </c>
      <c r="I3036">
        <v>323</v>
      </c>
      <c r="J3036">
        <v>1</v>
      </c>
      <c r="K3036">
        <v>1000</v>
      </c>
      <c r="L3036">
        <v>81000</v>
      </c>
      <c r="M3036">
        <v>14512</v>
      </c>
      <c r="N3036">
        <v>15238</v>
      </c>
      <c r="O3036">
        <v>15999</v>
      </c>
      <c r="P3036">
        <v>17486</v>
      </c>
      <c r="Q3036">
        <v>18973</v>
      </c>
      <c r="R3036">
        <v>1000</v>
      </c>
      <c r="S3036">
        <v>1050</v>
      </c>
      <c r="T3036">
        <v>1102</v>
      </c>
      <c r="U3036">
        <v>1205</v>
      </c>
      <c r="V3036">
        <v>1307</v>
      </c>
      <c r="W3036" t="s">
        <v>2177</v>
      </c>
      <c r="X3036">
        <v>1</v>
      </c>
      <c r="Y3036">
        <v>1</v>
      </c>
      <c r="Z3036" t="s">
        <v>1532</v>
      </c>
    </row>
    <row r="3037" spans="1:26">
      <c r="A3037">
        <v>285</v>
      </c>
      <c r="B3037">
        <v>16226</v>
      </c>
      <c r="C3037" t="s">
        <v>1574</v>
      </c>
      <c r="D3037" t="s">
        <v>1529</v>
      </c>
      <c r="E3037" t="s">
        <v>1443</v>
      </c>
      <c r="F3037">
        <v>52359</v>
      </c>
      <c r="G3037">
        <v>61663</v>
      </c>
      <c r="H3037" t="s">
        <v>1577</v>
      </c>
      <c r="I3037">
        <v>323</v>
      </c>
      <c r="J3037">
        <v>4</v>
      </c>
      <c r="K3037">
        <v>1000</v>
      </c>
      <c r="L3037">
        <v>81000</v>
      </c>
      <c r="M3037">
        <v>14512</v>
      </c>
      <c r="N3037">
        <v>15238</v>
      </c>
      <c r="O3037">
        <v>15999</v>
      </c>
      <c r="P3037">
        <v>17486</v>
      </c>
      <c r="Q3037">
        <v>18973</v>
      </c>
      <c r="R3037">
        <v>4000</v>
      </c>
      <c r="S3037">
        <v>4200</v>
      </c>
      <c r="T3037">
        <v>4410</v>
      </c>
      <c r="U3037">
        <v>4820</v>
      </c>
      <c r="V3037">
        <v>5230</v>
      </c>
      <c r="W3037" t="s">
        <v>2203</v>
      </c>
      <c r="X3037">
        <v>1</v>
      </c>
      <c r="Y3037">
        <v>1</v>
      </c>
      <c r="Z3037" t="s">
        <v>1532</v>
      </c>
    </row>
    <row r="3038" spans="1:26">
      <c r="A3038">
        <v>285</v>
      </c>
      <c r="B3038">
        <v>16226</v>
      </c>
      <c r="C3038" t="s">
        <v>1574</v>
      </c>
      <c r="D3038" t="s">
        <v>1529</v>
      </c>
      <c r="E3038" t="s">
        <v>1443</v>
      </c>
      <c r="F3038">
        <v>76537</v>
      </c>
      <c r="G3038">
        <v>90678</v>
      </c>
      <c r="H3038" t="s">
        <v>1577</v>
      </c>
      <c r="I3038">
        <v>323</v>
      </c>
      <c r="J3038">
        <v>1</v>
      </c>
      <c r="K3038">
        <v>22000</v>
      </c>
      <c r="L3038">
        <v>81000</v>
      </c>
      <c r="M3038">
        <v>14512</v>
      </c>
      <c r="N3038">
        <v>15238</v>
      </c>
      <c r="O3038">
        <v>15999</v>
      </c>
      <c r="P3038">
        <v>17486</v>
      </c>
      <c r="Q3038">
        <v>18973</v>
      </c>
      <c r="R3038">
        <v>22000</v>
      </c>
      <c r="S3038">
        <v>23101</v>
      </c>
      <c r="T3038">
        <v>24254</v>
      </c>
      <c r="U3038">
        <v>26509</v>
      </c>
      <c r="V3038">
        <v>28763</v>
      </c>
      <c r="W3038" t="s">
        <v>2214</v>
      </c>
      <c r="X3038">
        <v>1</v>
      </c>
      <c r="Y3038">
        <v>1</v>
      </c>
      <c r="Z3038" t="s">
        <v>1532</v>
      </c>
    </row>
    <row r="3039" spans="1:26">
      <c r="A3039">
        <v>285</v>
      </c>
      <c r="B3039">
        <v>16226</v>
      </c>
      <c r="C3039" t="s">
        <v>1574</v>
      </c>
      <c r="D3039" t="s">
        <v>1529</v>
      </c>
      <c r="E3039" t="s">
        <v>1443</v>
      </c>
      <c r="F3039">
        <v>83103</v>
      </c>
      <c r="G3039">
        <v>98301</v>
      </c>
      <c r="H3039" t="s">
        <v>1577</v>
      </c>
      <c r="I3039">
        <v>323</v>
      </c>
      <c r="J3039">
        <v>2</v>
      </c>
      <c r="K3039">
        <v>3000</v>
      </c>
      <c r="L3039">
        <v>81000</v>
      </c>
      <c r="M3039">
        <v>14512</v>
      </c>
      <c r="N3039">
        <v>15238</v>
      </c>
      <c r="O3039">
        <v>15999</v>
      </c>
      <c r="P3039">
        <v>17486</v>
      </c>
      <c r="Q3039">
        <v>18973</v>
      </c>
      <c r="R3039">
        <v>6000</v>
      </c>
      <c r="S3039">
        <v>6300</v>
      </c>
      <c r="T3039">
        <v>6615</v>
      </c>
      <c r="U3039">
        <v>7230</v>
      </c>
      <c r="V3039">
        <v>7844</v>
      </c>
      <c r="W3039" t="s">
        <v>2215</v>
      </c>
      <c r="X3039">
        <v>1</v>
      </c>
      <c r="Y3039">
        <v>1</v>
      </c>
      <c r="Z3039" t="s">
        <v>1532</v>
      </c>
    </row>
    <row r="3040" spans="1:26">
      <c r="A3040">
        <v>285</v>
      </c>
      <c r="B3040">
        <v>16226</v>
      </c>
      <c r="C3040" t="s">
        <v>1574</v>
      </c>
      <c r="D3040" t="s">
        <v>1529</v>
      </c>
      <c r="E3040" t="s">
        <v>1443</v>
      </c>
      <c r="F3040">
        <v>83102</v>
      </c>
      <c r="G3040">
        <v>98300</v>
      </c>
      <c r="H3040" t="s">
        <v>1577</v>
      </c>
      <c r="I3040">
        <v>323</v>
      </c>
      <c r="J3040">
        <v>1</v>
      </c>
      <c r="K3040">
        <v>5000</v>
      </c>
      <c r="L3040">
        <v>81000</v>
      </c>
      <c r="M3040">
        <v>14512</v>
      </c>
      <c r="N3040">
        <v>15238</v>
      </c>
      <c r="O3040">
        <v>15999</v>
      </c>
      <c r="P3040">
        <v>17486</v>
      </c>
      <c r="Q3040">
        <v>18973</v>
      </c>
      <c r="R3040">
        <v>5000</v>
      </c>
      <c r="S3040">
        <v>5250</v>
      </c>
      <c r="T3040">
        <v>5512</v>
      </c>
      <c r="U3040">
        <v>6025</v>
      </c>
      <c r="V3040">
        <v>6537</v>
      </c>
      <c r="W3040" t="s">
        <v>2194</v>
      </c>
      <c r="X3040">
        <v>1</v>
      </c>
      <c r="Y3040">
        <v>1</v>
      </c>
      <c r="Z3040" t="s">
        <v>1532</v>
      </c>
    </row>
    <row r="3041" spans="1:26">
      <c r="A3041">
        <v>285</v>
      </c>
      <c r="B3041">
        <v>16226</v>
      </c>
      <c r="C3041" t="s">
        <v>1574</v>
      </c>
      <c r="D3041" t="s">
        <v>1529</v>
      </c>
      <c r="E3041" t="s">
        <v>1443</v>
      </c>
      <c r="F3041">
        <v>49212</v>
      </c>
      <c r="G3041">
        <v>57639</v>
      </c>
      <c r="H3041" t="s">
        <v>1577</v>
      </c>
      <c r="I3041">
        <v>323</v>
      </c>
      <c r="J3041">
        <v>2</v>
      </c>
      <c r="K3041">
        <v>10000</v>
      </c>
      <c r="L3041">
        <v>81000</v>
      </c>
      <c r="M3041">
        <v>14512</v>
      </c>
      <c r="N3041">
        <v>15238</v>
      </c>
      <c r="O3041">
        <v>15999</v>
      </c>
      <c r="P3041">
        <v>17486</v>
      </c>
      <c r="Q3041">
        <v>18973</v>
      </c>
      <c r="R3041">
        <v>20000</v>
      </c>
      <c r="S3041">
        <v>21001</v>
      </c>
      <c r="T3041">
        <v>22049</v>
      </c>
      <c r="U3041">
        <v>24099</v>
      </c>
      <c r="V3041">
        <v>26148</v>
      </c>
      <c r="W3041" t="s">
        <v>2178</v>
      </c>
      <c r="X3041">
        <v>1</v>
      </c>
      <c r="Y3041">
        <v>1</v>
      </c>
      <c r="Z3041" t="s">
        <v>1532</v>
      </c>
    </row>
    <row r="3042" spans="1:26">
      <c r="A3042">
        <v>285</v>
      </c>
      <c r="B3042">
        <v>16226</v>
      </c>
      <c r="C3042" t="s">
        <v>1574</v>
      </c>
      <c r="D3042" t="s">
        <v>1529</v>
      </c>
      <c r="E3042" t="s">
        <v>1443</v>
      </c>
      <c r="F3042">
        <v>52416</v>
      </c>
      <c r="G3042">
        <v>61722</v>
      </c>
      <c r="H3042" t="s">
        <v>1577</v>
      </c>
      <c r="I3042">
        <v>323</v>
      </c>
      <c r="J3042">
        <v>3</v>
      </c>
      <c r="K3042">
        <v>18000</v>
      </c>
      <c r="L3042">
        <v>81000</v>
      </c>
      <c r="M3042">
        <v>14512</v>
      </c>
      <c r="N3042">
        <v>15238</v>
      </c>
      <c r="O3042">
        <v>15999</v>
      </c>
      <c r="P3042">
        <v>17486</v>
      </c>
      <c r="Q3042">
        <v>18973</v>
      </c>
      <c r="R3042">
        <v>54000</v>
      </c>
      <c r="S3042">
        <v>56701</v>
      </c>
      <c r="T3042">
        <v>59533</v>
      </c>
      <c r="U3042">
        <v>65066</v>
      </c>
      <c r="V3042">
        <v>70600</v>
      </c>
      <c r="W3042" t="s">
        <v>2179</v>
      </c>
      <c r="X3042">
        <v>1</v>
      </c>
      <c r="Y3042">
        <v>1</v>
      </c>
      <c r="Z3042" t="s">
        <v>1532</v>
      </c>
    </row>
    <row r="3043" spans="1:26">
      <c r="A3043">
        <v>285</v>
      </c>
      <c r="B3043">
        <v>16226</v>
      </c>
      <c r="C3043" t="s">
        <v>1574</v>
      </c>
      <c r="D3043" t="s">
        <v>1529</v>
      </c>
      <c r="E3043" t="s">
        <v>1443</v>
      </c>
      <c r="F3043">
        <v>43067</v>
      </c>
      <c r="G3043">
        <v>48965</v>
      </c>
      <c r="H3043" t="s">
        <v>1577</v>
      </c>
      <c r="I3043">
        <v>323</v>
      </c>
      <c r="J3043">
        <v>2</v>
      </c>
      <c r="K3043">
        <v>8000</v>
      </c>
      <c r="L3043">
        <v>81000</v>
      </c>
      <c r="M3043">
        <v>14512</v>
      </c>
      <c r="N3043">
        <v>15238</v>
      </c>
      <c r="O3043">
        <v>15999</v>
      </c>
      <c r="P3043">
        <v>17486</v>
      </c>
      <c r="Q3043">
        <v>18973</v>
      </c>
      <c r="R3043">
        <v>16000</v>
      </c>
      <c r="S3043">
        <v>16800</v>
      </c>
      <c r="T3043">
        <v>17639</v>
      </c>
      <c r="U3043">
        <v>19279</v>
      </c>
      <c r="V3043">
        <v>20918</v>
      </c>
      <c r="W3043" t="s">
        <v>2179</v>
      </c>
      <c r="X3043">
        <v>1</v>
      </c>
      <c r="Y3043">
        <v>1</v>
      </c>
      <c r="Z3043" t="s">
        <v>1532</v>
      </c>
    </row>
    <row r="3044" spans="1:26">
      <c r="A3044">
        <v>285</v>
      </c>
      <c r="B3044">
        <v>16226</v>
      </c>
      <c r="C3044" t="s">
        <v>1574</v>
      </c>
      <c r="D3044" t="s">
        <v>1529</v>
      </c>
      <c r="E3044" t="s">
        <v>1443</v>
      </c>
      <c r="F3044">
        <v>26897</v>
      </c>
      <c r="G3044">
        <v>29380</v>
      </c>
      <c r="H3044" t="s">
        <v>1577</v>
      </c>
      <c r="I3044">
        <v>323</v>
      </c>
      <c r="J3044">
        <v>1</v>
      </c>
      <c r="K3044">
        <v>7000</v>
      </c>
      <c r="L3044">
        <v>81000</v>
      </c>
      <c r="M3044">
        <v>14512</v>
      </c>
      <c r="N3044">
        <v>15238</v>
      </c>
      <c r="O3044">
        <v>15999</v>
      </c>
      <c r="P3044">
        <v>17486</v>
      </c>
      <c r="Q3044">
        <v>18973</v>
      </c>
      <c r="R3044">
        <v>7000</v>
      </c>
      <c r="S3044">
        <v>7350</v>
      </c>
      <c r="T3044">
        <v>7717</v>
      </c>
      <c r="U3044">
        <v>8435</v>
      </c>
      <c r="V3044">
        <v>9152</v>
      </c>
      <c r="W3044" t="s">
        <v>2179</v>
      </c>
      <c r="X3044">
        <v>1</v>
      </c>
      <c r="Y3044">
        <v>1</v>
      </c>
      <c r="Z3044" t="s">
        <v>1532</v>
      </c>
    </row>
    <row r="3045" spans="1:26">
      <c r="A3045">
        <v>285</v>
      </c>
      <c r="B3045">
        <v>16226</v>
      </c>
      <c r="C3045" t="s">
        <v>1574</v>
      </c>
      <c r="D3045" t="s">
        <v>1529</v>
      </c>
      <c r="E3045" t="s">
        <v>1443</v>
      </c>
      <c r="F3045">
        <v>70362</v>
      </c>
      <c r="G3045">
        <v>83913</v>
      </c>
      <c r="H3045" t="s">
        <v>1577</v>
      </c>
      <c r="I3045">
        <v>323</v>
      </c>
      <c r="J3045">
        <v>6</v>
      </c>
      <c r="K3045">
        <v>25000</v>
      </c>
      <c r="L3045">
        <v>81000</v>
      </c>
      <c r="M3045">
        <v>14512</v>
      </c>
      <c r="N3045">
        <v>15238</v>
      </c>
      <c r="O3045">
        <v>15999</v>
      </c>
      <c r="P3045">
        <v>17486</v>
      </c>
      <c r="Q3045">
        <v>18973</v>
      </c>
      <c r="R3045">
        <v>150000</v>
      </c>
      <c r="S3045">
        <v>157504</v>
      </c>
      <c r="T3045">
        <v>165370</v>
      </c>
      <c r="U3045">
        <v>180740</v>
      </c>
      <c r="V3045">
        <v>196110</v>
      </c>
      <c r="W3045" t="s">
        <v>2216</v>
      </c>
      <c r="X3045">
        <v>1</v>
      </c>
      <c r="Y3045">
        <v>1</v>
      </c>
      <c r="Z3045" t="s">
        <v>1532</v>
      </c>
    </row>
    <row r="3046" spans="1:26">
      <c r="A3046">
        <v>285</v>
      </c>
      <c r="B3046">
        <v>16226</v>
      </c>
      <c r="C3046" t="s">
        <v>1574</v>
      </c>
      <c r="D3046" t="s">
        <v>1529</v>
      </c>
      <c r="E3046" t="s">
        <v>1443</v>
      </c>
      <c r="F3046">
        <v>34917</v>
      </c>
      <c r="G3046">
        <v>38305</v>
      </c>
      <c r="H3046" t="s">
        <v>1577</v>
      </c>
      <c r="I3046">
        <v>323</v>
      </c>
      <c r="J3046">
        <v>2</v>
      </c>
      <c r="K3046">
        <v>25000</v>
      </c>
      <c r="L3046">
        <v>81000</v>
      </c>
      <c r="M3046">
        <v>14512</v>
      </c>
      <c r="N3046">
        <v>15238</v>
      </c>
      <c r="O3046">
        <v>15999</v>
      </c>
      <c r="P3046">
        <v>17486</v>
      </c>
      <c r="Q3046">
        <v>18973</v>
      </c>
      <c r="R3046">
        <v>50000</v>
      </c>
      <c r="S3046">
        <v>52501</v>
      </c>
      <c r="T3046">
        <v>55123</v>
      </c>
      <c r="U3046">
        <v>60247</v>
      </c>
      <c r="V3046">
        <v>65370</v>
      </c>
      <c r="W3046" t="s">
        <v>2810</v>
      </c>
      <c r="X3046">
        <v>1</v>
      </c>
      <c r="Y3046">
        <v>1</v>
      </c>
      <c r="Z3046" t="s">
        <v>1532</v>
      </c>
    </row>
    <row r="3047" spans="1:26">
      <c r="A3047">
        <v>285</v>
      </c>
      <c r="B3047">
        <v>16226</v>
      </c>
      <c r="C3047" t="s">
        <v>1574</v>
      </c>
      <c r="D3047" t="s">
        <v>1529</v>
      </c>
      <c r="E3047" t="s">
        <v>1443</v>
      </c>
      <c r="F3047">
        <v>37441</v>
      </c>
      <c r="G3047">
        <v>48056</v>
      </c>
      <c r="H3047" t="s">
        <v>1577</v>
      </c>
      <c r="I3047">
        <v>323</v>
      </c>
      <c r="J3047">
        <v>22</v>
      </c>
      <c r="K3047">
        <v>17000</v>
      </c>
      <c r="L3047">
        <v>81000</v>
      </c>
      <c r="M3047">
        <v>14512</v>
      </c>
      <c r="N3047">
        <v>15238</v>
      </c>
      <c r="O3047">
        <v>15999</v>
      </c>
      <c r="P3047">
        <v>17486</v>
      </c>
      <c r="Q3047">
        <v>18973</v>
      </c>
      <c r="R3047">
        <v>374000</v>
      </c>
      <c r="S3047">
        <v>392710</v>
      </c>
      <c r="T3047">
        <v>412323</v>
      </c>
      <c r="U3047">
        <v>450645</v>
      </c>
      <c r="V3047">
        <v>488968</v>
      </c>
      <c r="W3047" t="s">
        <v>2208</v>
      </c>
      <c r="X3047">
        <v>1</v>
      </c>
      <c r="Y3047">
        <v>1</v>
      </c>
      <c r="Z3047" t="s">
        <v>1532</v>
      </c>
    </row>
    <row r="3048" spans="1:26">
      <c r="A3048">
        <v>285</v>
      </c>
      <c r="B3048">
        <v>16226</v>
      </c>
      <c r="C3048" t="s">
        <v>1574</v>
      </c>
      <c r="D3048" t="s">
        <v>1529</v>
      </c>
      <c r="E3048" t="s">
        <v>1443</v>
      </c>
      <c r="F3048">
        <v>82272</v>
      </c>
      <c r="G3048">
        <v>97260</v>
      </c>
      <c r="H3048" t="s">
        <v>1577</v>
      </c>
      <c r="I3048">
        <v>323</v>
      </c>
      <c r="J3048">
        <v>1</v>
      </c>
      <c r="K3048">
        <v>2200</v>
      </c>
      <c r="L3048">
        <v>81000</v>
      </c>
      <c r="M3048">
        <v>14512</v>
      </c>
      <c r="N3048">
        <v>15238</v>
      </c>
      <c r="O3048">
        <v>15999</v>
      </c>
      <c r="P3048">
        <v>17486</v>
      </c>
      <c r="Q3048">
        <v>18973</v>
      </c>
      <c r="R3048">
        <v>2200</v>
      </c>
      <c r="S3048">
        <v>2310</v>
      </c>
      <c r="T3048">
        <v>2425</v>
      </c>
      <c r="U3048">
        <v>2651</v>
      </c>
      <c r="V3048">
        <v>2876</v>
      </c>
      <c r="W3048" t="s">
        <v>2978</v>
      </c>
      <c r="X3048">
        <v>1</v>
      </c>
      <c r="Y3048">
        <v>1</v>
      </c>
      <c r="Z3048" t="s">
        <v>1532</v>
      </c>
    </row>
    <row r="3049" spans="1:26">
      <c r="A3049">
        <v>285</v>
      </c>
      <c r="B3049">
        <v>16226</v>
      </c>
      <c r="C3049" t="s">
        <v>1574</v>
      </c>
      <c r="D3049" t="s">
        <v>1529</v>
      </c>
      <c r="E3049" t="s">
        <v>1443</v>
      </c>
      <c r="F3049">
        <v>82223</v>
      </c>
      <c r="G3049">
        <v>97197</v>
      </c>
      <c r="H3049" t="s">
        <v>1577</v>
      </c>
      <c r="I3049">
        <v>323</v>
      </c>
      <c r="J3049">
        <v>1</v>
      </c>
      <c r="K3049">
        <v>2500</v>
      </c>
      <c r="L3049">
        <v>81000</v>
      </c>
      <c r="M3049">
        <v>14512</v>
      </c>
      <c r="N3049">
        <v>15238</v>
      </c>
      <c r="O3049">
        <v>15999</v>
      </c>
      <c r="P3049">
        <v>17486</v>
      </c>
      <c r="Q3049">
        <v>18973</v>
      </c>
      <c r="R3049">
        <v>2500</v>
      </c>
      <c r="S3049">
        <v>2625</v>
      </c>
      <c r="T3049">
        <v>2756</v>
      </c>
      <c r="U3049">
        <v>3012</v>
      </c>
      <c r="V3049">
        <v>3269</v>
      </c>
      <c r="W3049" t="s">
        <v>2181</v>
      </c>
      <c r="X3049">
        <v>1</v>
      </c>
      <c r="Y3049">
        <v>1</v>
      </c>
      <c r="Z3049" t="s">
        <v>1532</v>
      </c>
    </row>
    <row r="3050" spans="1:26">
      <c r="A3050">
        <v>285</v>
      </c>
      <c r="B3050">
        <v>16226</v>
      </c>
      <c r="C3050" t="s">
        <v>1574</v>
      </c>
      <c r="D3050" t="s">
        <v>1529</v>
      </c>
      <c r="E3050" t="s">
        <v>1443</v>
      </c>
      <c r="F3050">
        <v>64947</v>
      </c>
      <c r="G3050">
        <v>78145</v>
      </c>
      <c r="H3050" t="s">
        <v>1577</v>
      </c>
      <c r="I3050">
        <v>323</v>
      </c>
      <c r="J3050">
        <v>10</v>
      </c>
      <c r="K3050">
        <v>1300</v>
      </c>
      <c r="L3050">
        <v>81000</v>
      </c>
      <c r="M3050">
        <v>14512</v>
      </c>
      <c r="N3050">
        <v>15238</v>
      </c>
      <c r="O3050">
        <v>15999</v>
      </c>
      <c r="P3050">
        <v>17486</v>
      </c>
      <c r="Q3050">
        <v>18973</v>
      </c>
      <c r="R3050">
        <v>13000</v>
      </c>
      <c r="S3050">
        <v>13650</v>
      </c>
      <c r="T3050">
        <v>14332</v>
      </c>
      <c r="U3050">
        <v>15664</v>
      </c>
      <c r="V3050">
        <v>16996</v>
      </c>
      <c r="W3050" t="s">
        <v>2182</v>
      </c>
      <c r="X3050">
        <v>1</v>
      </c>
      <c r="Y3050">
        <v>1</v>
      </c>
      <c r="Z3050" t="s">
        <v>1532</v>
      </c>
    </row>
    <row r="3051" spans="1:26">
      <c r="A3051">
        <v>285</v>
      </c>
      <c r="B3051">
        <v>16226</v>
      </c>
      <c r="C3051" t="s">
        <v>1574</v>
      </c>
      <c r="D3051" t="s">
        <v>1529</v>
      </c>
      <c r="E3051" t="s">
        <v>1443</v>
      </c>
      <c r="F3051">
        <v>29497</v>
      </c>
      <c r="G3051">
        <v>32110</v>
      </c>
      <c r="H3051" t="s">
        <v>1577</v>
      </c>
      <c r="I3051">
        <v>323</v>
      </c>
      <c r="J3051">
        <v>10</v>
      </c>
      <c r="K3051">
        <v>1500</v>
      </c>
      <c r="L3051">
        <v>81000</v>
      </c>
      <c r="M3051">
        <v>14512</v>
      </c>
      <c r="N3051">
        <v>15238</v>
      </c>
      <c r="O3051">
        <v>15999</v>
      </c>
      <c r="P3051">
        <v>17486</v>
      </c>
      <c r="Q3051">
        <v>18973</v>
      </c>
      <c r="R3051">
        <v>15000</v>
      </c>
      <c r="S3051">
        <v>15750</v>
      </c>
      <c r="T3051">
        <v>16537</v>
      </c>
      <c r="U3051">
        <v>18074</v>
      </c>
      <c r="V3051">
        <v>19611</v>
      </c>
      <c r="W3051" t="s">
        <v>2182</v>
      </c>
      <c r="X3051">
        <v>1</v>
      </c>
      <c r="Y3051">
        <v>1</v>
      </c>
      <c r="Z3051" t="s">
        <v>1532</v>
      </c>
    </row>
    <row r="3052" spans="1:26">
      <c r="A3052">
        <v>285</v>
      </c>
      <c r="B3052">
        <v>16226</v>
      </c>
      <c r="C3052" t="s">
        <v>1574</v>
      </c>
      <c r="D3052" t="s">
        <v>1529</v>
      </c>
      <c r="E3052" t="s">
        <v>1442</v>
      </c>
      <c r="F3052">
        <v>55524</v>
      </c>
      <c r="G3052">
        <v>65533</v>
      </c>
      <c r="H3052" t="s">
        <v>1577</v>
      </c>
      <c r="I3052">
        <v>323</v>
      </c>
      <c r="J3052">
        <v>4</v>
      </c>
      <c r="K3052">
        <v>5000</v>
      </c>
      <c r="L3052">
        <v>81000</v>
      </c>
      <c r="M3052">
        <v>59968</v>
      </c>
      <c r="N3052">
        <v>62966</v>
      </c>
      <c r="O3052">
        <v>66115</v>
      </c>
      <c r="P3052">
        <v>72262</v>
      </c>
      <c r="Q3052">
        <v>78409</v>
      </c>
      <c r="R3052">
        <v>20000</v>
      </c>
      <c r="S3052">
        <v>21000</v>
      </c>
      <c r="T3052">
        <v>22050</v>
      </c>
      <c r="U3052">
        <v>24100</v>
      </c>
      <c r="V3052">
        <v>26150</v>
      </c>
      <c r="W3052" t="s">
        <v>2171</v>
      </c>
      <c r="X3052">
        <v>1</v>
      </c>
      <c r="Y3052">
        <v>1</v>
      </c>
      <c r="Z3052" t="s">
        <v>1532</v>
      </c>
    </row>
    <row r="3053" spans="1:26">
      <c r="A3053">
        <v>285</v>
      </c>
      <c r="B3053">
        <v>16226</v>
      </c>
      <c r="C3053" t="s">
        <v>1574</v>
      </c>
      <c r="D3053" t="s">
        <v>1529</v>
      </c>
      <c r="E3053" t="s">
        <v>1442</v>
      </c>
      <c r="F3053">
        <v>49651</v>
      </c>
      <c r="G3053">
        <v>58205</v>
      </c>
      <c r="H3053" t="s">
        <v>1577</v>
      </c>
      <c r="I3053">
        <v>323</v>
      </c>
      <c r="J3053">
        <v>2</v>
      </c>
      <c r="K3053">
        <v>550</v>
      </c>
      <c r="L3053">
        <v>81000</v>
      </c>
      <c r="M3053">
        <v>59968</v>
      </c>
      <c r="N3053">
        <v>62966</v>
      </c>
      <c r="O3053">
        <v>66115</v>
      </c>
      <c r="P3053">
        <v>72262</v>
      </c>
      <c r="Q3053">
        <v>78409</v>
      </c>
      <c r="R3053">
        <v>1100</v>
      </c>
      <c r="S3053">
        <v>1155</v>
      </c>
      <c r="T3053">
        <v>1213</v>
      </c>
      <c r="U3053">
        <v>1326</v>
      </c>
      <c r="V3053">
        <v>1438</v>
      </c>
      <c r="W3053" t="s">
        <v>1572</v>
      </c>
      <c r="X3053">
        <v>1</v>
      </c>
      <c r="Y3053">
        <v>1</v>
      </c>
      <c r="Z3053" t="s">
        <v>1532</v>
      </c>
    </row>
    <row r="3054" spans="1:26">
      <c r="A3054">
        <v>285</v>
      </c>
      <c r="B3054">
        <v>16226</v>
      </c>
      <c r="C3054" t="s">
        <v>1574</v>
      </c>
      <c r="D3054" t="s">
        <v>1529</v>
      </c>
      <c r="E3054" t="s">
        <v>1442</v>
      </c>
      <c r="F3054">
        <v>54290</v>
      </c>
      <c r="G3054">
        <v>64007</v>
      </c>
      <c r="H3054" t="s">
        <v>1577</v>
      </c>
      <c r="I3054">
        <v>323</v>
      </c>
      <c r="J3054">
        <v>1</v>
      </c>
      <c r="K3054">
        <v>80000</v>
      </c>
      <c r="L3054">
        <v>81000</v>
      </c>
      <c r="M3054">
        <v>59968</v>
      </c>
      <c r="N3054">
        <v>62966</v>
      </c>
      <c r="O3054">
        <v>66115</v>
      </c>
      <c r="P3054">
        <v>72262</v>
      </c>
      <c r="Q3054">
        <v>78409</v>
      </c>
      <c r="R3054">
        <v>80000</v>
      </c>
      <c r="S3054">
        <v>83999</v>
      </c>
      <c r="T3054">
        <v>88200</v>
      </c>
      <c r="U3054">
        <v>96401</v>
      </c>
      <c r="V3054">
        <v>104601</v>
      </c>
      <c r="W3054" t="s">
        <v>2979</v>
      </c>
      <c r="X3054">
        <v>1</v>
      </c>
      <c r="Y3054">
        <v>1</v>
      </c>
      <c r="Z3054" t="s">
        <v>1532</v>
      </c>
    </row>
    <row r="3055" spans="1:26">
      <c r="A3055">
        <v>285</v>
      </c>
      <c r="B3055">
        <v>16226</v>
      </c>
      <c r="C3055" t="s">
        <v>1574</v>
      </c>
      <c r="D3055" t="s">
        <v>1529</v>
      </c>
      <c r="E3055" t="s">
        <v>1442</v>
      </c>
      <c r="F3055">
        <v>74308</v>
      </c>
      <c r="G3055">
        <v>88282</v>
      </c>
      <c r="H3055" t="s">
        <v>1577</v>
      </c>
      <c r="I3055">
        <v>323</v>
      </c>
      <c r="J3055">
        <v>2</v>
      </c>
      <c r="K3055">
        <v>3000</v>
      </c>
      <c r="L3055">
        <v>81000</v>
      </c>
      <c r="M3055">
        <v>59968</v>
      </c>
      <c r="N3055">
        <v>62966</v>
      </c>
      <c r="O3055">
        <v>66115</v>
      </c>
      <c r="P3055">
        <v>72262</v>
      </c>
      <c r="Q3055">
        <v>78409</v>
      </c>
      <c r="R3055">
        <v>6000</v>
      </c>
      <c r="S3055">
        <v>6300</v>
      </c>
      <c r="T3055">
        <v>6615</v>
      </c>
      <c r="U3055">
        <v>7230</v>
      </c>
      <c r="V3055">
        <v>7845</v>
      </c>
      <c r="W3055" t="s">
        <v>2183</v>
      </c>
      <c r="X3055">
        <v>1</v>
      </c>
      <c r="Y3055">
        <v>1</v>
      </c>
      <c r="Z3055" t="s">
        <v>1532</v>
      </c>
    </row>
    <row r="3056" spans="1:26">
      <c r="A3056">
        <v>285</v>
      </c>
      <c r="B3056">
        <v>16226</v>
      </c>
      <c r="C3056" t="s">
        <v>1574</v>
      </c>
      <c r="D3056" t="s">
        <v>1529</v>
      </c>
      <c r="E3056" t="s">
        <v>1442</v>
      </c>
      <c r="F3056">
        <v>79601</v>
      </c>
      <c r="G3056">
        <v>94033</v>
      </c>
      <c r="H3056" t="s">
        <v>1577</v>
      </c>
      <c r="I3056">
        <v>323</v>
      </c>
      <c r="J3056">
        <v>3</v>
      </c>
      <c r="K3056">
        <v>1000</v>
      </c>
      <c r="L3056">
        <v>81000</v>
      </c>
      <c r="M3056">
        <v>59968</v>
      </c>
      <c r="N3056">
        <v>62966</v>
      </c>
      <c r="O3056">
        <v>66115</v>
      </c>
      <c r="P3056">
        <v>72262</v>
      </c>
      <c r="Q3056">
        <v>78409</v>
      </c>
      <c r="R3056">
        <v>3000</v>
      </c>
      <c r="S3056">
        <v>3150</v>
      </c>
      <c r="T3056">
        <v>3308</v>
      </c>
      <c r="U3056">
        <v>3615</v>
      </c>
      <c r="V3056">
        <v>3923</v>
      </c>
      <c r="W3056" t="s">
        <v>2174</v>
      </c>
      <c r="X3056">
        <v>1</v>
      </c>
      <c r="Y3056">
        <v>1</v>
      </c>
      <c r="Z3056" t="s">
        <v>1532</v>
      </c>
    </row>
    <row r="3057" spans="1:26">
      <c r="A3057">
        <v>285</v>
      </c>
      <c r="B3057">
        <v>16226</v>
      </c>
      <c r="C3057" t="s">
        <v>1574</v>
      </c>
      <c r="D3057" t="s">
        <v>1529</v>
      </c>
      <c r="E3057" t="s">
        <v>1442</v>
      </c>
      <c r="F3057">
        <v>49266</v>
      </c>
      <c r="G3057">
        <v>57711</v>
      </c>
      <c r="H3057" t="s">
        <v>1577</v>
      </c>
      <c r="I3057">
        <v>323</v>
      </c>
      <c r="J3057">
        <v>3</v>
      </c>
      <c r="K3057">
        <v>400</v>
      </c>
      <c r="L3057">
        <v>81000</v>
      </c>
      <c r="M3057">
        <v>59968</v>
      </c>
      <c r="N3057">
        <v>62966</v>
      </c>
      <c r="O3057">
        <v>66115</v>
      </c>
      <c r="P3057">
        <v>72262</v>
      </c>
      <c r="Q3057">
        <v>78409</v>
      </c>
      <c r="R3057">
        <v>1200</v>
      </c>
      <c r="S3057">
        <v>1260</v>
      </c>
      <c r="T3057">
        <v>1323</v>
      </c>
      <c r="U3057">
        <v>1446</v>
      </c>
      <c r="V3057">
        <v>1569</v>
      </c>
      <c r="W3057" t="s">
        <v>2175</v>
      </c>
      <c r="X3057">
        <v>1</v>
      </c>
      <c r="Y3057">
        <v>1</v>
      </c>
      <c r="Z3057" t="s">
        <v>1532</v>
      </c>
    </row>
    <row r="3058" spans="1:26">
      <c r="A3058">
        <v>285</v>
      </c>
      <c r="B3058">
        <v>16226</v>
      </c>
      <c r="C3058" t="s">
        <v>1574</v>
      </c>
      <c r="D3058" t="s">
        <v>1529</v>
      </c>
      <c r="E3058" t="s">
        <v>1442</v>
      </c>
      <c r="F3058">
        <v>79674</v>
      </c>
      <c r="G3058">
        <v>94122</v>
      </c>
      <c r="H3058" t="s">
        <v>1577</v>
      </c>
      <c r="I3058">
        <v>323</v>
      </c>
      <c r="J3058">
        <v>2</v>
      </c>
      <c r="K3058">
        <v>450</v>
      </c>
      <c r="L3058">
        <v>81000</v>
      </c>
      <c r="M3058">
        <v>59968</v>
      </c>
      <c r="N3058">
        <v>62966</v>
      </c>
      <c r="O3058">
        <v>66115</v>
      </c>
      <c r="P3058">
        <v>72262</v>
      </c>
      <c r="Q3058">
        <v>78409</v>
      </c>
      <c r="R3058">
        <v>900</v>
      </c>
      <c r="S3058">
        <v>945</v>
      </c>
      <c r="T3058">
        <v>992</v>
      </c>
      <c r="U3058">
        <v>1085</v>
      </c>
      <c r="V3058">
        <v>1177</v>
      </c>
      <c r="W3058" t="s">
        <v>2169</v>
      </c>
      <c r="X3058">
        <v>1</v>
      </c>
      <c r="Y3058">
        <v>1</v>
      </c>
      <c r="Z3058" t="s">
        <v>1532</v>
      </c>
    </row>
    <row r="3059" spans="1:26">
      <c r="A3059">
        <v>285</v>
      </c>
      <c r="B3059">
        <v>16226</v>
      </c>
      <c r="C3059" t="s">
        <v>1574</v>
      </c>
      <c r="D3059" t="s">
        <v>1529</v>
      </c>
      <c r="E3059" t="s">
        <v>1442</v>
      </c>
      <c r="F3059">
        <v>55416</v>
      </c>
      <c r="G3059">
        <v>65417</v>
      </c>
      <c r="H3059" t="s">
        <v>1577</v>
      </c>
      <c r="I3059">
        <v>323</v>
      </c>
      <c r="J3059">
        <v>2</v>
      </c>
      <c r="K3059">
        <v>1500</v>
      </c>
      <c r="L3059">
        <v>81000</v>
      </c>
      <c r="M3059">
        <v>59968</v>
      </c>
      <c r="N3059">
        <v>62966</v>
      </c>
      <c r="O3059">
        <v>66115</v>
      </c>
      <c r="P3059">
        <v>72262</v>
      </c>
      <c r="Q3059">
        <v>78409</v>
      </c>
      <c r="R3059">
        <v>3000</v>
      </c>
      <c r="S3059">
        <v>3150</v>
      </c>
      <c r="T3059">
        <v>3308</v>
      </c>
      <c r="U3059">
        <v>3615</v>
      </c>
      <c r="V3059">
        <v>3923</v>
      </c>
      <c r="W3059" t="s">
        <v>2176</v>
      </c>
      <c r="X3059">
        <v>1</v>
      </c>
      <c r="Y3059">
        <v>1</v>
      </c>
      <c r="Z3059" t="s">
        <v>1532</v>
      </c>
    </row>
    <row r="3060" spans="1:26">
      <c r="A3060">
        <v>285</v>
      </c>
      <c r="B3060">
        <v>16226</v>
      </c>
      <c r="C3060" t="s">
        <v>1574</v>
      </c>
      <c r="D3060" t="s">
        <v>1529</v>
      </c>
      <c r="E3060" t="s">
        <v>1442</v>
      </c>
      <c r="F3060">
        <v>52371</v>
      </c>
      <c r="G3060">
        <v>61676</v>
      </c>
      <c r="H3060" t="s">
        <v>1577</v>
      </c>
      <c r="I3060">
        <v>323</v>
      </c>
      <c r="J3060">
        <v>2</v>
      </c>
      <c r="K3060">
        <v>1500</v>
      </c>
      <c r="L3060">
        <v>81000</v>
      </c>
      <c r="M3060">
        <v>59968</v>
      </c>
      <c r="N3060">
        <v>62966</v>
      </c>
      <c r="O3060">
        <v>66115</v>
      </c>
      <c r="P3060">
        <v>72262</v>
      </c>
      <c r="Q3060">
        <v>78409</v>
      </c>
      <c r="R3060">
        <v>3000</v>
      </c>
      <c r="S3060">
        <v>3150</v>
      </c>
      <c r="T3060">
        <v>3308</v>
      </c>
      <c r="U3060">
        <v>3615</v>
      </c>
      <c r="V3060">
        <v>3923</v>
      </c>
      <c r="W3060" t="s">
        <v>2176</v>
      </c>
      <c r="X3060">
        <v>1</v>
      </c>
      <c r="Y3060">
        <v>1</v>
      </c>
      <c r="Z3060" t="s">
        <v>1532</v>
      </c>
    </row>
    <row r="3061" spans="1:26">
      <c r="A3061">
        <v>285</v>
      </c>
      <c r="B3061">
        <v>16226</v>
      </c>
      <c r="C3061" t="s">
        <v>1574</v>
      </c>
      <c r="D3061" t="s">
        <v>1529</v>
      </c>
      <c r="E3061" t="s">
        <v>1442</v>
      </c>
      <c r="F3061">
        <v>55376</v>
      </c>
      <c r="G3061">
        <v>65373</v>
      </c>
      <c r="H3061" t="s">
        <v>1577</v>
      </c>
      <c r="I3061">
        <v>323</v>
      </c>
      <c r="J3061">
        <v>2</v>
      </c>
      <c r="K3061">
        <v>1000</v>
      </c>
      <c r="L3061">
        <v>81000</v>
      </c>
      <c r="M3061">
        <v>59968</v>
      </c>
      <c r="N3061">
        <v>62966</v>
      </c>
      <c r="O3061">
        <v>66115</v>
      </c>
      <c r="P3061">
        <v>72262</v>
      </c>
      <c r="Q3061">
        <v>78409</v>
      </c>
      <c r="R3061">
        <v>2000</v>
      </c>
      <c r="S3061">
        <v>2100</v>
      </c>
      <c r="T3061">
        <v>2205</v>
      </c>
      <c r="U3061">
        <v>2410</v>
      </c>
      <c r="V3061">
        <v>2615</v>
      </c>
      <c r="W3061" t="s">
        <v>2177</v>
      </c>
      <c r="X3061">
        <v>1</v>
      </c>
      <c r="Y3061">
        <v>1</v>
      </c>
      <c r="Z3061" t="s">
        <v>1532</v>
      </c>
    </row>
    <row r="3062" spans="1:26">
      <c r="A3062">
        <v>285</v>
      </c>
      <c r="B3062">
        <v>16226</v>
      </c>
      <c r="C3062" t="s">
        <v>1574</v>
      </c>
      <c r="D3062" t="s">
        <v>1529</v>
      </c>
      <c r="E3062" t="s">
        <v>1442</v>
      </c>
      <c r="F3062">
        <v>52359</v>
      </c>
      <c r="G3062">
        <v>61663</v>
      </c>
      <c r="H3062" t="s">
        <v>1577</v>
      </c>
      <c r="I3062">
        <v>323</v>
      </c>
      <c r="J3062">
        <v>2</v>
      </c>
      <c r="K3062">
        <v>1000</v>
      </c>
      <c r="L3062">
        <v>81000</v>
      </c>
      <c r="M3062">
        <v>59968</v>
      </c>
      <c r="N3062">
        <v>62966</v>
      </c>
      <c r="O3062">
        <v>66115</v>
      </c>
      <c r="P3062">
        <v>72262</v>
      </c>
      <c r="Q3062">
        <v>78409</v>
      </c>
      <c r="R3062">
        <v>2000</v>
      </c>
      <c r="S3062">
        <v>2100</v>
      </c>
      <c r="T3062">
        <v>2205</v>
      </c>
      <c r="U3062">
        <v>2410</v>
      </c>
      <c r="V3062">
        <v>2615</v>
      </c>
      <c r="W3062" t="s">
        <v>2203</v>
      </c>
      <c r="X3062">
        <v>1</v>
      </c>
      <c r="Y3062">
        <v>1</v>
      </c>
      <c r="Z3062" t="s">
        <v>1532</v>
      </c>
    </row>
    <row r="3063" spans="1:26">
      <c r="A3063">
        <v>285</v>
      </c>
      <c r="B3063">
        <v>16226</v>
      </c>
      <c r="C3063" t="s">
        <v>1574</v>
      </c>
      <c r="D3063" t="s">
        <v>1529</v>
      </c>
      <c r="E3063" t="s">
        <v>1442</v>
      </c>
      <c r="F3063">
        <v>76537</v>
      </c>
      <c r="G3063">
        <v>90678</v>
      </c>
      <c r="H3063" t="s">
        <v>1577</v>
      </c>
      <c r="I3063">
        <v>323</v>
      </c>
      <c r="J3063">
        <v>1</v>
      </c>
      <c r="K3063">
        <v>22000</v>
      </c>
      <c r="L3063">
        <v>81000</v>
      </c>
      <c r="M3063">
        <v>59968</v>
      </c>
      <c r="N3063">
        <v>62966</v>
      </c>
      <c r="O3063">
        <v>66115</v>
      </c>
      <c r="P3063">
        <v>72262</v>
      </c>
      <c r="Q3063">
        <v>78409</v>
      </c>
      <c r="R3063">
        <v>22000</v>
      </c>
      <c r="S3063">
        <v>23100</v>
      </c>
      <c r="T3063">
        <v>24255</v>
      </c>
      <c r="U3063">
        <v>26510</v>
      </c>
      <c r="V3063">
        <v>28765</v>
      </c>
      <c r="W3063" t="s">
        <v>2214</v>
      </c>
      <c r="X3063">
        <v>1</v>
      </c>
      <c r="Y3063">
        <v>1</v>
      </c>
      <c r="Z3063" t="s">
        <v>1532</v>
      </c>
    </row>
    <row r="3064" spans="1:26">
      <c r="A3064">
        <v>285</v>
      </c>
      <c r="B3064">
        <v>16226</v>
      </c>
      <c r="C3064" t="s">
        <v>1574</v>
      </c>
      <c r="D3064" t="s">
        <v>1529</v>
      </c>
      <c r="E3064" t="s">
        <v>1442</v>
      </c>
      <c r="F3064">
        <v>81853</v>
      </c>
      <c r="G3064">
        <v>96774</v>
      </c>
      <c r="H3064" t="s">
        <v>1577</v>
      </c>
      <c r="I3064">
        <v>323</v>
      </c>
      <c r="J3064">
        <v>1</v>
      </c>
      <c r="K3064">
        <v>350000</v>
      </c>
      <c r="L3064">
        <v>81000</v>
      </c>
      <c r="M3064">
        <v>59968</v>
      </c>
      <c r="N3064">
        <v>62966</v>
      </c>
      <c r="O3064">
        <v>66115</v>
      </c>
      <c r="P3064">
        <v>72262</v>
      </c>
      <c r="Q3064">
        <v>78409</v>
      </c>
      <c r="R3064">
        <v>350000</v>
      </c>
      <c r="S3064">
        <v>367498</v>
      </c>
      <c r="T3064">
        <v>385877</v>
      </c>
      <c r="U3064">
        <v>421753</v>
      </c>
      <c r="V3064">
        <v>457630</v>
      </c>
      <c r="W3064" t="s">
        <v>2223</v>
      </c>
      <c r="X3064">
        <v>1</v>
      </c>
      <c r="Y3064">
        <v>1</v>
      </c>
      <c r="Z3064" t="s">
        <v>1532</v>
      </c>
    </row>
    <row r="3065" spans="1:26">
      <c r="A3065">
        <v>285</v>
      </c>
      <c r="B3065">
        <v>16226</v>
      </c>
      <c r="C3065" t="s">
        <v>1574</v>
      </c>
      <c r="D3065" t="s">
        <v>1529</v>
      </c>
      <c r="E3065" t="s">
        <v>1442</v>
      </c>
      <c r="F3065">
        <v>83102</v>
      </c>
      <c r="G3065">
        <v>98300</v>
      </c>
      <c r="H3065" t="s">
        <v>1577</v>
      </c>
      <c r="I3065">
        <v>323</v>
      </c>
      <c r="J3065">
        <v>1</v>
      </c>
      <c r="K3065">
        <v>5000</v>
      </c>
      <c r="L3065">
        <v>81000</v>
      </c>
      <c r="M3065">
        <v>59968</v>
      </c>
      <c r="N3065">
        <v>62966</v>
      </c>
      <c r="O3065">
        <v>66115</v>
      </c>
      <c r="P3065">
        <v>72262</v>
      </c>
      <c r="Q3065">
        <v>78409</v>
      </c>
      <c r="R3065">
        <v>5000</v>
      </c>
      <c r="S3065">
        <v>5250</v>
      </c>
      <c r="T3065">
        <v>5513</v>
      </c>
      <c r="U3065">
        <v>6025</v>
      </c>
      <c r="V3065">
        <v>6538</v>
      </c>
      <c r="W3065" t="s">
        <v>2194</v>
      </c>
      <c r="X3065">
        <v>1</v>
      </c>
      <c r="Y3065">
        <v>1</v>
      </c>
      <c r="Z3065" t="s">
        <v>1532</v>
      </c>
    </row>
    <row r="3066" spans="1:26">
      <c r="A3066">
        <v>285</v>
      </c>
      <c r="B3066">
        <v>16226</v>
      </c>
      <c r="C3066" t="s">
        <v>1574</v>
      </c>
      <c r="D3066" t="s">
        <v>1529</v>
      </c>
      <c r="E3066" t="s">
        <v>1442</v>
      </c>
      <c r="F3066">
        <v>49212</v>
      </c>
      <c r="G3066">
        <v>57639</v>
      </c>
      <c r="H3066" t="s">
        <v>1577</v>
      </c>
      <c r="I3066">
        <v>323</v>
      </c>
      <c r="J3066">
        <v>3</v>
      </c>
      <c r="K3066">
        <v>10000</v>
      </c>
      <c r="L3066">
        <v>81000</v>
      </c>
      <c r="M3066">
        <v>59968</v>
      </c>
      <c r="N3066">
        <v>62966</v>
      </c>
      <c r="O3066">
        <v>66115</v>
      </c>
      <c r="P3066">
        <v>72262</v>
      </c>
      <c r="Q3066">
        <v>78409</v>
      </c>
      <c r="R3066">
        <v>30000</v>
      </c>
      <c r="S3066">
        <v>31500</v>
      </c>
      <c r="T3066">
        <v>33075</v>
      </c>
      <c r="U3066">
        <v>36150</v>
      </c>
      <c r="V3066">
        <v>39225</v>
      </c>
      <c r="W3066" t="s">
        <v>2178</v>
      </c>
      <c r="X3066">
        <v>1</v>
      </c>
      <c r="Y3066">
        <v>1</v>
      </c>
      <c r="Z3066" t="s">
        <v>1532</v>
      </c>
    </row>
    <row r="3067" spans="1:26">
      <c r="A3067">
        <v>285</v>
      </c>
      <c r="B3067">
        <v>16226</v>
      </c>
      <c r="C3067" t="s">
        <v>1574</v>
      </c>
      <c r="D3067" t="s">
        <v>1529</v>
      </c>
      <c r="E3067" t="s">
        <v>1442</v>
      </c>
      <c r="F3067">
        <v>26897</v>
      </c>
      <c r="G3067">
        <v>29380</v>
      </c>
      <c r="H3067" t="s">
        <v>1577</v>
      </c>
      <c r="I3067">
        <v>323</v>
      </c>
      <c r="J3067">
        <v>5</v>
      </c>
      <c r="K3067">
        <v>7000</v>
      </c>
      <c r="L3067">
        <v>81000</v>
      </c>
      <c r="M3067">
        <v>59968</v>
      </c>
      <c r="N3067">
        <v>62966</v>
      </c>
      <c r="O3067">
        <v>66115</v>
      </c>
      <c r="P3067">
        <v>72262</v>
      </c>
      <c r="Q3067">
        <v>78409</v>
      </c>
      <c r="R3067">
        <v>35000</v>
      </c>
      <c r="S3067">
        <v>36750</v>
      </c>
      <c r="T3067">
        <v>38588</v>
      </c>
      <c r="U3067">
        <v>42175</v>
      </c>
      <c r="V3067">
        <v>45763</v>
      </c>
      <c r="W3067" t="s">
        <v>2179</v>
      </c>
      <c r="X3067">
        <v>1</v>
      </c>
      <c r="Y3067">
        <v>1</v>
      </c>
      <c r="Z3067" t="s">
        <v>1532</v>
      </c>
    </row>
    <row r="3068" spans="1:26">
      <c r="A3068">
        <v>285</v>
      </c>
      <c r="B3068">
        <v>16226</v>
      </c>
      <c r="C3068" t="s">
        <v>1574</v>
      </c>
      <c r="D3068" t="s">
        <v>1529</v>
      </c>
      <c r="E3068" t="s">
        <v>1442</v>
      </c>
      <c r="F3068">
        <v>37441</v>
      </c>
      <c r="G3068">
        <v>48056</v>
      </c>
      <c r="H3068" t="s">
        <v>1577</v>
      </c>
      <c r="I3068">
        <v>323</v>
      </c>
      <c r="J3068">
        <v>2</v>
      </c>
      <c r="K3068">
        <v>17000</v>
      </c>
      <c r="L3068">
        <v>81000</v>
      </c>
      <c r="M3068">
        <v>59968</v>
      </c>
      <c r="N3068">
        <v>62966</v>
      </c>
      <c r="O3068">
        <v>66115</v>
      </c>
      <c r="P3068">
        <v>72262</v>
      </c>
      <c r="Q3068">
        <v>78409</v>
      </c>
      <c r="R3068">
        <v>34000</v>
      </c>
      <c r="S3068">
        <v>35700</v>
      </c>
      <c r="T3068">
        <v>37485</v>
      </c>
      <c r="U3068">
        <v>40970</v>
      </c>
      <c r="V3068">
        <v>44455</v>
      </c>
      <c r="W3068" t="s">
        <v>2208</v>
      </c>
      <c r="X3068">
        <v>1</v>
      </c>
      <c r="Y3068">
        <v>1</v>
      </c>
      <c r="Z3068" t="s">
        <v>1532</v>
      </c>
    </row>
    <row r="3069" spans="1:26">
      <c r="A3069">
        <v>285</v>
      </c>
      <c r="B3069">
        <v>16226</v>
      </c>
      <c r="C3069" t="s">
        <v>1574</v>
      </c>
      <c r="D3069" t="s">
        <v>1529</v>
      </c>
      <c r="E3069" t="s">
        <v>1442</v>
      </c>
      <c r="F3069">
        <v>82223</v>
      </c>
      <c r="G3069">
        <v>97197</v>
      </c>
      <c r="H3069" t="s">
        <v>1577</v>
      </c>
      <c r="I3069">
        <v>323</v>
      </c>
      <c r="J3069">
        <v>1</v>
      </c>
      <c r="K3069">
        <v>2500</v>
      </c>
      <c r="L3069">
        <v>81000</v>
      </c>
      <c r="M3069">
        <v>59968</v>
      </c>
      <c r="N3069">
        <v>62966</v>
      </c>
      <c r="O3069">
        <v>66115</v>
      </c>
      <c r="P3069">
        <v>72262</v>
      </c>
      <c r="Q3069">
        <v>78409</v>
      </c>
      <c r="R3069">
        <v>2500</v>
      </c>
      <c r="S3069">
        <v>2625</v>
      </c>
      <c r="T3069">
        <v>2756</v>
      </c>
      <c r="U3069">
        <v>3013</v>
      </c>
      <c r="V3069">
        <v>3269</v>
      </c>
      <c r="W3069" t="s">
        <v>2181</v>
      </c>
      <c r="X3069">
        <v>1</v>
      </c>
      <c r="Y3069">
        <v>1</v>
      </c>
      <c r="Z3069" t="s">
        <v>1532</v>
      </c>
    </row>
    <row r="3070" spans="1:26">
      <c r="A3070">
        <v>285</v>
      </c>
      <c r="B3070">
        <v>16226</v>
      </c>
      <c r="C3070" t="s">
        <v>1574</v>
      </c>
      <c r="D3070" t="s">
        <v>1529</v>
      </c>
      <c r="E3070" t="s">
        <v>1442</v>
      </c>
      <c r="F3070">
        <v>29497</v>
      </c>
      <c r="G3070">
        <v>32110</v>
      </c>
      <c r="H3070" t="s">
        <v>1577</v>
      </c>
      <c r="I3070">
        <v>323</v>
      </c>
      <c r="J3070">
        <v>1</v>
      </c>
      <c r="K3070">
        <v>1500</v>
      </c>
      <c r="L3070">
        <v>81000</v>
      </c>
      <c r="M3070">
        <v>59968</v>
      </c>
      <c r="N3070">
        <v>62966</v>
      </c>
      <c r="O3070">
        <v>66115</v>
      </c>
      <c r="P3070">
        <v>72262</v>
      </c>
      <c r="Q3070">
        <v>78409</v>
      </c>
      <c r="R3070">
        <v>1500</v>
      </c>
      <c r="S3070">
        <v>1575</v>
      </c>
      <c r="T3070">
        <v>1654</v>
      </c>
      <c r="U3070">
        <v>1808</v>
      </c>
      <c r="V3070">
        <v>1961</v>
      </c>
      <c r="W3070" t="s">
        <v>2182</v>
      </c>
      <c r="X3070">
        <v>1</v>
      </c>
      <c r="Y3070">
        <v>1</v>
      </c>
      <c r="Z3070" t="s">
        <v>1532</v>
      </c>
    </row>
    <row r="3071" spans="1:26">
      <c r="A3071">
        <v>285</v>
      </c>
      <c r="B3071">
        <v>16226</v>
      </c>
      <c r="C3071" t="s">
        <v>1574</v>
      </c>
      <c r="D3071" t="s">
        <v>1529</v>
      </c>
      <c r="E3071" t="s">
        <v>1442</v>
      </c>
      <c r="F3071">
        <v>64947</v>
      </c>
      <c r="G3071">
        <v>78145</v>
      </c>
      <c r="H3071" t="s">
        <v>1577</v>
      </c>
      <c r="I3071">
        <v>323</v>
      </c>
      <c r="J3071">
        <v>2</v>
      </c>
      <c r="K3071">
        <v>1300</v>
      </c>
      <c r="L3071">
        <v>81000</v>
      </c>
      <c r="M3071">
        <v>59968</v>
      </c>
      <c r="N3071">
        <v>62966</v>
      </c>
      <c r="O3071">
        <v>66115</v>
      </c>
      <c r="P3071">
        <v>72262</v>
      </c>
      <c r="Q3071">
        <v>78409</v>
      </c>
      <c r="R3071">
        <v>2600</v>
      </c>
      <c r="S3071">
        <v>2730</v>
      </c>
      <c r="T3071">
        <v>2867</v>
      </c>
      <c r="U3071">
        <v>3133</v>
      </c>
      <c r="V3071">
        <v>3400</v>
      </c>
      <c r="W3071" t="s">
        <v>2182</v>
      </c>
      <c r="X3071">
        <v>1</v>
      </c>
      <c r="Y3071">
        <v>1</v>
      </c>
      <c r="Z3071" t="s">
        <v>1532</v>
      </c>
    </row>
    <row r="3072" spans="1:26">
      <c r="A3072">
        <v>285</v>
      </c>
      <c r="B3072">
        <v>16226</v>
      </c>
      <c r="C3072" t="s">
        <v>1574</v>
      </c>
      <c r="D3072" t="s">
        <v>1529</v>
      </c>
      <c r="E3072" t="s">
        <v>1441</v>
      </c>
      <c r="F3072">
        <v>14877</v>
      </c>
      <c r="G3072">
        <v>15857</v>
      </c>
      <c r="H3072" t="s">
        <v>1577</v>
      </c>
      <c r="I3072">
        <v>323</v>
      </c>
      <c r="J3072">
        <v>1</v>
      </c>
      <c r="K3072">
        <v>6500</v>
      </c>
      <c r="L3072">
        <v>81000</v>
      </c>
      <c r="M3072">
        <v>741</v>
      </c>
      <c r="N3072">
        <v>778</v>
      </c>
      <c r="O3072">
        <v>817</v>
      </c>
      <c r="P3072">
        <v>893</v>
      </c>
      <c r="Q3072">
        <v>969</v>
      </c>
      <c r="R3072">
        <v>6500</v>
      </c>
      <c r="S3072">
        <v>6825</v>
      </c>
      <c r="T3072">
        <v>7167</v>
      </c>
      <c r="U3072">
        <v>7833</v>
      </c>
      <c r="V3072">
        <v>8500</v>
      </c>
      <c r="W3072" t="s">
        <v>2772</v>
      </c>
      <c r="X3072">
        <v>1</v>
      </c>
      <c r="Y3072">
        <v>1</v>
      </c>
      <c r="Z3072" t="s">
        <v>1532</v>
      </c>
    </row>
    <row r="3073" spans="1:26">
      <c r="A3073">
        <v>285</v>
      </c>
      <c r="B3073">
        <v>16226</v>
      </c>
      <c r="C3073" t="s">
        <v>1574</v>
      </c>
      <c r="D3073" t="s">
        <v>1529</v>
      </c>
      <c r="E3073" t="s">
        <v>1441</v>
      </c>
      <c r="F3073">
        <v>71500</v>
      </c>
      <c r="G3073">
        <v>85143</v>
      </c>
      <c r="H3073" t="s">
        <v>1577</v>
      </c>
      <c r="I3073">
        <v>323</v>
      </c>
      <c r="J3073">
        <v>9</v>
      </c>
      <c r="K3073">
        <v>290000</v>
      </c>
      <c r="L3073">
        <v>81000</v>
      </c>
      <c r="M3073">
        <v>741</v>
      </c>
      <c r="N3073">
        <v>778</v>
      </c>
      <c r="O3073">
        <v>817</v>
      </c>
      <c r="P3073">
        <v>893</v>
      </c>
      <c r="Q3073">
        <v>969</v>
      </c>
      <c r="R3073">
        <v>2610000</v>
      </c>
      <c r="S3073">
        <v>2740324</v>
      </c>
      <c r="T3073">
        <v>2877692</v>
      </c>
      <c r="U3073">
        <v>3145385</v>
      </c>
      <c r="V3073">
        <v>3413077</v>
      </c>
      <c r="W3073" t="s">
        <v>2195</v>
      </c>
      <c r="X3073">
        <v>1</v>
      </c>
      <c r="Y3073">
        <v>1</v>
      </c>
      <c r="Z3073" t="s">
        <v>1532</v>
      </c>
    </row>
    <row r="3074" spans="1:26">
      <c r="A3074">
        <v>285</v>
      </c>
      <c r="B3074">
        <v>16226</v>
      </c>
      <c r="C3074" t="s">
        <v>1574</v>
      </c>
      <c r="D3074" t="s">
        <v>1529</v>
      </c>
      <c r="E3074" t="s">
        <v>1441</v>
      </c>
      <c r="F3074">
        <v>52386</v>
      </c>
      <c r="G3074">
        <v>61690</v>
      </c>
      <c r="H3074" t="s">
        <v>1577</v>
      </c>
      <c r="I3074">
        <v>323</v>
      </c>
      <c r="J3074">
        <v>13</v>
      </c>
      <c r="K3074">
        <v>500</v>
      </c>
      <c r="L3074">
        <v>81000</v>
      </c>
      <c r="M3074">
        <v>741</v>
      </c>
      <c r="N3074">
        <v>778</v>
      </c>
      <c r="O3074">
        <v>817</v>
      </c>
      <c r="P3074">
        <v>893</v>
      </c>
      <c r="Q3074">
        <v>969</v>
      </c>
      <c r="R3074">
        <v>6500</v>
      </c>
      <c r="S3074">
        <v>6825</v>
      </c>
      <c r="T3074">
        <v>7167</v>
      </c>
      <c r="U3074">
        <v>7833</v>
      </c>
      <c r="V3074">
        <v>8500</v>
      </c>
      <c r="W3074" t="s">
        <v>2172</v>
      </c>
      <c r="X3074">
        <v>1</v>
      </c>
      <c r="Y3074">
        <v>1</v>
      </c>
      <c r="Z3074" t="s">
        <v>1532</v>
      </c>
    </row>
    <row r="3075" spans="1:26">
      <c r="A3075">
        <v>285</v>
      </c>
      <c r="B3075">
        <v>16226</v>
      </c>
      <c r="C3075" t="s">
        <v>1574</v>
      </c>
      <c r="D3075" t="s">
        <v>1529</v>
      </c>
      <c r="E3075" t="s">
        <v>1441</v>
      </c>
      <c r="F3075">
        <v>57141</v>
      </c>
      <c r="G3075">
        <v>67745</v>
      </c>
      <c r="H3075" t="s">
        <v>1577</v>
      </c>
      <c r="I3075">
        <v>323</v>
      </c>
      <c r="J3075">
        <v>2</v>
      </c>
      <c r="K3075">
        <v>10000</v>
      </c>
      <c r="L3075">
        <v>81000</v>
      </c>
      <c r="M3075">
        <v>741</v>
      </c>
      <c r="N3075">
        <v>778</v>
      </c>
      <c r="O3075">
        <v>817</v>
      </c>
      <c r="P3075">
        <v>893</v>
      </c>
      <c r="Q3075">
        <v>969</v>
      </c>
      <c r="R3075">
        <v>20000</v>
      </c>
      <c r="S3075">
        <v>20999</v>
      </c>
      <c r="T3075">
        <v>22051</v>
      </c>
      <c r="U3075">
        <v>24103</v>
      </c>
      <c r="V3075">
        <v>26154</v>
      </c>
      <c r="W3075" t="s">
        <v>2382</v>
      </c>
      <c r="X3075">
        <v>1</v>
      </c>
      <c r="Y3075">
        <v>1</v>
      </c>
      <c r="Z3075" t="s">
        <v>1532</v>
      </c>
    </row>
    <row r="3076" spans="1:26">
      <c r="A3076">
        <v>285</v>
      </c>
      <c r="B3076">
        <v>16226</v>
      </c>
      <c r="C3076" t="s">
        <v>1574</v>
      </c>
      <c r="D3076" t="s">
        <v>1529</v>
      </c>
      <c r="E3076" t="s">
        <v>1441</v>
      </c>
      <c r="F3076">
        <v>49231</v>
      </c>
      <c r="G3076">
        <v>57669</v>
      </c>
      <c r="H3076" t="s">
        <v>1577</v>
      </c>
      <c r="I3076">
        <v>323</v>
      </c>
      <c r="J3076">
        <v>3</v>
      </c>
      <c r="K3076">
        <v>5000</v>
      </c>
      <c r="L3076">
        <v>81000</v>
      </c>
      <c r="M3076">
        <v>741</v>
      </c>
      <c r="N3076">
        <v>778</v>
      </c>
      <c r="O3076">
        <v>817</v>
      </c>
      <c r="P3076">
        <v>893</v>
      </c>
      <c r="Q3076">
        <v>969</v>
      </c>
      <c r="R3076">
        <v>15000</v>
      </c>
      <c r="S3076">
        <v>15749</v>
      </c>
      <c r="T3076">
        <v>16538</v>
      </c>
      <c r="U3076">
        <v>18077</v>
      </c>
      <c r="V3076">
        <v>19615</v>
      </c>
      <c r="W3076" t="s">
        <v>2382</v>
      </c>
      <c r="X3076">
        <v>1</v>
      </c>
      <c r="Y3076">
        <v>1</v>
      </c>
      <c r="Z3076" t="s">
        <v>1532</v>
      </c>
    </row>
    <row r="3077" spans="1:26">
      <c r="A3077">
        <v>285</v>
      </c>
      <c r="B3077">
        <v>16226</v>
      </c>
      <c r="C3077" t="s">
        <v>1574</v>
      </c>
      <c r="D3077" t="s">
        <v>1529</v>
      </c>
      <c r="E3077" t="s">
        <v>1441</v>
      </c>
      <c r="F3077">
        <v>49403</v>
      </c>
      <c r="G3077">
        <v>57884</v>
      </c>
      <c r="H3077" t="s">
        <v>1577</v>
      </c>
      <c r="I3077">
        <v>323</v>
      </c>
      <c r="J3077">
        <v>2</v>
      </c>
      <c r="K3077">
        <v>4000</v>
      </c>
      <c r="L3077">
        <v>81000</v>
      </c>
      <c r="M3077">
        <v>741</v>
      </c>
      <c r="N3077">
        <v>778</v>
      </c>
      <c r="O3077">
        <v>817</v>
      </c>
      <c r="P3077">
        <v>893</v>
      </c>
      <c r="Q3077">
        <v>969</v>
      </c>
      <c r="R3077">
        <v>8000</v>
      </c>
      <c r="S3077">
        <v>8399</v>
      </c>
      <c r="T3077">
        <v>8821</v>
      </c>
      <c r="U3077">
        <v>9641</v>
      </c>
      <c r="V3077">
        <v>10462</v>
      </c>
      <c r="W3077" t="s">
        <v>2241</v>
      </c>
      <c r="X3077">
        <v>1</v>
      </c>
      <c r="Y3077">
        <v>1</v>
      </c>
      <c r="Z3077" t="s">
        <v>1532</v>
      </c>
    </row>
    <row r="3078" spans="1:26">
      <c r="A3078">
        <v>285</v>
      </c>
      <c r="B3078">
        <v>16226</v>
      </c>
      <c r="C3078" t="s">
        <v>1574</v>
      </c>
      <c r="D3078" t="s">
        <v>1529</v>
      </c>
      <c r="E3078" t="s">
        <v>1441</v>
      </c>
      <c r="F3078">
        <v>56467</v>
      </c>
      <c r="G3078">
        <v>66857</v>
      </c>
      <c r="H3078" t="s">
        <v>1577</v>
      </c>
      <c r="I3078">
        <v>323</v>
      </c>
      <c r="J3078">
        <v>26</v>
      </c>
      <c r="K3078">
        <v>18000</v>
      </c>
      <c r="L3078">
        <v>81000</v>
      </c>
      <c r="M3078">
        <v>741</v>
      </c>
      <c r="N3078">
        <v>778</v>
      </c>
      <c r="O3078">
        <v>817</v>
      </c>
      <c r="P3078">
        <v>893</v>
      </c>
      <c r="Q3078">
        <v>969</v>
      </c>
      <c r="R3078">
        <v>468000</v>
      </c>
      <c r="S3078">
        <v>491368</v>
      </c>
      <c r="T3078">
        <v>516000</v>
      </c>
      <c r="U3078">
        <v>564000</v>
      </c>
      <c r="V3078">
        <v>612000</v>
      </c>
      <c r="W3078" t="s">
        <v>2197</v>
      </c>
      <c r="X3078">
        <v>1</v>
      </c>
      <c r="Y3078">
        <v>1</v>
      </c>
      <c r="Z3078" t="s">
        <v>1532</v>
      </c>
    </row>
    <row r="3079" spans="1:26">
      <c r="A3079">
        <v>285</v>
      </c>
      <c r="B3079">
        <v>16226</v>
      </c>
      <c r="C3079" t="s">
        <v>1574</v>
      </c>
      <c r="D3079" t="s">
        <v>1529</v>
      </c>
      <c r="E3079" t="s">
        <v>1441</v>
      </c>
      <c r="F3079">
        <v>81207</v>
      </c>
      <c r="G3079">
        <v>95935</v>
      </c>
      <c r="H3079" t="s">
        <v>1577</v>
      </c>
      <c r="I3079">
        <v>323</v>
      </c>
      <c r="J3079">
        <v>3</v>
      </c>
      <c r="K3079">
        <v>3000</v>
      </c>
      <c r="L3079">
        <v>81000</v>
      </c>
      <c r="M3079">
        <v>741</v>
      </c>
      <c r="N3079">
        <v>778</v>
      </c>
      <c r="O3079">
        <v>817</v>
      </c>
      <c r="P3079">
        <v>893</v>
      </c>
      <c r="Q3079">
        <v>969</v>
      </c>
      <c r="R3079">
        <v>9000</v>
      </c>
      <c r="S3079">
        <v>9449</v>
      </c>
      <c r="T3079">
        <v>9923</v>
      </c>
      <c r="U3079">
        <v>10846</v>
      </c>
      <c r="V3079">
        <v>11769</v>
      </c>
      <c r="W3079" t="s">
        <v>2873</v>
      </c>
      <c r="X3079">
        <v>1</v>
      </c>
      <c r="Y3079">
        <v>1</v>
      </c>
      <c r="Z3079" t="s">
        <v>1532</v>
      </c>
    </row>
    <row r="3080" spans="1:26">
      <c r="A3080">
        <v>285</v>
      </c>
      <c r="B3080">
        <v>16226</v>
      </c>
      <c r="C3080" t="s">
        <v>1574</v>
      </c>
      <c r="D3080" t="s">
        <v>1529</v>
      </c>
      <c r="E3080" t="s">
        <v>1441</v>
      </c>
      <c r="F3080">
        <v>52352</v>
      </c>
      <c r="G3080">
        <v>61655</v>
      </c>
      <c r="H3080" t="s">
        <v>1577</v>
      </c>
      <c r="I3080">
        <v>323</v>
      </c>
      <c r="J3080">
        <v>3</v>
      </c>
      <c r="K3080">
        <v>2500</v>
      </c>
      <c r="L3080">
        <v>81000</v>
      </c>
      <c r="M3080">
        <v>741</v>
      </c>
      <c r="N3080">
        <v>778</v>
      </c>
      <c r="O3080">
        <v>817</v>
      </c>
      <c r="P3080">
        <v>893</v>
      </c>
      <c r="Q3080">
        <v>969</v>
      </c>
      <c r="R3080">
        <v>7500</v>
      </c>
      <c r="S3080">
        <v>7874</v>
      </c>
      <c r="T3080">
        <v>8269</v>
      </c>
      <c r="U3080">
        <v>9038</v>
      </c>
      <c r="V3080">
        <v>9808</v>
      </c>
      <c r="W3080" t="s">
        <v>2199</v>
      </c>
      <c r="X3080">
        <v>1</v>
      </c>
      <c r="Y3080">
        <v>1</v>
      </c>
      <c r="Z3080" t="s">
        <v>1532</v>
      </c>
    </row>
    <row r="3081" spans="1:26">
      <c r="A3081">
        <v>285</v>
      </c>
      <c r="B3081">
        <v>16226</v>
      </c>
      <c r="C3081" t="s">
        <v>1574</v>
      </c>
      <c r="D3081" t="s">
        <v>1529</v>
      </c>
      <c r="E3081" t="s">
        <v>1441</v>
      </c>
      <c r="F3081">
        <v>9851</v>
      </c>
      <c r="G3081">
        <v>10231</v>
      </c>
      <c r="H3081" t="s">
        <v>1577</v>
      </c>
      <c r="I3081">
        <v>323</v>
      </c>
      <c r="J3081">
        <v>1</v>
      </c>
      <c r="K3081">
        <v>3000</v>
      </c>
      <c r="L3081">
        <v>81000</v>
      </c>
      <c r="M3081">
        <v>741</v>
      </c>
      <c r="N3081">
        <v>778</v>
      </c>
      <c r="O3081">
        <v>817</v>
      </c>
      <c r="P3081">
        <v>893</v>
      </c>
      <c r="Q3081">
        <v>969</v>
      </c>
      <c r="R3081">
        <v>3000</v>
      </c>
      <c r="S3081">
        <v>3150</v>
      </c>
      <c r="T3081">
        <v>3308</v>
      </c>
      <c r="U3081">
        <v>3615</v>
      </c>
      <c r="V3081">
        <v>3923</v>
      </c>
      <c r="W3081" t="s">
        <v>2173</v>
      </c>
      <c r="X3081">
        <v>1</v>
      </c>
      <c r="Y3081">
        <v>1</v>
      </c>
      <c r="Z3081" t="s">
        <v>1532</v>
      </c>
    </row>
    <row r="3082" spans="1:26">
      <c r="A3082">
        <v>285</v>
      </c>
      <c r="B3082">
        <v>16226</v>
      </c>
      <c r="C3082" t="s">
        <v>1574</v>
      </c>
      <c r="D3082" t="s">
        <v>1529</v>
      </c>
      <c r="E3082" t="s">
        <v>1441</v>
      </c>
      <c r="F3082">
        <v>52401</v>
      </c>
      <c r="G3082">
        <v>61706</v>
      </c>
      <c r="H3082" t="s">
        <v>1577</v>
      </c>
      <c r="I3082">
        <v>323</v>
      </c>
      <c r="J3082">
        <v>1</v>
      </c>
      <c r="K3082">
        <v>35000</v>
      </c>
      <c r="L3082">
        <v>81000</v>
      </c>
      <c r="M3082">
        <v>741</v>
      </c>
      <c r="N3082">
        <v>778</v>
      </c>
      <c r="O3082">
        <v>817</v>
      </c>
      <c r="P3082">
        <v>893</v>
      </c>
      <c r="Q3082">
        <v>969</v>
      </c>
      <c r="R3082">
        <v>35000</v>
      </c>
      <c r="S3082">
        <v>36748</v>
      </c>
      <c r="T3082">
        <v>38590</v>
      </c>
      <c r="U3082">
        <v>42179</v>
      </c>
      <c r="V3082">
        <v>45769</v>
      </c>
      <c r="W3082" t="s">
        <v>2201</v>
      </c>
      <c r="X3082">
        <v>1</v>
      </c>
      <c r="Y3082">
        <v>1</v>
      </c>
      <c r="Z3082" t="s">
        <v>1532</v>
      </c>
    </row>
    <row r="3083" spans="1:26">
      <c r="A3083">
        <v>285</v>
      </c>
      <c r="B3083">
        <v>16226</v>
      </c>
      <c r="C3083" t="s">
        <v>1574</v>
      </c>
      <c r="D3083" t="s">
        <v>1529</v>
      </c>
      <c r="E3083" t="s">
        <v>1441</v>
      </c>
      <c r="F3083">
        <v>79128</v>
      </c>
      <c r="G3083">
        <v>93468</v>
      </c>
      <c r="H3083" t="s">
        <v>1577</v>
      </c>
      <c r="I3083">
        <v>323</v>
      </c>
      <c r="J3083">
        <v>9</v>
      </c>
      <c r="K3083">
        <v>25000</v>
      </c>
      <c r="L3083">
        <v>81000</v>
      </c>
      <c r="M3083">
        <v>741</v>
      </c>
      <c r="N3083">
        <v>778</v>
      </c>
      <c r="O3083">
        <v>817</v>
      </c>
      <c r="P3083">
        <v>893</v>
      </c>
      <c r="Q3083">
        <v>969</v>
      </c>
      <c r="R3083">
        <v>225000</v>
      </c>
      <c r="S3083">
        <v>236235</v>
      </c>
      <c r="T3083">
        <v>248077</v>
      </c>
      <c r="U3083">
        <v>271154</v>
      </c>
      <c r="V3083">
        <v>294231</v>
      </c>
      <c r="W3083" t="s">
        <v>2201</v>
      </c>
      <c r="X3083">
        <v>1</v>
      </c>
      <c r="Y3083">
        <v>1</v>
      </c>
      <c r="Z3083" t="s">
        <v>1532</v>
      </c>
    </row>
    <row r="3084" spans="1:26">
      <c r="A3084">
        <v>285</v>
      </c>
      <c r="B3084">
        <v>16226</v>
      </c>
      <c r="C3084" t="s">
        <v>1574</v>
      </c>
      <c r="D3084" t="s">
        <v>1529</v>
      </c>
      <c r="E3084" t="s">
        <v>1441</v>
      </c>
      <c r="F3084">
        <v>75809</v>
      </c>
      <c r="G3084">
        <v>89894</v>
      </c>
      <c r="H3084" t="s">
        <v>1577</v>
      </c>
      <c r="I3084">
        <v>323</v>
      </c>
      <c r="J3084">
        <v>1</v>
      </c>
      <c r="K3084">
        <v>30000</v>
      </c>
      <c r="L3084">
        <v>81000</v>
      </c>
      <c r="M3084">
        <v>741</v>
      </c>
      <c r="N3084">
        <v>778</v>
      </c>
      <c r="O3084">
        <v>817</v>
      </c>
      <c r="P3084">
        <v>893</v>
      </c>
      <c r="Q3084">
        <v>969</v>
      </c>
      <c r="R3084">
        <v>30000</v>
      </c>
      <c r="S3084">
        <v>31498</v>
      </c>
      <c r="T3084">
        <v>33077</v>
      </c>
      <c r="U3084">
        <v>36154</v>
      </c>
      <c r="V3084">
        <v>39231</v>
      </c>
      <c r="W3084" t="s">
        <v>2980</v>
      </c>
      <c r="X3084">
        <v>1</v>
      </c>
      <c r="Y3084">
        <v>1</v>
      </c>
      <c r="Z3084" t="s">
        <v>1532</v>
      </c>
    </row>
    <row r="3085" spans="1:26">
      <c r="A3085">
        <v>285</v>
      </c>
      <c r="B3085">
        <v>16226</v>
      </c>
      <c r="C3085" t="s">
        <v>1574</v>
      </c>
      <c r="D3085" t="s">
        <v>1529</v>
      </c>
      <c r="E3085" t="s">
        <v>1441</v>
      </c>
      <c r="F3085">
        <v>25418</v>
      </c>
      <c r="G3085">
        <v>27115</v>
      </c>
      <c r="H3085" t="s">
        <v>1577</v>
      </c>
      <c r="I3085">
        <v>323</v>
      </c>
      <c r="J3085">
        <v>1</v>
      </c>
      <c r="K3085">
        <v>40000</v>
      </c>
      <c r="L3085">
        <v>81000</v>
      </c>
      <c r="M3085">
        <v>741</v>
      </c>
      <c r="N3085">
        <v>778</v>
      </c>
      <c r="O3085">
        <v>817</v>
      </c>
      <c r="P3085">
        <v>893</v>
      </c>
      <c r="Q3085">
        <v>969</v>
      </c>
      <c r="R3085">
        <v>40000</v>
      </c>
      <c r="S3085">
        <v>41997</v>
      </c>
      <c r="T3085">
        <v>44103</v>
      </c>
      <c r="U3085">
        <v>48205</v>
      </c>
      <c r="V3085">
        <v>52308</v>
      </c>
      <c r="W3085" t="s">
        <v>2981</v>
      </c>
      <c r="X3085">
        <v>1</v>
      </c>
      <c r="Y3085">
        <v>1</v>
      </c>
      <c r="Z3085" t="s">
        <v>1532</v>
      </c>
    </row>
    <row r="3086" spans="1:26">
      <c r="A3086">
        <v>285</v>
      </c>
      <c r="B3086">
        <v>16226</v>
      </c>
      <c r="C3086" t="s">
        <v>1574</v>
      </c>
      <c r="D3086" t="s">
        <v>1529</v>
      </c>
      <c r="E3086" t="s">
        <v>1441</v>
      </c>
      <c r="F3086">
        <v>49494</v>
      </c>
      <c r="G3086">
        <v>57985</v>
      </c>
      <c r="H3086" t="s">
        <v>1577</v>
      </c>
      <c r="I3086">
        <v>323</v>
      </c>
      <c r="J3086">
        <v>6</v>
      </c>
      <c r="K3086">
        <v>1200</v>
      </c>
      <c r="L3086">
        <v>81000</v>
      </c>
      <c r="M3086">
        <v>741</v>
      </c>
      <c r="N3086">
        <v>778</v>
      </c>
      <c r="O3086">
        <v>817</v>
      </c>
      <c r="P3086">
        <v>893</v>
      </c>
      <c r="Q3086">
        <v>969</v>
      </c>
      <c r="R3086">
        <v>7200</v>
      </c>
      <c r="S3086">
        <v>7560</v>
      </c>
      <c r="T3086">
        <v>7938</v>
      </c>
      <c r="U3086">
        <v>8677</v>
      </c>
      <c r="V3086">
        <v>9415</v>
      </c>
      <c r="W3086" t="s">
        <v>2188</v>
      </c>
      <c r="X3086">
        <v>1</v>
      </c>
      <c r="Y3086">
        <v>1</v>
      </c>
      <c r="Z3086" t="s">
        <v>1532</v>
      </c>
    </row>
    <row r="3087" spans="1:26">
      <c r="A3087">
        <v>285</v>
      </c>
      <c r="B3087">
        <v>16226</v>
      </c>
      <c r="C3087" t="s">
        <v>1574</v>
      </c>
      <c r="D3087" t="s">
        <v>1529</v>
      </c>
      <c r="E3087" t="s">
        <v>1441</v>
      </c>
      <c r="F3087">
        <v>8563</v>
      </c>
      <c r="G3087">
        <v>8943</v>
      </c>
      <c r="H3087" t="s">
        <v>1577</v>
      </c>
      <c r="I3087">
        <v>323</v>
      </c>
      <c r="J3087">
        <v>57</v>
      </c>
      <c r="K3087">
        <v>1500</v>
      </c>
      <c r="L3087">
        <v>81000</v>
      </c>
      <c r="M3087">
        <v>741</v>
      </c>
      <c r="N3087">
        <v>778</v>
      </c>
      <c r="O3087">
        <v>817</v>
      </c>
      <c r="P3087">
        <v>893</v>
      </c>
      <c r="Q3087">
        <v>969</v>
      </c>
      <c r="R3087">
        <v>85500</v>
      </c>
      <c r="S3087">
        <v>89769</v>
      </c>
      <c r="T3087">
        <v>94269</v>
      </c>
      <c r="U3087">
        <v>103038</v>
      </c>
      <c r="V3087">
        <v>111808</v>
      </c>
      <c r="W3087" t="s">
        <v>1922</v>
      </c>
      <c r="X3087">
        <v>1</v>
      </c>
      <c r="Y3087">
        <v>1</v>
      </c>
      <c r="Z3087" t="s">
        <v>1532</v>
      </c>
    </row>
    <row r="3088" spans="1:26">
      <c r="A3088">
        <v>285</v>
      </c>
      <c r="B3088">
        <v>16226</v>
      </c>
      <c r="C3088" t="s">
        <v>1574</v>
      </c>
      <c r="D3088" t="s">
        <v>1529</v>
      </c>
      <c r="E3088" t="s">
        <v>1441</v>
      </c>
      <c r="F3088">
        <v>79228</v>
      </c>
      <c r="G3088">
        <v>93578</v>
      </c>
      <c r="H3088" t="s">
        <v>1577</v>
      </c>
      <c r="I3088">
        <v>323</v>
      </c>
      <c r="J3088">
        <v>2</v>
      </c>
      <c r="K3088">
        <v>80000</v>
      </c>
      <c r="L3088">
        <v>81000</v>
      </c>
      <c r="M3088">
        <v>741</v>
      </c>
      <c r="N3088">
        <v>778</v>
      </c>
      <c r="O3088">
        <v>817</v>
      </c>
      <c r="P3088">
        <v>893</v>
      </c>
      <c r="Q3088">
        <v>969</v>
      </c>
      <c r="R3088">
        <v>160000</v>
      </c>
      <c r="S3088">
        <v>167989</v>
      </c>
      <c r="T3088">
        <v>176410</v>
      </c>
      <c r="U3088">
        <v>192821</v>
      </c>
      <c r="V3088">
        <v>209231</v>
      </c>
      <c r="W3088" t="s">
        <v>2211</v>
      </c>
      <c r="X3088">
        <v>1</v>
      </c>
      <c r="Y3088">
        <v>1</v>
      </c>
      <c r="Z3088" t="s">
        <v>1532</v>
      </c>
    </row>
    <row r="3089" spans="1:26">
      <c r="A3089">
        <v>285</v>
      </c>
      <c r="B3089">
        <v>16226</v>
      </c>
      <c r="C3089" t="s">
        <v>1574</v>
      </c>
      <c r="D3089" t="s">
        <v>1529</v>
      </c>
      <c r="E3089" t="s">
        <v>1441</v>
      </c>
      <c r="F3089">
        <v>79601</v>
      </c>
      <c r="G3089">
        <v>94033</v>
      </c>
      <c r="H3089" t="s">
        <v>1577</v>
      </c>
      <c r="I3089">
        <v>323</v>
      </c>
      <c r="J3089">
        <v>13</v>
      </c>
      <c r="K3089">
        <v>1000</v>
      </c>
      <c r="L3089">
        <v>81000</v>
      </c>
      <c r="M3089">
        <v>741</v>
      </c>
      <c r="N3089">
        <v>778</v>
      </c>
      <c r="O3089">
        <v>817</v>
      </c>
      <c r="P3089">
        <v>893</v>
      </c>
      <c r="Q3089">
        <v>969</v>
      </c>
      <c r="R3089">
        <v>13000</v>
      </c>
      <c r="S3089">
        <v>13649</v>
      </c>
      <c r="T3089">
        <v>14333</v>
      </c>
      <c r="U3089">
        <v>15667</v>
      </c>
      <c r="V3089">
        <v>17000</v>
      </c>
      <c r="W3089" t="s">
        <v>2174</v>
      </c>
      <c r="X3089">
        <v>1</v>
      </c>
      <c r="Y3089">
        <v>1</v>
      </c>
      <c r="Z3089" t="s">
        <v>1532</v>
      </c>
    </row>
    <row r="3090" spans="1:26">
      <c r="A3090">
        <v>285</v>
      </c>
      <c r="B3090">
        <v>16226</v>
      </c>
      <c r="C3090" t="s">
        <v>1574</v>
      </c>
      <c r="D3090" t="s">
        <v>1529</v>
      </c>
      <c r="E3090" t="s">
        <v>1441</v>
      </c>
      <c r="F3090">
        <v>56457</v>
      </c>
      <c r="G3090">
        <v>66847</v>
      </c>
      <c r="H3090" t="s">
        <v>1577</v>
      </c>
      <c r="I3090">
        <v>323</v>
      </c>
      <c r="J3090">
        <v>3</v>
      </c>
      <c r="K3090">
        <v>2000</v>
      </c>
      <c r="L3090">
        <v>81000</v>
      </c>
      <c r="M3090">
        <v>741</v>
      </c>
      <c r="N3090">
        <v>778</v>
      </c>
      <c r="O3090">
        <v>817</v>
      </c>
      <c r="P3090">
        <v>893</v>
      </c>
      <c r="Q3090">
        <v>969</v>
      </c>
      <c r="R3090">
        <v>6000</v>
      </c>
      <c r="S3090">
        <v>6300</v>
      </c>
      <c r="T3090">
        <v>6615</v>
      </c>
      <c r="U3090">
        <v>7231</v>
      </c>
      <c r="V3090">
        <v>7846</v>
      </c>
      <c r="W3090" t="s">
        <v>2982</v>
      </c>
      <c r="X3090">
        <v>1</v>
      </c>
      <c r="Y3090">
        <v>1</v>
      </c>
      <c r="Z3090" t="s">
        <v>1532</v>
      </c>
    </row>
    <row r="3091" spans="1:26">
      <c r="A3091">
        <v>285</v>
      </c>
      <c r="B3091">
        <v>16226</v>
      </c>
      <c r="C3091" t="s">
        <v>1574</v>
      </c>
      <c r="D3091" t="s">
        <v>1529</v>
      </c>
      <c r="E3091" t="s">
        <v>1441</v>
      </c>
      <c r="F3091">
        <v>52334</v>
      </c>
      <c r="G3091">
        <v>61639</v>
      </c>
      <c r="H3091" t="s">
        <v>1577</v>
      </c>
      <c r="I3091">
        <v>323</v>
      </c>
      <c r="J3091">
        <v>1</v>
      </c>
      <c r="K3091">
        <v>2000</v>
      </c>
      <c r="L3091">
        <v>81000</v>
      </c>
      <c r="M3091">
        <v>741</v>
      </c>
      <c r="N3091">
        <v>778</v>
      </c>
      <c r="O3091">
        <v>817</v>
      </c>
      <c r="P3091">
        <v>893</v>
      </c>
      <c r="Q3091">
        <v>969</v>
      </c>
      <c r="R3091">
        <v>2000</v>
      </c>
      <c r="S3091">
        <v>2100</v>
      </c>
      <c r="T3091">
        <v>2205</v>
      </c>
      <c r="U3091">
        <v>2410</v>
      </c>
      <c r="V3091">
        <v>2615</v>
      </c>
      <c r="W3091" t="s">
        <v>2220</v>
      </c>
      <c r="X3091">
        <v>1</v>
      </c>
      <c r="Y3091">
        <v>1</v>
      </c>
      <c r="Z3091" t="s">
        <v>1532</v>
      </c>
    </row>
    <row r="3092" spans="1:26">
      <c r="A3092">
        <v>285</v>
      </c>
      <c r="B3092">
        <v>16226</v>
      </c>
      <c r="C3092" t="s">
        <v>1574</v>
      </c>
      <c r="D3092" t="s">
        <v>1529</v>
      </c>
      <c r="E3092" t="s">
        <v>1441</v>
      </c>
      <c r="F3092">
        <v>49266</v>
      </c>
      <c r="G3092">
        <v>57711</v>
      </c>
      <c r="H3092" t="s">
        <v>1577</v>
      </c>
      <c r="I3092">
        <v>323</v>
      </c>
      <c r="J3092">
        <v>46</v>
      </c>
      <c r="K3092">
        <v>400</v>
      </c>
      <c r="L3092">
        <v>81000</v>
      </c>
      <c r="M3092">
        <v>741</v>
      </c>
      <c r="N3092">
        <v>778</v>
      </c>
      <c r="O3092">
        <v>817</v>
      </c>
      <c r="P3092">
        <v>893</v>
      </c>
      <c r="Q3092">
        <v>969</v>
      </c>
      <c r="R3092">
        <v>18400</v>
      </c>
      <c r="S3092">
        <v>19319</v>
      </c>
      <c r="T3092">
        <v>20287</v>
      </c>
      <c r="U3092">
        <v>22174</v>
      </c>
      <c r="V3092">
        <v>24062</v>
      </c>
      <c r="W3092" t="s">
        <v>2175</v>
      </c>
      <c r="X3092">
        <v>1</v>
      </c>
      <c r="Y3092">
        <v>1</v>
      </c>
      <c r="Z3092" t="s">
        <v>1532</v>
      </c>
    </row>
    <row r="3093" spans="1:26">
      <c r="A3093">
        <v>285</v>
      </c>
      <c r="B3093">
        <v>16226</v>
      </c>
      <c r="C3093" t="s">
        <v>1574</v>
      </c>
      <c r="D3093" t="s">
        <v>1529</v>
      </c>
      <c r="E3093" t="s">
        <v>1441</v>
      </c>
      <c r="F3093">
        <v>79674</v>
      </c>
      <c r="G3093">
        <v>94122</v>
      </c>
      <c r="H3093" t="s">
        <v>1577</v>
      </c>
      <c r="I3093">
        <v>323</v>
      </c>
      <c r="J3093">
        <v>15</v>
      </c>
      <c r="K3093">
        <v>450</v>
      </c>
      <c r="L3093">
        <v>81000</v>
      </c>
      <c r="M3093">
        <v>741</v>
      </c>
      <c r="N3093">
        <v>778</v>
      </c>
      <c r="O3093">
        <v>817</v>
      </c>
      <c r="P3093">
        <v>893</v>
      </c>
      <c r="Q3093">
        <v>969</v>
      </c>
      <c r="R3093">
        <v>6750</v>
      </c>
      <c r="S3093">
        <v>7087</v>
      </c>
      <c r="T3093">
        <v>7442</v>
      </c>
      <c r="U3093">
        <v>8135</v>
      </c>
      <c r="V3093">
        <v>8827</v>
      </c>
      <c r="W3093" t="s">
        <v>2169</v>
      </c>
      <c r="X3093">
        <v>1</v>
      </c>
      <c r="Y3093">
        <v>1</v>
      </c>
      <c r="Z3093" t="s">
        <v>1532</v>
      </c>
    </row>
    <row r="3094" spans="1:26">
      <c r="A3094">
        <v>285</v>
      </c>
      <c r="B3094">
        <v>16226</v>
      </c>
      <c r="C3094" t="s">
        <v>1574</v>
      </c>
      <c r="D3094" t="s">
        <v>1529</v>
      </c>
      <c r="E3094" t="s">
        <v>1441</v>
      </c>
      <c r="F3094">
        <v>79604</v>
      </c>
      <c r="G3094">
        <v>94036</v>
      </c>
      <c r="H3094" t="s">
        <v>1577</v>
      </c>
      <c r="I3094">
        <v>323</v>
      </c>
      <c r="J3094">
        <v>4</v>
      </c>
      <c r="K3094">
        <v>1500</v>
      </c>
      <c r="L3094">
        <v>81000</v>
      </c>
      <c r="M3094">
        <v>741</v>
      </c>
      <c r="N3094">
        <v>778</v>
      </c>
      <c r="O3094">
        <v>817</v>
      </c>
      <c r="P3094">
        <v>893</v>
      </c>
      <c r="Q3094">
        <v>969</v>
      </c>
      <c r="R3094">
        <v>6000</v>
      </c>
      <c r="S3094">
        <v>6300</v>
      </c>
      <c r="T3094">
        <v>6615</v>
      </c>
      <c r="U3094">
        <v>7231</v>
      </c>
      <c r="V3094">
        <v>7846</v>
      </c>
      <c r="W3094" t="s">
        <v>2191</v>
      </c>
      <c r="X3094">
        <v>1</v>
      </c>
      <c r="Y3094">
        <v>1</v>
      </c>
      <c r="Z3094" t="s">
        <v>1532</v>
      </c>
    </row>
    <row r="3095" spans="1:26">
      <c r="A3095">
        <v>285</v>
      </c>
      <c r="B3095">
        <v>16226</v>
      </c>
      <c r="C3095" t="s">
        <v>1574</v>
      </c>
      <c r="D3095" t="s">
        <v>1529</v>
      </c>
      <c r="E3095" t="s">
        <v>1441</v>
      </c>
      <c r="F3095">
        <v>83839</v>
      </c>
      <c r="G3095">
        <v>99141</v>
      </c>
      <c r="H3095" t="s">
        <v>1577</v>
      </c>
      <c r="I3095">
        <v>323</v>
      </c>
      <c r="J3095">
        <v>47</v>
      </c>
      <c r="K3095">
        <v>700</v>
      </c>
      <c r="L3095">
        <v>81000</v>
      </c>
      <c r="M3095">
        <v>741</v>
      </c>
      <c r="N3095">
        <v>778</v>
      </c>
      <c r="O3095">
        <v>817</v>
      </c>
      <c r="P3095">
        <v>893</v>
      </c>
      <c r="Q3095">
        <v>969</v>
      </c>
      <c r="R3095">
        <v>32900</v>
      </c>
      <c r="S3095">
        <v>34543</v>
      </c>
      <c r="T3095">
        <v>36274</v>
      </c>
      <c r="U3095">
        <v>39649</v>
      </c>
      <c r="V3095">
        <v>43023</v>
      </c>
      <c r="W3095" t="s">
        <v>2221</v>
      </c>
      <c r="X3095">
        <v>1</v>
      </c>
      <c r="Y3095">
        <v>1</v>
      </c>
      <c r="Z3095" t="s">
        <v>1532</v>
      </c>
    </row>
    <row r="3096" spans="1:26">
      <c r="A3096">
        <v>285</v>
      </c>
      <c r="B3096">
        <v>16226</v>
      </c>
      <c r="C3096" t="s">
        <v>1574</v>
      </c>
      <c r="D3096" t="s">
        <v>1529</v>
      </c>
      <c r="E3096" t="s">
        <v>1441</v>
      </c>
      <c r="F3096">
        <v>55416</v>
      </c>
      <c r="G3096">
        <v>65417</v>
      </c>
      <c r="H3096" t="s">
        <v>1577</v>
      </c>
      <c r="I3096">
        <v>323</v>
      </c>
      <c r="J3096">
        <v>8</v>
      </c>
      <c r="K3096">
        <v>1500</v>
      </c>
      <c r="L3096">
        <v>81000</v>
      </c>
      <c r="M3096">
        <v>741</v>
      </c>
      <c r="N3096">
        <v>778</v>
      </c>
      <c r="O3096">
        <v>817</v>
      </c>
      <c r="P3096">
        <v>893</v>
      </c>
      <c r="Q3096">
        <v>969</v>
      </c>
      <c r="R3096">
        <v>12000</v>
      </c>
      <c r="S3096">
        <v>12599</v>
      </c>
      <c r="T3096">
        <v>13231</v>
      </c>
      <c r="U3096">
        <v>14462</v>
      </c>
      <c r="V3096">
        <v>15692</v>
      </c>
      <c r="W3096" t="s">
        <v>2176</v>
      </c>
      <c r="X3096">
        <v>1</v>
      </c>
      <c r="Y3096">
        <v>1</v>
      </c>
      <c r="Z3096" t="s">
        <v>1532</v>
      </c>
    </row>
    <row r="3097" spans="1:26">
      <c r="A3097">
        <v>285</v>
      </c>
      <c r="B3097">
        <v>16226</v>
      </c>
      <c r="C3097" t="s">
        <v>1574</v>
      </c>
      <c r="D3097" t="s">
        <v>1529</v>
      </c>
      <c r="E3097" t="s">
        <v>1441</v>
      </c>
      <c r="F3097">
        <v>52371</v>
      </c>
      <c r="G3097">
        <v>61676</v>
      </c>
      <c r="H3097" t="s">
        <v>1577</v>
      </c>
      <c r="I3097">
        <v>323</v>
      </c>
      <c r="J3097">
        <v>7</v>
      </c>
      <c r="K3097">
        <v>1500</v>
      </c>
      <c r="L3097">
        <v>81000</v>
      </c>
      <c r="M3097">
        <v>741</v>
      </c>
      <c r="N3097">
        <v>778</v>
      </c>
      <c r="O3097">
        <v>817</v>
      </c>
      <c r="P3097">
        <v>893</v>
      </c>
      <c r="Q3097">
        <v>969</v>
      </c>
      <c r="R3097">
        <v>10500</v>
      </c>
      <c r="S3097">
        <v>11024</v>
      </c>
      <c r="T3097">
        <v>11577</v>
      </c>
      <c r="U3097">
        <v>12654</v>
      </c>
      <c r="V3097">
        <v>13731</v>
      </c>
      <c r="W3097" t="s">
        <v>2176</v>
      </c>
      <c r="X3097">
        <v>1</v>
      </c>
      <c r="Y3097">
        <v>1</v>
      </c>
      <c r="Z3097" t="s">
        <v>1532</v>
      </c>
    </row>
    <row r="3098" spans="1:26">
      <c r="A3098">
        <v>285</v>
      </c>
      <c r="B3098">
        <v>16226</v>
      </c>
      <c r="C3098" t="s">
        <v>1574</v>
      </c>
      <c r="D3098" t="s">
        <v>1529</v>
      </c>
      <c r="E3098" t="s">
        <v>1441</v>
      </c>
      <c r="F3098">
        <v>14881</v>
      </c>
      <c r="G3098">
        <v>15861</v>
      </c>
      <c r="H3098" t="s">
        <v>1577</v>
      </c>
      <c r="I3098">
        <v>323</v>
      </c>
      <c r="J3098">
        <v>3</v>
      </c>
      <c r="K3098">
        <v>45000</v>
      </c>
      <c r="L3098">
        <v>81000</v>
      </c>
      <c r="M3098">
        <v>741</v>
      </c>
      <c r="N3098">
        <v>778</v>
      </c>
      <c r="O3098">
        <v>817</v>
      </c>
      <c r="P3098">
        <v>893</v>
      </c>
      <c r="Q3098">
        <v>969</v>
      </c>
      <c r="R3098">
        <v>135000</v>
      </c>
      <c r="S3098">
        <v>141741</v>
      </c>
      <c r="T3098">
        <v>148846</v>
      </c>
      <c r="U3098">
        <v>162692</v>
      </c>
      <c r="V3098">
        <v>176538</v>
      </c>
      <c r="W3098" t="s">
        <v>2202</v>
      </c>
      <c r="X3098">
        <v>1</v>
      </c>
      <c r="Y3098">
        <v>1</v>
      </c>
      <c r="Z3098" t="s">
        <v>1532</v>
      </c>
    </row>
    <row r="3099" spans="1:26">
      <c r="A3099">
        <v>285</v>
      </c>
      <c r="B3099">
        <v>16226</v>
      </c>
      <c r="C3099" t="s">
        <v>1574</v>
      </c>
      <c r="D3099" t="s">
        <v>1529</v>
      </c>
      <c r="E3099" t="s">
        <v>1441</v>
      </c>
      <c r="F3099">
        <v>63376</v>
      </c>
      <c r="G3099">
        <v>76266</v>
      </c>
      <c r="H3099" t="s">
        <v>1577</v>
      </c>
      <c r="I3099">
        <v>323</v>
      </c>
      <c r="J3099">
        <v>1</v>
      </c>
      <c r="K3099">
        <v>200000</v>
      </c>
      <c r="L3099">
        <v>81000</v>
      </c>
      <c r="M3099">
        <v>741</v>
      </c>
      <c r="N3099">
        <v>778</v>
      </c>
      <c r="O3099">
        <v>817</v>
      </c>
      <c r="P3099">
        <v>893</v>
      </c>
      <c r="Q3099">
        <v>969</v>
      </c>
      <c r="R3099">
        <v>200000</v>
      </c>
      <c r="S3099">
        <v>209987</v>
      </c>
      <c r="T3099">
        <v>220513</v>
      </c>
      <c r="U3099">
        <v>241026</v>
      </c>
      <c r="V3099">
        <v>261538</v>
      </c>
      <c r="W3099" t="s">
        <v>2983</v>
      </c>
      <c r="X3099">
        <v>1</v>
      </c>
      <c r="Y3099">
        <v>1</v>
      </c>
      <c r="Z3099" t="s">
        <v>1532</v>
      </c>
    </row>
    <row r="3100" spans="1:26">
      <c r="A3100">
        <v>285</v>
      </c>
      <c r="B3100">
        <v>16226</v>
      </c>
      <c r="C3100" t="s">
        <v>1574</v>
      </c>
      <c r="D3100" t="s">
        <v>1529</v>
      </c>
      <c r="E3100" t="s">
        <v>1441</v>
      </c>
      <c r="F3100">
        <v>52063</v>
      </c>
      <c r="G3100">
        <v>61343</v>
      </c>
      <c r="H3100" t="s">
        <v>1577</v>
      </c>
      <c r="I3100">
        <v>323</v>
      </c>
      <c r="J3100">
        <v>2</v>
      </c>
      <c r="K3100">
        <v>2500</v>
      </c>
      <c r="L3100">
        <v>81000</v>
      </c>
      <c r="M3100">
        <v>741</v>
      </c>
      <c r="N3100">
        <v>778</v>
      </c>
      <c r="O3100">
        <v>817</v>
      </c>
      <c r="P3100">
        <v>893</v>
      </c>
      <c r="Q3100">
        <v>969</v>
      </c>
      <c r="R3100">
        <v>5000</v>
      </c>
      <c r="S3100">
        <v>5250</v>
      </c>
      <c r="T3100">
        <v>5513</v>
      </c>
      <c r="U3100">
        <v>6026</v>
      </c>
      <c r="V3100">
        <v>6538</v>
      </c>
      <c r="W3100" t="s">
        <v>2212</v>
      </c>
      <c r="X3100">
        <v>1</v>
      </c>
      <c r="Y3100">
        <v>1</v>
      </c>
      <c r="Z3100" t="s">
        <v>1532</v>
      </c>
    </row>
    <row r="3101" spans="1:26">
      <c r="A3101">
        <v>285</v>
      </c>
      <c r="B3101">
        <v>16226</v>
      </c>
      <c r="C3101" t="s">
        <v>1574</v>
      </c>
      <c r="D3101" t="s">
        <v>1529</v>
      </c>
      <c r="E3101" t="s">
        <v>1441</v>
      </c>
      <c r="F3101">
        <v>52359</v>
      </c>
      <c r="G3101">
        <v>61663</v>
      </c>
      <c r="H3101" t="s">
        <v>1577</v>
      </c>
      <c r="I3101">
        <v>323</v>
      </c>
      <c r="J3101">
        <v>8</v>
      </c>
      <c r="K3101">
        <v>1000</v>
      </c>
      <c r="L3101">
        <v>81000</v>
      </c>
      <c r="M3101">
        <v>741</v>
      </c>
      <c r="N3101">
        <v>778</v>
      </c>
      <c r="O3101">
        <v>817</v>
      </c>
      <c r="P3101">
        <v>893</v>
      </c>
      <c r="Q3101">
        <v>969</v>
      </c>
      <c r="R3101">
        <v>8000</v>
      </c>
      <c r="S3101">
        <v>8399</v>
      </c>
      <c r="T3101">
        <v>8821</v>
      </c>
      <c r="U3101">
        <v>9641</v>
      </c>
      <c r="V3101">
        <v>10462</v>
      </c>
      <c r="W3101" t="s">
        <v>2203</v>
      </c>
      <c r="X3101">
        <v>1</v>
      </c>
      <c r="Y3101">
        <v>1</v>
      </c>
      <c r="Z3101" t="s">
        <v>1532</v>
      </c>
    </row>
    <row r="3102" spans="1:26">
      <c r="A3102">
        <v>285</v>
      </c>
      <c r="B3102">
        <v>16226</v>
      </c>
      <c r="C3102" t="s">
        <v>1574</v>
      </c>
      <c r="D3102" t="s">
        <v>1529</v>
      </c>
      <c r="E3102" t="s">
        <v>1441</v>
      </c>
      <c r="F3102">
        <v>79589</v>
      </c>
      <c r="G3102">
        <v>94020</v>
      </c>
      <c r="H3102" t="s">
        <v>1577</v>
      </c>
      <c r="I3102">
        <v>323</v>
      </c>
      <c r="J3102">
        <v>3</v>
      </c>
      <c r="K3102">
        <v>25000</v>
      </c>
      <c r="L3102">
        <v>81000</v>
      </c>
      <c r="M3102">
        <v>741</v>
      </c>
      <c r="N3102">
        <v>778</v>
      </c>
      <c r="O3102">
        <v>817</v>
      </c>
      <c r="P3102">
        <v>893</v>
      </c>
      <c r="Q3102">
        <v>969</v>
      </c>
      <c r="R3102">
        <v>75000</v>
      </c>
      <c r="S3102">
        <v>78745</v>
      </c>
      <c r="T3102">
        <v>82692</v>
      </c>
      <c r="U3102">
        <v>90385</v>
      </c>
      <c r="V3102">
        <v>98077</v>
      </c>
      <c r="W3102" t="s">
        <v>2204</v>
      </c>
      <c r="X3102">
        <v>1</v>
      </c>
      <c r="Y3102">
        <v>1</v>
      </c>
      <c r="Z3102" t="s">
        <v>1532</v>
      </c>
    </row>
    <row r="3103" spans="1:26">
      <c r="A3103">
        <v>285</v>
      </c>
      <c r="B3103">
        <v>16226</v>
      </c>
      <c r="C3103" t="s">
        <v>1574</v>
      </c>
      <c r="D3103" t="s">
        <v>1529</v>
      </c>
      <c r="E3103" t="s">
        <v>1441</v>
      </c>
      <c r="F3103">
        <v>76537</v>
      </c>
      <c r="G3103">
        <v>90678</v>
      </c>
      <c r="H3103" t="s">
        <v>1577</v>
      </c>
      <c r="I3103">
        <v>323</v>
      </c>
      <c r="J3103">
        <v>10</v>
      </c>
      <c r="K3103">
        <v>22000</v>
      </c>
      <c r="L3103">
        <v>81000</v>
      </c>
      <c r="M3103">
        <v>741</v>
      </c>
      <c r="N3103">
        <v>778</v>
      </c>
      <c r="O3103">
        <v>817</v>
      </c>
      <c r="P3103">
        <v>893</v>
      </c>
      <c r="Q3103">
        <v>969</v>
      </c>
      <c r="R3103">
        <v>220000</v>
      </c>
      <c r="S3103">
        <v>230985</v>
      </c>
      <c r="T3103">
        <v>242564</v>
      </c>
      <c r="U3103">
        <v>265128</v>
      </c>
      <c r="V3103">
        <v>287692</v>
      </c>
      <c r="W3103" t="s">
        <v>2214</v>
      </c>
      <c r="X3103">
        <v>1</v>
      </c>
      <c r="Y3103">
        <v>1</v>
      </c>
      <c r="Z3103" t="s">
        <v>1532</v>
      </c>
    </row>
    <row r="3104" spans="1:26">
      <c r="A3104">
        <v>285</v>
      </c>
      <c r="B3104">
        <v>16226</v>
      </c>
      <c r="C3104" t="s">
        <v>1574</v>
      </c>
      <c r="D3104" t="s">
        <v>1529</v>
      </c>
      <c r="E3104" t="s">
        <v>1441</v>
      </c>
      <c r="F3104">
        <v>81853</v>
      </c>
      <c r="G3104">
        <v>96774</v>
      </c>
      <c r="H3104" t="s">
        <v>1577</v>
      </c>
      <c r="I3104">
        <v>323</v>
      </c>
      <c r="J3104">
        <v>2</v>
      </c>
      <c r="K3104">
        <v>350000</v>
      </c>
      <c r="L3104">
        <v>81000</v>
      </c>
      <c r="M3104">
        <v>741</v>
      </c>
      <c r="N3104">
        <v>778</v>
      </c>
      <c r="O3104">
        <v>817</v>
      </c>
      <c r="P3104">
        <v>893</v>
      </c>
      <c r="Q3104">
        <v>969</v>
      </c>
      <c r="R3104">
        <v>700000</v>
      </c>
      <c r="S3104">
        <v>734953</v>
      </c>
      <c r="T3104">
        <v>771795</v>
      </c>
      <c r="U3104">
        <v>843590</v>
      </c>
      <c r="V3104">
        <v>915385</v>
      </c>
      <c r="W3104" t="s">
        <v>2223</v>
      </c>
      <c r="X3104">
        <v>1</v>
      </c>
      <c r="Y3104">
        <v>1</v>
      </c>
      <c r="Z3104" t="s">
        <v>1532</v>
      </c>
    </row>
    <row r="3105" spans="1:26">
      <c r="A3105">
        <v>285</v>
      </c>
      <c r="B3105">
        <v>16226</v>
      </c>
      <c r="C3105" t="s">
        <v>1574</v>
      </c>
      <c r="D3105" t="s">
        <v>1529</v>
      </c>
      <c r="E3105" t="s">
        <v>1441</v>
      </c>
      <c r="F3105">
        <v>67099</v>
      </c>
      <c r="G3105">
        <v>80562</v>
      </c>
      <c r="H3105" t="s">
        <v>1577</v>
      </c>
      <c r="I3105">
        <v>323</v>
      </c>
      <c r="J3105">
        <v>8</v>
      </c>
      <c r="K3105">
        <v>500</v>
      </c>
      <c r="L3105">
        <v>81000</v>
      </c>
      <c r="M3105">
        <v>741</v>
      </c>
      <c r="N3105">
        <v>778</v>
      </c>
      <c r="O3105">
        <v>817</v>
      </c>
      <c r="P3105">
        <v>893</v>
      </c>
      <c r="Q3105">
        <v>969</v>
      </c>
      <c r="R3105">
        <v>4000</v>
      </c>
      <c r="S3105">
        <v>4200</v>
      </c>
      <c r="T3105">
        <v>4410</v>
      </c>
      <c r="U3105">
        <v>4821</v>
      </c>
      <c r="V3105">
        <v>5231</v>
      </c>
      <c r="W3105" t="s">
        <v>2205</v>
      </c>
      <c r="X3105">
        <v>1</v>
      </c>
      <c r="Y3105">
        <v>1</v>
      </c>
      <c r="Z3105" t="s">
        <v>1532</v>
      </c>
    </row>
    <row r="3106" spans="1:26">
      <c r="A3106">
        <v>285</v>
      </c>
      <c r="B3106">
        <v>16226</v>
      </c>
      <c r="C3106" t="s">
        <v>1574</v>
      </c>
      <c r="D3106" t="s">
        <v>1529</v>
      </c>
      <c r="E3106" t="s">
        <v>1441</v>
      </c>
      <c r="F3106">
        <v>83103</v>
      </c>
      <c r="G3106">
        <v>98301</v>
      </c>
      <c r="H3106" t="s">
        <v>1577</v>
      </c>
      <c r="I3106">
        <v>323</v>
      </c>
      <c r="J3106">
        <v>5</v>
      </c>
      <c r="K3106">
        <v>3000</v>
      </c>
      <c r="L3106">
        <v>81000</v>
      </c>
      <c r="M3106">
        <v>741</v>
      </c>
      <c r="N3106">
        <v>778</v>
      </c>
      <c r="O3106">
        <v>817</v>
      </c>
      <c r="P3106">
        <v>893</v>
      </c>
      <c r="Q3106">
        <v>969</v>
      </c>
      <c r="R3106">
        <v>15000</v>
      </c>
      <c r="S3106">
        <v>15749</v>
      </c>
      <c r="T3106">
        <v>16538</v>
      </c>
      <c r="U3106">
        <v>18077</v>
      </c>
      <c r="V3106">
        <v>19615</v>
      </c>
      <c r="W3106" t="s">
        <v>2215</v>
      </c>
      <c r="X3106">
        <v>1</v>
      </c>
      <c r="Y3106">
        <v>1</v>
      </c>
      <c r="Z3106" t="s">
        <v>1532</v>
      </c>
    </row>
    <row r="3107" spans="1:26">
      <c r="A3107">
        <v>285</v>
      </c>
      <c r="B3107">
        <v>16226</v>
      </c>
      <c r="C3107" t="s">
        <v>1574</v>
      </c>
      <c r="D3107" t="s">
        <v>1529</v>
      </c>
      <c r="E3107" t="s">
        <v>1441</v>
      </c>
      <c r="F3107">
        <v>83102</v>
      </c>
      <c r="G3107">
        <v>98300</v>
      </c>
      <c r="H3107" t="s">
        <v>1577</v>
      </c>
      <c r="I3107">
        <v>323</v>
      </c>
      <c r="J3107">
        <v>4</v>
      </c>
      <c r="K3107">
        <v>5000</v>
      </c>
      <c r="L3107">
        <v>81000</v>
      </c>
      <c r="M3107">
        <v>741</v>
      </c>
      <c r="N3107">
        <v>778</v>
      </c>
      <c r="O3107">
        <v>817</v>
      </c>
      <c r="P3107">
        <v>893</v>
      </c>
      <c r="Q3107">
        <v>969</v>
      </c>
      <c r="R3107">
        <v>20000</v>
      </c>
      <c r="S3107">
        <v>20999</v>
      </c>
      <c r="T3107">
        <v>22051</v>
      </c>
      <c r="U3107">
        <v>24103</v>
      </c>
      <c r="V3107">
        <v>26154</v>
      </c>
      <c r="W3107" t="s">
        <v>2194</v>
      </c>
      <c r="X3107">
        <v>1</v>
      </c>
      <c r="Y3107">
        <v>1</v>
      </c>
      <c r="Z3107" t="s">
        <v>1532</v>
      </c>
    </row>
    <row r="3108" spans="1:26">
      <c r="A3108">
        <v>285</v>
      </c>
      <c r="B3108">
        <v>16226</v>
      </c>
      <c r="C3108" t="s">
        <v>1574</v>
      </c>
      <c r="D3108" t="s">
        <v>1529</v>
      </c>
      <c r="E3108" t="s">
        <v>1441</v>
      </c>
      <c r="F3108">
        <v>49212</v>
      </c>
      <c r="G3108">
        <v>57639</v>
      </c>
      <c r="H3108" t="s">
        <v>1577</v>
      </c>
      <c r="I3108">
        <v>323</v>
      </c>
      <c r="J3108">
        <v>6</v>
      </c>
      <c r="K3108">
        <v>10000</v>
      </c>
      <c r="L3108">
        <v>81000</v>
      </c>
      <c r="M3108">
        <v>741</v>
      </c>
      <c r="N3108">
        <v>778</v>
      </c>
      <c r="O3108">
        <v>817</v>
      </c>
      <c r="P3108">
        <v>893</v>
      </c>
      <c r="Q3108">
        <v>969</v>
      </c>
      <c r="R3108">
        <v>60000</v>
      </c>
      <c r="S3108">
        <v>62996</v>
      </c>
      <c r="T3108">
        <v>66154</v>
      </c>
      <c r="U3108">
        <v>72308</v>
      </c>
      <c r="V3108">
        <v>78462</v>
      </c>
      <c r="W3108" t="s">
        <v>2178</v>
      </c>
      <c r="X3108">
        <v>1</v>
      </c>
      <c r="Y3108">
        <v>1</v>
      </c>
      <c r="Z3108" t="s">
        <v>1532</v>
      </c>
    </row>
    <row r="3109" spans="1:26">
      <c r="A3109">
        <v>285</v>
      </c>
      <c r="B3109">
        <v>16226</v>
      </c>
      <c r="C3109" t="s">
        <v>1574</v>
      </c>
      <c r="D3109" t="s">
        <v>1529</v>
      </c>
      <c r="E3109" t="s">
        <v>1441</v>
      </c>
      <c r="F3109">
        <v>83149</v>
      </c>
      <c r="G3109">
        <v>98351</v>
      </c>
      <c r="H3109" t="s">
        <v>1577</v>
      </c>
      <c r="I3109">
        <v>323</v>
      </c>
      <c r="J3109">
        <v>8</v>
      </c>
      <c r="K3109">
        <v>80000</v>
      </c>
      <c r="L3109">
        <v>81000</v>
      </c>
      <c r="M3109">
        <v>741</v>
      </c>
      <c r="N3109">
        <v>778</v>
      </c>
      <c r="O3109">
        <v>817</v>
      </c>
      <c r="P3109">
        <v>893</v>
      </c>
      <c r="Q3109">
        <v>969</v>
      </c>
      <c r="R3109">
        <v>640000</v>
      </c>
      <c r="S3109">
        <v>671957</v>
      </c>
      <c r="T3109">
        <v>705641</v>
      </c>
      <c r="U3109">
        <v>771282</v>
      </c>
      <c r="V3109">
        <v>836923</v>
      </c>
      <c r="W3109" t="s">
        <v>2206</v>
      </c>
      <c r="X3109">
        <v>1</v>
      </c>
      <c r="Y3109">
        <v>1</v>
      </c>
      <c r="Z3109" t="s">
        <v>1532</v>
      </c>
    </row>
    <row r="3110" spans="1:26">
      <c r="A3110">
        <v>285</v>
      </c>
      <c r="B3110">
        <v>16226</v>
      </c>
      <c r="C3110" t="s">
        <v>1574</v>
      </c>
      <c r="D3110" t="s">
        <v>1529</v>
      </c>
      <c r="E3110" t="s">
        <v>1441</v>
      </c>
      <c r="F3110">
        <v>43067</v>
      </c>
      <c r="G3110">
        <v>48965</v>
      </c>
      <c r="H3110" t="s">
        <v>1577</v>
      </c>
      <c r="I3110">
        <v>323</v>
      </c>
      <c r="J3110">
        <v>4</v>
      </c>
      <c r="K3110">
        <v>8000</v>
      </c>
      <c r="L3110">
        <v>81000</v>
      </c>
      <c r="M3110">
        <v>741</v>
      </c>
      <c r="N3110">
        <v>778</v>
      </c>
      <c r="O3110">
        <v>817</v>
      </c>
      <c r="P3110">
        <v>893</v>
      </c>
      <c r="Q3110">
        <v>969</v>
      </c>
      <c r="R3110">
        <v>32000</v>
      </c>
      <c r="S3110">
        <v>33598</v>
      </c>
      <c r="T3110">
        <v>35282</v>
      </c>
      <c r="U3110">
        <v>38564</v>
      </c>
      <c r="V3110">
        <v>41846</v>
      </c>
      <c r="W3110" t="s">
        <v>2179</v>
      </c>
      <c r="X3110">
        <v>1</v>
      </c>
      <c r="Y3110">
        <v>1</v>
      </c>
      <c r="Z3110" t="s">
        <v>1532</v>
      </c>
    </row>
    <row r="3111" spans="1:26">
      <c r="A3111">
        <v>285</v>
      </c>
      <c r="B3111">
        <v>16226</v>
      </c>
      <c r="C3111" t="s">
        <v>1574</v>
      </c>
      <c r="D3111" t="s">
        <v>1529</v>
      </c>
      <c r="E3111" t="s">
        <v>1441</v>
      </c>
      <c r="F3111">
        <v>70362</v>
      </c>
      <c r="G3111">
        <v>83913</v>
      </c>
      <c r="H3111" t="s">
        <v>1577</v>
      </c>
      <c r="I3111">
        <v>323</v>
      </c>
      <c r="J3111">
        <v>41</v>
      </c>
      <c r="K3111">
        <v>25000</v>
      </c>
      <c r="L3111">
        <v>81000</v>
      </c>
      <c r="M3111">
        <v>741</v>
      </c>
      <c r="N3111">
        <v>778</v>
      </c>
      <c r="O3111">
        <v>817</v>
      </c>
      <c r="P3111">
        <v>893</v>
      </c>
      <c r="Q3111">
        <v>969</v>
      </c>
      <c r="R3111">
        <v>1025000</v>
      </c>
      <c r="S3111">
        <v>1076181</v>
      </c>
      <c r="T3111">
        <v>1130128</v>
      </c>
      <c r="U3111">
        <v>1235256</v>
      </c>
      <c r="V3111">
        <v>1340385</v>
      </c>
      <c r="W3111" t="s">
        <v>2216</v>
      </c>
      <c r="X3111">
        <v>1</v>
      </c>
      <c r="Y3111">
        <v>1</v>
      </c>
      <c r="Z3111" t="s">
        <v>1532</v>
      </c>
    </row>
    <row r="3112" spans="1:26">
      <c r="A3112">
        <v>285</v>
      </c>
      <c r="B3112">
        <v>16226</v>
      </c>
      <c r="C3112" t="s">
        <v>1574</v>
      </c>
      <c r="D3112" t="s">
        <v>1529</v>
      </c>
      <c r="E3112" t="s">
        <v>1441</v>
      </c>
      <c r="F3112">
        <v>52415</v>
      </c>
      <c r="G3112">
        <v>61720</v>
      </c>
      <c r="H3112" t="s">
        <v>1577</v>
      </c>
      <c r="I3112">
        <v>323</v>
      </c>
      <c r="J3112">
        <v>2</v>
      </c>
      <c r="K3112">
        <v>30000</v>
      </c>
      <c r="L3112">
        <v>81000</v>
      </c>
      <c r="M3112">
        <v>741</v>
      </c>
      <c r="N3112">
        <v>778</v>
      </c>
      <c r="O3112">
        <v>817</v>
      </c>
      <c r="P3112">
        <v>893</v>
      </c>
      <c r="Q3112">
        <v>969</v>
      </c>
      <c r="R3112">
        <v>60000</v>
      </c>
      <c r="S3112">
        <v>62996</v>
      </c>
      <c r="T3112">
        <v>66154</v>
      </c>
      <c r="U3112">
        <v>72308</v>
      </c>
      <c r="V3112">
        <v>78462</v>
      </c>
      <c r="W3112" t="s">
        <v>2810</v>
      </c>
      <c r="X3112">
        <v>1</v>
      </c>
      <c r="Y3112">
        <v>1</v>
      </c>
      <c r="Z3112" t="s">
        <v>1532</v>
      </c>
    </row>
    <row r="3113" spans="1:26">
      <c r="A3113">
        <v>285</v>
      </c>
      <c r="B3113">
        <v>16226</v>
      </c>
      <c r="C3113" t="s">
        <v>1574</v>
      </c>
      <c r="D3113" t="s">
        <v>1529</v>
      </c>
      <c r="E3113" t="s">
        <v>1441</v>
      </c>
      <c r="F3113">
        <v>34917</v>
      </c>
      <c r="G3113">
        <v>38305</v>
      </c>
      <c r="H3113" t="s">
        <v>1577</v>
      </c>
      <c r="I3113">
        <v>323</v>
      </c>
      <c r="J3113">
        <v>3</v>
      </c>
      <c r="K3113">
        <v>25000</v>
      </c>
      <c r="L3113">
        <v>81000</v>
      </c>
      <c r="M3113">
        <v>741</v>
      </c>
      <c r="N3113">
        <v>778</v>
      </c>
      <c r="O3113">
        <v>817</v>
      </c>
      <c r="P3113">
        <v>893</v>
      </c>
      <c r="Q3113">
        <v>969</v>
      </c>
      <c r="R3113">
        <v>75000</v>
      </c>
      <c r="S3113">
        <v>78745</v>
      </c>
      <c r="T3113">
        <v>82692</v>
      </c>
      <c r="U3113">
        <v>90385</v>
      </c>
      <c r="V3113">
        <v>98077</v>
      </c>
      <c r="W3113" t="s">
        <v>2810</v>
      </c>
      <c r="X3113">
        <v>1</v>
      </c>
      <c r="Y3113">
        <v>1</v>
      </c>
      <c r="Z3113" t="s">
        <v>1532</v>
      </c>
    </row>
    <row r="3114" spans="1:26">
      <c r="A3114">
        <v>285</v>
      </c>
      <c r="B3114">
        <v>16226</v>
      </c>
      <c r="C3114" t="s">
        <v>1574</v>
      </c>
      <c r="D3114" t="s">
        <v>1529</v>
      </c>
      <c r="E3114" t="s">
        <v>1441</v>
      </c>
      <c r="F3114">
        <v>79696</v>
      </c>
      <c r="G3114">
        <v>94145</v>
      </c>
      <c r="H3114" t="s">
        <v>1577</v>
      </c>
      <c r="I3114">
        <v>323</v>
      </c>
      <c r="J3114">
        <v>3</v>
      </c>
      <c r="K3114">
        <v>65000</v>
      </c>
      <c r="L3114">
        <v>81000</v>
      </c>
      <c r="M3114">
        <v>741</v>
      </c>
      <c r="N3114">
        <v>778</v>
      </c>
      <c r="O3114">
        <v>817</v>
      </c>
      <c r="P3114">
        <v>893</v>
      </c>
      <c r="Q3114">
        <v>969</v>
      </c>
      <c r="R3114">
        <v>195000</v>
      </c>
      <c r="S3114">
        <v>204737</v>
      </c>
      <c r="T3114">
        <v>215000</v>
      </c>
      <c r="U3114">
        <v>235000</v>
      </c>
      <c r="V3114">
        <v>255000</v>
      </c>
      <c r="W3114" t="s">
        <v>2207</v>
      </c>
      <c r="X3114">
        <v>1</v>
      </c>
      <c r="Y3114">
        <v>1</v>
      </c>
      <c r="Z3114" t="s">
        <v>1532</v>
      </c>
    </row>
    <row r="3115" spans="1:26">
      <c r="A3115">
        <v>285</v>
      </c>
      <c r="B3115">
        <v>16226</v>
      </c>
      <c r="C3115" t="s">
        <v>1574</v>
      </c>
      <c r="D3115" t="s">
        <v>1529</v>
      </c>
      <c r="E3115" t="s">
        <v>1441</v>
      </c>
      <c r="F3115">
        <v>37441</v>
      </c>
      <c r="G3115">
        <v>48056</v>
      </c>
      <c r="H3115" t="s">
        <v>1577</v>
      </c>
      <c r="I3115">
        <v>323</v>
      </c>
      <c r="J3115">
        <v>104</v>
      </c>
      <c r="K3115">
        <v>17000</v>
      </c>
      <c r="L3115">
        <v>81000</v>
      </c>
      <c r="M3115">
        <v>741</v>
      </c>
      <c r="N3115">
        <v>778</v>
      </c>
      <c r="O3115">
        <v>817</v>
      </c>
      <c r="P3115">
        <v>893</v>
      </c>
      <c r="Q3115">
        <v>969</v>
      </c>
      <c r="R3115">
        <v>1768000</v>
      </c>
      <c r="S3115">
        <v>1856281</v>
      </c>
      <c r="T3115">
        <v>1949333</v>
      </c>
      <c r="U3115">
        <v>2130667</v>
      </c>
      <c r="V3115">
        <v>2312000</v>
      </c>
      <c r="W3115" t="s">
        <v>2208</v>
      </c>
      <c r="X3115">
        <v>1</v>
      </c>
      <c r="Y3115">
        <v>1</v>
      </c>
      <c r="Z3115" t="s">
        <v>1532</v>
      </c>
    </row>
    <row r="3116" spans="1:26">
      <c r="A3116">
        <v>285</v>
      </c>
      <c r="B3116">
        <v>16226</v>
      </c>
      <c r="C3116" t="s">
        <v>1574</v>
      </c>
      <c r="D3116" t="s">
        <v>1529</v>
      </c>
      <c r="E3116" t="s">
        <v>1441</v>
      </c>
      <c r="F3116">
        <v>82484</v>
      </c>
      <c r="G3116">
        <v>97514</v>
      </c>
      <c r="H3116" t="s">
        <v>1577</v>
      </c>
      <c r="I3116">
        <v>323</v>
      </c>
      <c r="J3116">
        <v>5</v>
      </c>
      <c r="K3116">
        <v>1000</v>
      </c>
      <c r="L3116">
        <v>81000</v>
      </c>
      <c r="M3116">
        <v>741</v>
      </c>
      <c r="N3116">
        <v>778</v>
      </c>
      <c r="O3116">
        <v>817</v>
      </c>
      <c r="P3116">
        <v>893</v>
      </c>
      <c r="Q3116">
        <v>969</v>
      </c>
      <c r="R3116">
        <v>5000</v>
      </c>
      <c r="S3116">
        <v>5250</v>
      </c>
      <c r="T3116">
        <v>5513</v>
      </c>
      <c r="U3116">
        <v>6026</v>
      </c>
      <c r="V3116">
        <v>6538</v>
      </c>
      <c r="W3116" t="s">
        <v>2180</v>
      </c>
      <c r="X3116">
        <v>1</v>
      </c>
      <c r="Y3116">
        <v>1</v>
      </c>
      <c r="Z3116" t="s">
        <v>1532</v>
      </c>
    </row>
    <row r="3117" spans="1:26">
      <c r="A3117">
        <v>285</v>
      </c>
      <c r="B3117">
        <v>16226</v>
      </c>
      <c r="C3117" t="s">
        <v>1574</v>
      </c>
      <c r="D3117" t="s">
        <v>1529</v>
      </c>
      <c r="E3117" t="s">
        <v>1441</v>
      </c>
      <c r="F3117">
        <v>52545</v>
      </c>
      <c r="G3117">
        <v>61872</v>
      </c>
      <c r="H3117" t="s">
        <v>1577</v>
      </c>
      <c r="I3117">
        <v>323</v>
      </c>
      <c r="J3117">
        <v>1</v>
      </c>
      <c r="K3117">
        <v>20000</v>
      </c>
      <c r="L3117">
        <v>81000</v>
      </c>
      <c r="M3117">
        <v>741</v>
      </c>
      <c r="N3117">
        <v>778</v>
      </c>
      <c r="O3117">
        <v>817</v>
      </c>
      <c r="P3117">
        <v>893</v>
      </c>
      <c r="Q3117">
        <v>969</v>
      </c>
      <c r="R3117">
        <v>20000</v>
      </c>
      <c r="S3117">
        <v>20999</v>
      </c>
      <c r="T3117">
        <v>22051</v>
      </c>
      <c r="U3117">
        <v>24103</v>
      </c>
      <c r="V3117">
        <v>26154</v>
      </c>
      <c r="W3117" t="s">
        <v>2984</v>
      </c>
      <c r="X3117">
        <v>1</v>
      </c>
      <c r="Y3117">
        <v>1</v>
      </c>
      <c r="Z3117" t="s">
        <v>1532</v>
      </c>
    </row>
    <row r="3118" spans="1:26">
      <c r="A3118">
        <v>285</v>
      </c>
      <c r="B3118">
        <v>16226</v>
      </c>
      <c r="C3118" t="s">
        <v>1574</v>
      </c>
      <c r="D3118" t="s">
        <v>1529</v>
      </c>
      <c r="E3118" t="s">
        <v>1441</v>
      </c>
      <c r="F3118">
        <v>18746</v>
      </c>
      <c r="G3118">
        <v>19706</v>
      </c>
      <c r="H3118" t="s">
        <v>1577</v>
      </c>
      <c r="I3118">
        <v>323</v>
      </c>
      <c r="J3118">
        <v>1</v>
      </c>
      <c r="K3118">
        <v>4000</v>
      </c>
      <c r="L3118">
        <v>81000</v>
      </c>
      <c r="M3118">
        <v>741</v>
      </c>
      <c r="N3118">
        <v>778</v>
      </c>
      <c r="O3118">
        <v>817</v>
      </c>
      <c r="P3118">
        <v>893</v>
      </c>
      <c r="Q3118">
        <v>969</v>
      </c>
      <c r="R3118">
        <v>4000</v>
      </c>
      <c r="S3118">
        <v>4200</v>
      </c>
      <c r="T3118">
        <v>4410</v>
      </c>
      <c r="U3118">
        <v>4821</v>
      </c>
      <c r="V3118">
        <v>5231</v>
      </c>
      <c r="W3118" t="s">
        <v>2181</v>
      </c>
      <c r="X3118">
        <v>1</v>
      </c>
      <c r="Y3118">
        <v>1</v>
      </c>
      <c r="Z3118" t="s">
        <v>1532</v>
      </c>
    </row>
    <row r="3119" spans="1:26">
      <c r="A3119">
        <v>285</v>
      </c>
      <c r="B3119">
        <v>16226</v>
      </c>
      <c r="C3119" t="s">
        <v>1574</v>
      </c>
      <c r="D3119" t="s">
        <v>1529</v>
      </c>
      <c r="E3119" t="s">
        <v>1441</v>
      </c>
      <c r="F3119">
        <v>82223</v>
      </c>
      <c r="G3119">
        <v>97197</v>
      </c>
      <c r="H3119" t="s">
        <v>1577</v>
      </c>
      <c r="I3119">
        <v>323</v>
      </c>
      <c r="J3119">
        <v>1</v>
      </c>
      <c r="K3119">
        <v>2500</v>
      </c>
      <c r="L3119">
        <v>81000</v>
      </c>
      <c r="M3119">
        <v>741</v>
      </c>
      <c r="N3119">
        <v>778</v>
      </c>
      <c r="O3119">
        <v>817</v>
      </c>
      <c r="P3119">
        <v>893</v>
      </c>
      <c r="Q3119">
        <v>969</v>
      </c>
      <c r="R3119">
        <v>2500</v>
      </c>
      <c r="S3119">
        <v>2625</v>
      </c>
      <c r="T3119">
        <v>2756</v>
      </c>
      <c r="U3119">
        <v>3013</v>
      </c>
      <c r="V3119">
        <v>3269</v>
      </c>
      <c r="W3119" t="s">
        <v>2181</v>
      </c>
      <c r="X3119">
        <v>1</v>
      </c>
      <c r="Y3119">
        <v>1</v>
      </c>
      <c r="Z3119" t="s">
        <v>1532</v>
      </c>
    </row>
    <row r="3120" spans="1:26">
      <c r="A3120">
        <v>285</v>
      </c>
      <c r="B3120">
        <v>16226</v>
      </c>
      <c r="C3120" t="s">
        <v>1574</v>
      </c>
      <c r="D3120" t="s">
        <v>1529</v>
      </c>
      <c r="E3120" t="s">
        <v>1441</v>
      </c>
      <c r="F3120">
        <v>42932</v>
      </c>
      <c r="G3120">
        <v>48738</v>
      </c>
      <c r="H3120" t="s">
        <v>1577</v>
      </c>
      <c r="I3120">
        <v>323</v>
      </c>
      <c r="J3120">
        <v>2</v>
      </c>
      <c r="K3120">
        <v>4000</v>
      </c>
      <c r="L3120">
        <v>81000</v>
      </c>
      <c r="M3120">
        <v>741</v>
      </c>
      <c r="N3120">
        <v>778</v>
      </c>
      <c r="O3120">
        <v>817</v>
      </c>
      <c r="P3120">
        <v>893</v>
      </c>
      <c r="Q3120">
        <v>969</v>
      </c>
      <c r="R3120">
        <v>8000</v>
      </c>
      <c r="S3120">
        <v>8399</v>
      </c>
      <c r="T3120">
        <v>8821</v>
      </c>
      <c r="U3120">
        <v>9641</v>
      </c>
      <c r="V3120">
        <v>10462</v>
      </c>
      <c r="W3120" t="s">
        <v>2193</v>
      </c>
      <c r="X3120">
        <v>1</v>
      </c>
      <c r="Y3120">
        <v>1</v>
      </c>
      <c r="Z3120" t="s">
        <v>1532</v>
      </c>
    </row>
    <row r="3121" spans="1:26">
      <c r="A3121">
        <v>285</v>
      </c>
      <c r="B3121">
        <v>16226</v>
      </c>
      <c r="C3121" t="s">
        <v>1574</v>
      </c>
      <c r="D3121" t="s">
        <v>1529</v>
      </c>
      <c r="E3121" t="s">
        <v>1441</v>
      </c>
      <c r="F3121">
        <v>29497</v>
      </c>
      <c r="G3121">
        <v>32110</v>
      </c>
      <c r="H3121" t="s">
        <v>1577</v>
      </c>
      <c r="I3121">
        <v>323</v>
      </c>
      <c r="J3121">
        <v>41</v>
      </c>
      <c r="K3121">
        <v>1500</v>
      </c>
      <c r="L3121">
        <v>81000</v>
      </c>
      <c r="M3121">
        <v>741</v>
      </c>
      <c r="N3121">
        <v>778</v>
      </c>
      <c r="O3121">
        <v>817</v>
      </c>
      <c r="P3121">
        <v>893</v>
      </c>
      <c r="Q3121">
        <v>969</v>
      </c>
      <c r="R3121">
        <v>61500</v>
      </c>
      <c r="S3121">
        <v>64571</v>
      </c>
      <c r="T3121">
        <v>67808</v>
      </c>
      <c r="U3121">
        <v>74115</v>
      </c>
      <c r="V3121">
        <v>80423</v>
      </c>
      <c r="W3121" t="s">
        <v>2182</v>
      </c>
      <c r="X3121">
        <v>1</v>
      </c>
      <c r="Y3121">
        <v>1</v>
      </c>
      <c r="Z3121" t="s">
        <v>1532</v>
      </c>
    </row>
    <row r="3122" spans="1:26">
      <c r="A3122">
        <v>285</v>
      </c>
      <c r="B3122">
        <v>16226</v>
      </c>
      <c r="C3122" t="s">
        <v>1574</v>
      </c>
      <c r="D3122" t="s">
        <v>1529</v>
      </c>
      <c r="E3122" t="s">
        <v>1441</v>
      </c>
      <c r="F3122">
        <v>64947</v>
      </c>
      <c r="G3122">
        <v>78145</v>
      </c>
      <c r="H3122" t="s">
        <v>1577</v>
      </c>
      <c r="I3122">
        <v>323</v>
      </c>
      <c r="J3122">
        <v>62</v>
      </c>
      <c r="K3122">
        <v>1300</v>
      </c>
      <c r="L3122">
        <v>81000</v>
      </c>
      <c r="M3122">
        <v>741</v>
      </c>
      <c r="N3122">
        <v>778</v>
      </c>
      <c r="O3122">
        <v>817</v>
      </c>
      <c r="P3122">
        <v>893</v>
      </c>
      <c r="Q3122">
        <v>969</v>
      </c>
      <c r="R3122">
        <v>80600</v>
      </c>
      <c r="S3122">
        <v>84625</v>
      </c>
      <c r="T3122">
        <v>88867</v>
      </c>
      <c r="U3122">
        <v>97133</v>
      </c>
      <c r="V3122">
        <v>105400</v>
      </c>
      <c r="W3122" t="s">
        <v>2182</v>
      </c>
      <c r="X3122">
        <v>1</v>
      </c>
      <c r="Y3122">
        <v>1</v>
      </c>
      <c r="Z3122" t="s">
        <v>1532</v>
      </c>
    </row>
    <row r="3123" spans="1:26">
      <c r="A3123">
        <v>285</v>
      </c>
      <c r="B3123">
        <v>16226</v>
      </c>
      <c r="C3123" t="s">
        <v>1574</v>
      </c>
      <c r="D3123" t="s">
        <v>1529</v>
      </c>
      <c r="E3123" t="s">
        <v>1441</v>
      </c>
      <c r="F3123">
        <v>37717</v>
      </c>
      <c r="G3123">
        <v>50631</v>
      </c>
      <c r="H3123" t="s">
        <v>1577</v>
      </c>
      <c r="I3123">
        <v>323</v>
      </c>
      <c r="J3123">
        <v>1</v>
      </c>
      <c r="K3123">
        <v>7000</v>
      </c>
      <c r="L3123">
        <v>81000</v>
      </c>
      <c r="M3123">
        <v>741</v>
      </c>
      <c r="N3123">
        <v>778</v>
      </c>
      <c r="O3123">
        <v>817</v>
      </c>
      <c r="P3123">
        <v>893</v>
      </c>
      <c r="Q3123">
        <v>969</v>
      </c>
      <c r="R3123">
        <v>7000</v>
      </c>
      <c r="S3123">
        <v>7350</v>
      </c>
      <c r="T3123">
        <v>7718</v>
      </c>
      <c r="U3123">
        <v>8436</v>
      </c>
      <c r="V3123">
        <v>9154</v>
      </c>
      <c r="W3123" t="s">
        <v>2209</v>
      </c>
      <c r="X3123">
        <v>1</v>
      </c>
      <c r="Y3123">
        <v>1</v>
      </c>
      <c r="Z3123" t="s">
        <v>1532</v>
      </c>
    </row>
    <row r="3124" spans="1:26">
      <c r="A3124">
        <v>285</v>
      </c>
      <c r="B3124">
        <v>16226</v>
      </c>
      <c r="C3124" t="s">
        <v>1574</v>
      </c>
      <c r="D3124" t="s">
        <v>1529</v>
      </c>
      <c r="E3124" t="s">
        <v>1440</v>
      </c>
      <c r="F3124">
        <v>64312</v>
      </c>
      <c r="G3124">
        <v>77379</v>
      </c>
      <c r="H3124" t="s">
        <v>1577</v>
      </c>
      <c r="I3124">
        <v>323</v>
      </c>
      <c r="J3124">
        <v>2</v>
      </c>
      <c r="K3124">
        <v>500000</v>
      </c>
      <c r="L3124">
        <v>81000</v>
      </c>
      <c r="M3124">
        <v>9493</v>
      </c>
      <c r="N3124">
        <v>9968</v>
      </c>
      <c r="O3124">
        <v>10466</v>
      </c>
      <c r="P3124">
        <v>11439</v>
      </c>
      <c r="Q3124">
        <v>12412</v>
      </c>
      <c r="R3124">
        <v>1000000</v>
      </c>
      <c r="S3124">
        <v>1050037</v>
      </c>
      <c r="T3124">
        <v>1102497</v>
      </c>
      <c r="U3124">
        <v>1204993</v>
      </c>
      <c r="V3124">
        <v>1307490</v>
      </c>
      <c r="W3124" t="s">
        <v>2774</v>
      </c>
      <c r="X3124">
        <v>1</v>
      </c>
      <c r="Y3124">
        <v>1</v>
      </c>
      <c r="Z3124" t="s">
        <v>1532</v>
      </c>
    </row>
    <row r="3125" spans="1:26">
      <c r="A3125">
        <v>285</v>
      </c>
      <c r="B3125">
        <v>16226</v>
      </c>
      <c r="C3125" t="s">
        <v>1574</v>
      </c>
      <c r="D3125" t="s">
        <v>1529</v>
      </c>
      <c r="E3125" t="s">
        <v>1440</v>
      </c>
      <c r="F3125">
        <v>39400</v>
      </c>
      <c r="G3125">
        <v>43664</v>
      </c>
      <c r="H3125" t="s">
        <v>1577</v>
      </c>
      <c r="I3125">
        <v>323</v>
      </c>
      <c r="J3125">
        <v>2</v>
      </c>
      <c r="K3125">
        <v>5000</v>
      </c>
      <c r="L3125">
        <v>81000</v>
      </c>
      <c r="M3125">
        <v>9493</v>
      </c>
      <c r="N3125">
        <v>9968</v>
      </c>
      <c r="O3125">
        <v>10466</v>
      </c>
      <c r="P3125">
        <v>11439</v>
      </c>
      <c r="Q3125">
        <v>12412</v>
      </c>
      <c r="R3125">
        <v>10000</v>
      </c>
      <c r="S3125">
        <v>10500</v>
      </c>
      <c r="T3125">
        <v>11025</v>
      </c>
      <c r="U3125">
        <v>12050</v>
      </c>
      <c r="V3125">
        <v>13075</v>
      </c>
      <c r="W3125" t="s">
        <v>2826</v>
      </c>
      <c r="X3125">
        <v>1</v>
      </c>
      <c r="Y3125">
        <v>1</v>
      </c>
      <c r="Z3125" t="s">
        <v>1532</v>
      </c>
    </row>
    <row r="3126" spans="1:26">
      <c r="A3126">
        <v>285</v>
      </c>
      <c r="B3126">
        <v>16226</v>
      </c>
      <c r="C3126" t="s">
        <v>1574</v>
      </c>
      <c r="D3126" t="s">
        <v>1529</v>
      </c>
      <c r="E3126" t="s">
        <v>1440</v>
      </c>
      <c r="F3126">
        <v>74308</v>
      </c>
      <c r="G3126">
        <v>88282</v>
      </c>
      <c r="H3126" t="s">
        <v>1577</v>
      </c>
      <c r="I3126">
        <v>323</v>
      </c>
      <c r="J3126">
        <v>2</v>
      </c>
      <c r="K3126">
        <v>3000</v>
      </c>
      <c r="L3126">
        <v>81000</v>
      </c>
      <c r="M3126">
        <v>9493</v>
      </c>
      <c r="N3126">
        <v>9968</v>
      </c>
      <c r="O3126">
        <v>10466</v>
      </c>
      <c r="P3126">
        <v>11439</v>
      </c>
      <c r="Q3126">
        <v>12412</v>
      </c>
      <c r="R3126">
        <v>6000</v>
      </c>
      <c r="S3126">
        <v>6300</v>
      </c>
      <c r="T3126">
        <v>6615</v>
      </c>
      <c r="U3126">
        <v>7230</v>
      </c>
      <c r="V3126">
        <v>7845</v>
      </c>
      <c r="W3126" t="s">
        <v>2183</v>
      </c>
      <c r="X3126">
        <v>1</v>
      </c>
      <c r="Y3126">
        <v>1</v>
      </c>
      <c r="Z3126" t="s">
        <v>1532</v>
      </c>
    </row>
    <row r="3127" spans="1:26">
      <c r="A3127">
        <v>285</v>
      </c>
      <c r="B3127">
        <v>16226</v>
      </c>
      <c r="C3127" t="s">
        <v>1574</v>
      </c>
      <c r="D3127" t="s">
        <v>1529</v>
      </c>
      <c r="E3127" t="s">
        <v>1440</v>
      </c>
      <c r="F3127">
        <v>79128</v>
      </c>
      <c r="G3127">
        <v>93468</v>
      </c>
      <c r="H3127" t="s">
        <v>1577</v>
      </c>
      <c r="I3127">
        <v>323</v>
      </c>
      <c r="J3127">
        <v>1</v>
      </c>
      <c r="K3127">
        <v>25000</v>
      </c>
      <c r="L3127">
        <v>81000</v>
      </c>
      <c r="M3127">
        <v>9493</v>
      </c>
      <c r="N3127">
        <v>9968</v>
      </c>
      <c r="O3127">
        <v>10466</v>
      </c>
      <c r="P3127">
        <v>11439</v>
      </c>
      <c r="Q3127">
        <v>12412</v>
      </c>
      <c r="R3127">
        <v>25000</v>
      </c>
      <c r="S3127">
        <v>26251</v>
      </c>
      <c r="T3127">
        <v>27562</v>
      </c>
      <c r="U3127">
        <v>30125</v>
      </c>
      <c r="V3127">
        <v>32687</v>
      </c>
      <c r="W3127" t="s">
        <v>2201</v>
      </c>
      <c r="X3127">
        <v>1</v>
      </c>
      <c r="Y3127">
        <v>1</v>
      </c>
      <c r="Z3127" t="s">
        <v>1532</v>
      </c>
    </row>
    <row r="3128" spans="1:26">
      <c r="A3128">
        <v>285</v>
      </c>
      <c r="B3128">
        <v>16226</v>
      </c>
      <c r="C3128" t="s">
        <v>1574</v>
      </c>
      <c r="D3128" t="s">
        <v>1529</v>
      </c>
      <c r="E3128" t="s">
        <v>1440</v>
      </c>
      <c r="F3128">
        <v>76848</v>
      </c>
      <c r="G3128">
        <v>91013</v>
      </c>
      <c r="H3128" t="s">
        <v>1577</v>
      </c>
      <c r="I3128">
        <v>323</v>
      </c>
      <c r="J3128">
        <v>2</v>
      </c>
      <c r="K3128">
        <v>100000</v>
      </c>
      <c r="L3128">
        <v>81000</v>
      </c>
      <c r="M3128">
        <v>9493</v>
      </c>
      <c r="N3128">
        <v>9968</v>
      </c>
      <c r="O3128">
        <v>10466</v>
      </c>
      <c r="P3128">
        <v>11439</v>
      </c>
      <c r="Q3128">
        <v>12412</v>
      </c>
      <c r="R3128">
        <v>200000</v>
      </c>
      <c r="S3128">
        <v>210007</v>
      </c>
      <c r="T3128">
        <v>220499</v>
      </c>
      <c r="U3128">
        <v>240999</v>
      </c>
      <c r="V3128">
        <v>261498</v>
      </c>
      <c r="W3128" t="s">
        <v>2985</v>
      </c>
      <c r="X3128">
        <v>1</v>
      </c>
      <c r="Y3128">
        <v>1</v>
      </c>
      <c r="Z3128" t="s">
        <v>1532</v>
      </c>
    </row>
    <row r="3129" spans="1:26">
      <c r="A3129">
        <v>285</v>
      </c>
      <c r="B3129">
        <v>16226</v>
      </c>
      <c r="C3129" t="s">
        <v>1574</v>
      </c>
      <c r="D3129" t="s">
        <v>1529</v>
      </c>
      <c r="E3129" t="s">
        <v>1440</v>
      </c>
      <c r="F3129">
        <v>52416</v>
      </c>
      <c r="G3129">
        <v>61722</v>
      </c>
      <c r="H3129" t="s">
        <v>1577</v>
      </c>
      <c r="I3129">
        <v>323</v>
      </c>
      <c r="J3129">
        <v>1</v>
      </c>
      <c r="K3129">
        <v>18000</v>
      </c>
      <c r="L3129">
        <v>81000</v>
      </c>
      <c r="M3129">
        <v>9493</v>
      </c>
      <c r="N3129">
        <v>9968</v>
      </c>
      <c r="O3129">
        <v>10466</v>
      </c>
      <c r="P3129">
        <v>11439</v>
      </c>
      <c r="Q3129">
        <v>12412</v>
      </c>
      <c r="R3129">
        <v>18000</v>
      </c>
      <c r="S3129">
        <v>18901</v>
      </c>
      <c r="T3129">
        <v>19845</v>
      </c>
      <c r="U3129">
        <v>21690</v>
      </c>
      <c r="V3129">
        <v>23535</v>
      </c>
      <c r="W3129" t="s">
        <v>2179</v>
      </c>
      <c r="X3129">
        <v>1</v>
      </c>
      <c r="Y3129">
        <v>1</v>
      </c>
      <c r="Z3129" t="s">
        <v>1532</v>
      </c>
    </row>
    <row r="3130" spans="1:26">
      <c r="A3130">
        <v>285</v>
      </c>
      <c r="B3130">
        <v>16226</v>
      </c>
      <c r="C3130" t="s">
        <v>1574</v>
      </c>
      <c r="D3130" t="s">
        <v>1529</v>
      </c>
      <c r="E3130" t="s">
        <v>1439</v>
      </c>
      <c r="F3130">
        <v>55524</v>
      </c>
      <c r="G3130">
        <v>65533</v>
      </c>
      <c r="H3130" t="s">
        <v>1577</v>
      </c>
      <c r="I3130">
        <v>323</v>
      </c>
      <c r="J3130">
        <v>32</v>
      </c>
      <c r="K3130">
        <v>5000</v>
      </c>
      <c r="L3130">
        <v>81000</v>
      </c>
      <c r="M3130">
        <v>2044</v>
      </c>
      <c r="N3130">
        <v>2146</v>
      </c>
      <c r="O3130">
        <v>2254</v>
      </c>
      <c r="P3130">
        <v>2464</v>
      </c>
      <c r="Q3130">
        <v>2674</v>
      </c>
      <c r="R3130">
        <v>160000</v>
      </c>
      <c r="S3130">
        <v>167984</v>
      </c>
      <c r="T3130">
        <v>176438</v>
      </c>
      <c r="U3130">
        <v>192877</v>
      </c>
      <c r="V3130">
        <v>209315</v>
      </c>
      <c r="W3130" t="s">
        <v>2171</v>
      </c>
      <c r="X3130">
        <v>1</v>
      </c>
      <c r="Y3130">
        <v>1</v>
      </c>
      <c r="Z3130" t="s">
        <v>1532</v>
      </c>
    </row>
    <row r="3131" spans="1:26">
      <c r="A3131">
        <v>285</v>
      </c>
      <c r="B3131">
        <v>16226</v>
      </c>
      <c r="C3131" t="s">
        <v>1574</v>
      </c>
      <c r="D3131" t="s">
        <v>1529</v>
      </c>
      <c r="E3131" t="s">
        <v>1439</v>
      </c>
      <c r="F3131">
        <v>71500</v>
      </c>
      <c r="G3131">
        <v>85143</v>
      </c>
      <c r="H3131" t="s">
        <v>1577</v>
      </c>
      <c r="I3131">
        <v>323</v>
      </c>
      <c r="J3131">
        <v>1</v>
      </c>
      <c r="K3131">
        <v>290000</v>
      </c>
      <c r="L3131">
        <v>81000</v>
      </c>
      <c r="M3131">
        <v>2044</v>
      </c>
      <c r="N3131">
        <v>2146</v>
      </c>
      <c r="O3131">
        <v>2254</v>
      </c>
      <c r="P3131">
        <v>2464</v>
      </c>
      <c r="Q3131">
        <v>2674</v>
      </c>
      <c r="R3131">
        <v>290000</v>
      </c>
      <c r="S3131">
        <v>304472</v>
      </c>
      <c r="T3131">
        <v>319795</v>
      </c>
      <c r="U3131">
        <v>349589</v>
      </c>
      <c r="V3131">
        <v>379384</v>
      </c>
      <c r="W3131" t="s">
        <v>2195</v>
      </c>
      <c r="X3131">
        <v>1</v>
      </c>
      <c r="Y3131">
        <v>1</v>
      </c>
      <c r="Z3131" t="s">
        <v>1532</v>
      </c>
    </row>
    <row r="3132" spans="1:26">
      <c r="A3132">
        <v>285</v>
      </c>
      <c r="B3132">
        <v>16226</v>
      </c>
      <c r="C3132" t="s">
        <v>1574</v>
      </c>
      <c r="D3132" t="s">
        <v>1529</v>
      </c>
      <c r="E3132" t="s">
        <v>1439</v>
      </c>
      <c r="F3132">
        <v>52386</v>
      </c>
      <c r="G3132">
        <v>61690</v>
      </c>
      <c r="H3132" t="s">
        <v>1577</v>
      </c>
      <c r="I3132">
        <v>323</v>
      </c>
      <c r="J3132">
        <v>1</v>
      </c>
      <c r="K3132">
        <v>500</v>
      </c>
      <c r="L3132">
        <v>81000</v>
      </c>
      <c r="M3132">
        <v>2044</v>
      </c>
      <c r="N3132">
        <v>2146</v>
      </c>
      <c r="O3132">
        <v>2254</v>
      </c>
      <c r="P3132">
        <v>2464</v>
      </c>
      <c r="Q3132">
        <v>2674</v>
      </c>
      <c r="R3132">
        <v>500</v>
      </c>
      <c r="S3132">
        <v>525</v>
      </c>
      <c r="T3132">
        <v>551</v>
      </c>
      <c r="U3132">
        <v>603</v>
      </c>
      <c r="V3132">
        <v>654</v>
      </c>
      <c r="W3132" t="s">
        <v>2172</v>
      </c>
      <c r="X3132">
        <v>1</v>
      </c>
      <c r="Y3132">
        <v>1</v>
      </c>
      <c r="Z3132" t="s">
        <v>1532</v>
      </c>
    </row>
    <row r="3133" spans="1:26">
      <c r="A3133">
        <v>285</v>
      </c>
      <c r="B3133">
        <v>16226</v>
      </c>
      <c r="C3133" t="s">
        <v>1574</v>
      </c>
      <c r="D3133" t="s">
        <v>1529</v>
      </c>
      <c r="E3133" t="s">
        <v>1439</v>
      </c>
      <c r="F3133">
        <v>82804</v>
      </c>
      <c r="G3133">
        <v>97880</v>
      </c>
      <c r="H3133" t="s">
        <v>1577</v>
      </c>
      <c r="I3133">
        <v>323</v>
      </c>
      <c r="J3133">
        <v>3</v>
      </c>
      <c r="K3133">
        <v>2000</v>
      </c>
      <c r="L3133">
        <v>81000</v>
      </c>
      <c r="M3133">
        <v>2044</v>
      </c>
      <c r="N3133">
        <v>2146</v>
      </c>
      <c r="O3133">
        <v>2254</v>
      </c>
      <c r="P3133">
        <v>2464</v>
      </c>
      <c r="Q3133">
        <v>2674</v>
      </c>
      <c r="R3133">
        <v>6000</v>
      </c>
      <c r="S3133">
        <v>6299</v>
      </c>
      <c r="T3133">
        <v>6616</v>
      </c>
      <c r="U3133">
        <v>7233</v>
      </c>
      <c r="V3133">
        <v>7849</v>
      </c>
      <c r="W3133" t="s">
        <v>2871</v>
      </c>
      <c r="X3133">
        <v>1</v>
      </c>
      <c r="Y3133">
        <v>1</v>
      </c>
      <c r="Z3133" t="s">
        <v>1532</v>
      </c>
    </row>
    <row r="3134" spans="1:26">
      <c r="A3134">
        <v>285</v>
      </c>
      <c r="B3134">
        <v>16226</v>
      </c>
      <c r="C3134" t="s">
        <v>1574</v>
      </c>
      <c r="D3134" t="s">
        <v>1529</v>
      </c>
      <c r="E3134" t="s">
        <v>1439</v>
      </c>
      <c r="F3134">
        <v>49231</v>
      </c>
      <c r="G3134">
        <v>57669</v>
      </c>
      <c r="H3134" t="s">
        <v>1577</v>
      </c>
      <c r="I3134">
        <v>323</v>
      </c>
      <c r="J3134">
        <v>4</v>
      </c>
      <c r="K3134">
        <v>5000</v>
      </c>
      <c r="L3134">
        <v>81000</v>
      </c>
      <c r="M3134">
        <v>2044</v>
      </c>
      <c r="N3134">
        <v>2146</v>
      </c>
      <c r="O3134">
        <v>2254</v>
      </c>
      <c r="P3134">
        <v>2464</v>
      </c>
      <c r="Q3134">
        <v>2674</v>
      </c>
      <c r="R3134">
        <v>20000</v>
      </c>
      <c r="S3134">
        <v>20998</v>
      </c>
      <c r="T3134">
        <v>22055</v>
      </c>
      <c r="U3134">
        <v>24110</v>
      </c>
      <c r="V3134">
        <v>26164</v>
      </c>
      <c r="W3134" t="s">
        <v>2382</v>
      </c>
      <c r="X3134">
        <v>1</v>
      </c>
      <c r="Y3134">
        <v>1</v>
      </c>
      <c r="Z3134" t="s">
        <v>1532</v>
      </c>
    </row>
    <row r="3135" spans="1:26">
      <c r="A3135">
        <v>285</v>
      </c>
      <c r="B3135">
        <v>16226</v>
      </c>
      <c r="C3135" t="s">
        <v>1574</v>
      </c>
      <c r="D3135" t="s">
        <v>1529</v>
      </c>
      <c r="E3135" t="s">
        <v>1439</v>
      </c>
      <c r="F3135">
        <v>52352</v>
      </c>
      <c r="G3135">
        <v>61655</v>
      </c>
      <c r="H3135" t="s">
        <v>1577</v>
      </c>
      <c r="I3135">
        <v>323</v>
      </c>
      <c r="J3135">
        <v>5</v>
      </c>
      <c r="K3135">
        <v>2500</v>
      </c>
      <c r="L3135">
        <v>81000</v>
      </c>
      <c r="M3135">
        <v>2044</v>
      </c>
      <c r="N3135">
        <v>2146</v>
      </c>
      <c r="O3135">
        <v>2254</v>
      </c>
      <c r="P3135">
        <v>2464</v>
      </c>
      <c r="Q3135">
        <v>2674</v>
      </c>
      <c r="R3135">
        <v>12500</v>
      </c>
      <c r="S3135">
        <v>13124</v>
      </c>
      <c r="T3135">
        <v>13784</v>
      </c>
      <c r="U3135">
        <v>15068</v>
      </c>
      <c r="V3135">
        <v>16353</v>
      </c>
      <c r="W3135" t="s">
        <v>2199</v>
      </c>
      <c r="X3135">
        <v>1</v>
      </c>
      <c r="Y3135">
        <v>1</v>
      </c>
      <c r="Z3135" t="s">
        <v>1532</v>
      </c>
    </row>
    <row r="3136" spans="1:26">
      <c r="A3136">
        <v>285</v>
      </c>
      <c r="B3136">
        <v>16226</v>
      </c>
      <c r="C3136" t="s">
        <v>1574</v>
      </c>
      <c r="D3136" t="s">
        <v>1529</v>
      </c>
      <c r="E3136" t="s">
        <v>1439</v>
      </c>
      <c r="F3136">
        <v>52349</v>
      </c>
      <c r="G3136">
        <v>61653</v>
      </c>
      <c r="H3136" t="s">
        <v>1577</v>
      </c>
      <c r="I3136">
        <v>323</v>
      </c>
      <c r="J3136">
        <v>9</v>
      </c>
      <c r="K3136">
        <v>18000</v>
      </c>
      <c r="L3136">
        <v>81000</v>
      </c>
      <c r="M3136">
        <v>2044</v>
      </c>
      <c r="N3136">
        <v>2146</v>
      </c>
      <c r="O3136">
        <v>2254</v>
      </c>
      <c r="P3136">
        <v>2464</v>
      </c>
      <c r="Q3136">
        <v>2674</v>
      </c>
      <c r="R3136">
        <v>162000</v>
      </c>
      <c r="S3136">
        <v>170084</v>
      </c>
      <c r="T3136">
        <v>178644</v>
      </c>
      <c r="U3136">
        <v>195288</v>
      </c>
      <c r="V3136">
        <v>211932</v>
      </c>
      <c r="W3136" t="s">
        <v>2199</v>
      </c>
      <c r="X3136">
        <v>1</v>
      </c>
      <c r="Y3136">
        <v>1</v>
      </c>
      <c r="Z3136" t="s">
        <v>1532</v>
      </c>
    </row>
    <row r="3137" spans="1:26">
      <c r="A3137">
        <v>285</v>
      </c>
      <c r="B3137">
        <v>16226</v>
      </c>
      <c r="C3137" t="s">
        <v>1574</v>
      </c>
      <c r="D3137" t="s">
        <v>1529</v>
      </c>
      <c r="E3137" t="s">
        <v>1439</v>
      </c>
      <c r="F3137">
        <v>74308</v>
      </c>
      <c r="G3137">
        <v>88282</v>
      </c>
      <c r="H3137" t="s">
        <v>1577</v>
      </c>
      <c r="I3137">
        <v>323</v>
      </c>
      <c r="J3137">
        <v>1</v>
      </c>
      <c r="K3137">
        <v>3000</v>
      </c>
      <c r="L3137">
        <v>81000</v>
      </c>
      <c r="M3137">
        <v>2044</v>
      </c>
      <c r="N3137">
        <v>2146</v>
      </c>
      <c r="O3137">
        <v>2254</v>
      </c>
      <c r="P3137">
        <v>2464</v>
      </c>
      <c r="Q3137">
        <v>2674</v>
      </c>
      <c r="R3137">
        <v>3000</v>
      </c>
      <c r="S3137">
        <v>3150</v>
      </c>
      <c r="T3137">
        <v>3308</v>
      </c>
      <c r="U3137">
        <v>3616</v>
      </c>
      <c r="V3137">
        <v>3925</v>
      </c>
      <c r="W3137" t="s">
        <v>2183</v>
      </c>
      <c r="X3137">
        <v>1</v>
      </c>
      <c r="Y3137">
        <v>1</v>
      </c>
      <c r="Z3137" t="s">
        <v>1532</v>
      </c>
    </row>
    <row r="3138" spans="1:26">
      <c r="A3138">
        <v>285</v>
      </c>
      <c r="B3138">
        <v>16226</v>
      </c>
      <c r="C3138" t="s">
        <v>1574</v>
      </c>
      <c r="D3138" t="s">
        <v>1529</v>
      </c>
      <c r="E3138" t="s">
        <v>1439</v>
      </c>
      <c r="F3138">
        <v>79128</v>
      </c>
      <c r="G3138">
        <v>93468</v>
      </c>
      <c r="H3138" t="s">
        <v>1577</v>
      </c>
      <c r="I3138">
        <v>323</v>
      </c>
      <c r="J3138">
        <v>11</v>
      </c>
      <c r="K3138">
        <v>25000</v>
      </c>
      <c r="L3138">
        <v>81000</v>
      </c>
      <c r="M3138">
        <v>2044</v>
      </c>
      <c r="N3138">
        <v>2146</v>
      </c>
      <c r="O3138">
        <v>2254</v>
      </c>
      <c r="P3138">
        <v>2464</v>
      </c>
      <c r="Q3138">
        <v>2674</v>
      </c>
      <c r="R3138">
        <v>275000</v>
      </c>
      <c r="S3138">
        <v>288723</v>
      </c>
      <c r="T3138">
        <v>303253</v>
      </c>
      <c r="U3138">
        <v>331507</v>
      </c>
      <c r="V3138">
        <v>359760</v>
      </c>
      <c r="W3138" t="s">
        <v>2201</v>
      </c>
      <c r="X3138">
        <v>1</v>
      </c>
      <c r="Y3138">
        <v>1</v>
      </c>
      <c r="Z3138" t="s">
        <v>1532</v>
      </c>
    </row>
    <row r="3139" spans="1:26">
      <c r="A3139">
        <v>285</v>
      </c>
      <c r="B3139">
        <v>16226</v>
      </c>
      <c r="C3139" t="s">
        <v>1574</v>
      </c>
      <c r="D3139" t="s">
        <v>1529</v>
      </c>
      <c r="E3139" t="s">
        <v>1439</v>
      </c>
      <c r="F3139">
        <v>49494</v>
      </c>
      <c r="G3139">
        <v>57985</v>
      </c>
      <c r="H3139" t="s">
        <v>1577</v>
      </c>
      <c r="I3139">
        <v>323</v>
      </c>
      <c r="J3139">
        <v>3</v>
      </c>
      <c r="K3139">
        <v>1200</v>
      </c>
      <c r="L3139">
        <v>81000</v>
      </c>
      <c r="M3139">
        <v>2044</v>
      </c>
      <c r="N3139">
        <v>2146</v>
      </c>
      <c r="O3139">
        <v>2254</v>
      </c>
      <c r="P3139">
        <v>2464</v>
      </c>
      <c r="Q3139">
        <v>2674</v>
      </c>
      <c r="R3139">
        <v>3600</v>
      </c>
      <c r="S3139">
        <v>3780</v>
      </c>
      <c r="T3139">
        <v>3970</v>
      </c>
      <c r="U3139">
        <v>4340</v>
      </c>
      <c r="V3139">
        <v>4710</v>
      </c>
      <c r="W3139" t="s">
        <v>2188</v>
      </c>
      <c r="X3139">
        <v>1</v>
      </c>
      <c r="Y3139">
        <v>1</v>
      </c>
      <c r="Z3139" t="s">
        <v>1532</v>
      </c>
    </row>
    <row r="3140" spans="1:26">
      <c r="A3140">
        <v>285</v>
      </c>
      <c r="B3140">
        <v>16226</v>
      </c>
      <c r="C3140" t="s">
        <v>1574</v>
      </c>
      <c r="D3140" t="s">
        <v>1529</v>
      </c>
      <c r="E3140" t="s">
        <v>1439</v>
      </c>
      <c r="F3140">
        <v>8563</v>
      </c>
      <c r="G3140">
        <v>8943</v>
      </c>
      <c r="H3140" t="s">
        <v>1577</v>
      </c>
      <c r="I3140">
        <v>323</v>
      </c>
      <c r="J3140">
        <v>10</v>
      </c>
      <c r="K3140">
        <v>1500</v>
      </c>
      <c r="L3140">
        <v>81000</v>
      </c>
      <c r="M3140">
        <v>2044</v>
      </c>
      <c r="N3140">
        <v>2146</v>
      </c>
      <c r="O3140">
        <v>2254</v>
      </c>
      <c r="P3140">
        <v>2464</v>
      </c>
      <c r="Q3140">
        <v>2674</v>
      </c>
      <c r="R3140">
        <v>15000</v>
      </c>
      <c r="S3140">
        <v>15749</v>
      </c>
      <c r="T3140">
        <v>16541</v>
      </c>
      <c r="U3140">
        <v>18082</v>
      </c>
      <c r="V3140">
        <v>19623</v>
      </c>
      <c r="W3140" t="s">
        <v>1922</v>
      </c>
      <c r="X3140">
        <v>1</v>
      </c>
      <c r="Y3140">
        <v>1</v>
      </c>
      <c r="Z3140" t="s">
        <v>1532</v>
      </c>
    </row>
    <row r="3141" spans="1:26">
      <c r="A3141">
        <v>285</v>
      </c>
      <c r="B3141">
        <v>16226</v>
      </c>
      <c r="C3141" t="s">
        <v>1574</v>
      </c>
      <c r="D3141" t="s">
        <v>1529</v>
      </c>
      <c r="E3141" t="s">
        <v>1439</v>
      </c>
      <c r="F3141">
        <v>55709</v>
      </c>
      <c r="G3141">
        <v>65772</v>
      </c>
      <c r="H3141" t="s">
        <v>1577</v>
      </c>
      <c r="I3141">
        <v>323</v>
      </c>
      <c r="J3141">
        <v>1</v>
      </c>
      <c r="K3141">
        <v>225000</v>
      </c>
      <c r="L3141">
        <v>81000</v>
      </c>
      <c r="M3141">
        <v>2044</v>
      </c>
      <c r="N3141">
        <v>2146</v>
      </c>
      <c r="O3141">
        <v>2254</v>
      </c>
      <c r="P3141">
        <v>2464</v>
      </c>
      <c r="Q3141">
        <v>2674</v>
      </c>
      <c r="R3141">
        <v>225000</v>
      </c>
      <c r="S3141">
        <v>236228</v>
      </c>
      <c r="T3141">
        <v>248116</v>
      </c>
      <c r="U3141">
        <v>271233</v>
      </c>
      <c r="V3141">
        <v>294349</v>
      </c>
      <c r="W3141" t="s">
        <v>2218</v>
      </c>
      <c r="X3141">
        <v>1</v>
      </c>
      <c r="Y3141">
        <v>1</v>
      </c>
      <c r="Z3141" t="s">
        <v>1532</v>
      </c>
    </row>
    <row r="3142" spans="1:26">
      <c r="A3142">
        <v>285</v>
      </c>
      <c r="B3142">
        <v>16226</v>
      </c>
      <c r="C3142" t="s">
        <v>1574</v>
      </c>
      <c r="D3142" t="s">
        <v>1529</v>
      </c>
      <c r="E3142" t="s">
        <v>1439</v>
      </c>
      <c r="F3142">
        <v>79228</v>
      </c>
      <c r="G3142">
        <v>93578</v>
      </c>
      <c r="H3142" t="s">
        <v>1577</v>
      </c>
      <c r="I3142">
        <v>323</v>
      </c>
      <c r="J3142">
        <v>1</v>
      </c>
      <c r="K3142">
        <v>80000</v>
      </c>
      <c r="L3142">
        <v>81000</v>
      </c>
      <c r="M3142">
        <v>2044</v>
      </c>
      <c r="N3142">
        <v>2146</v>
      </c>
      <c r="O3142">
        <v>2254</v>
      </c>
      <c r="P3142">
        <v>2464</v>
      </c>
      <c r="Q3142">
        <v>2674</v>
      </c>
      <c r="R3142">
        <v>80000</v>
      </c>
      <c r="S3142">
        <v>83992</v>
      </c>
      <c r="T3142">
        <v>88219</v>
      </c>
      <c r="U3142">
        <v>96438</v>
      </c>
      <c r="V3142">
        <v>104658</v>
      </c>
      <c r="W3142" t="s">
        <v>2211</v>
      </c>
      <c r="X3142">
        <v>1</v>
      </c>
      <c r="Y3142">
        <v>1</v>
      </c>
      <c r="Z3142" t="s">
        <v>1532</v>
      </c>
    </row>
    <row r="3143" spans="1:26">
      <c r="A3143">
        <v>285</v>
      </c>
      <c r="B3143">
        <v>16226</v>
      </c>
      <c r="C3143" t="s">
        <v>1574</v>
      </c>
      <c r="D3143" t="s">
        <v>1529</v>
      </c>
      <c r="E3143" t="s">
        <v>1439</v>
      </c>
      <c r="F3143">
        <v>79543</v>
      </c>
      <c r="G3143">
        <v>93967</v>
      </c>
      <c r="H3143" t="s">
        <v>1577</v>
      </c>
      <c r="I3143">
        <v>323</v>
      </c>
      <c r="J3143">
        <v>1</v>
      </c>
      <c r="K3143">
        <v>40000</v>
      </c>
      <c r="L3143">
        <v>81000</v>
      </c>
      <c r="M3143">
        <v>2044</v>
      </c>
      <c r="N3143">
        <v>2146</v>
      </c>
      <c r="O3143">
        <v>2254</v>
      </c>
      <c r="P3143">
        <v>2464</v>
      </c>
      <c r="Q3143">
        <v>2674</v>
      </c>
      <c r="R3143">
        <v>40000</v>
      </c>
      <c r="S3143">
        <v>41996</v>
      </c>
      <c r="T3143">
        <v>44110</v>
      </c>
      <c r="U3143">
        <v>48219</v>
      </c>
      <c r="V3143">
        <v>52329</v>
      </c>
      <c r="W3143" t="s">
        <v>2219</v>
      </c>
      <c r="X3143">
        <v>1</v>
      </c>
      <c r="Y3143">
        <v>1</v>
      </c>
      <c r="Z3143" t="s">
        <v>1532</v>
      </c>
    </row>
    <row r="3144" spans="1:26">
      <c r="A3144">
        <v>285</v>
      </c>
      <c r="B3144">
        <v>16226</v>
      </c>
      <c r="C3144" t="s">
        <v>1574</v>
      </c>
      <c r="D3144" t="s">
        <v>1529</v>
      </c>
      <c r="E3144" t="s">
        <v>1439</v>
      </c>
      <c r="F3144">
        <v>79601</v>
      </c>
      <c r="G3144">
        <v>94033</v>
      </c>
      <c r="H3144" t="s">
        <v>1577</v>
      </c>
      <c r="I3144">
        <v>323</v>
      </c>
      <c r="J3144">
        <v>7</v>
      </c>
      <c r="K3144">
        <v>1000</v>
      </c>
      <c r="L3144">
        <v>81000</v>
      </c>
      <c r="M3144">
        <v>2044</v>
      </c>
      <c r="N3144">
        <v>2146</v>
      </c>
      <c r="O3144">
        <v>2254</v>
      </c>
      <c r="P3144">
        <v>2464</v>
      </c>
      <c r="Q3144">
        <v>2674</v>
      </c>
      <c r="R3144">
        <v>7000</v>
      </c>
      <c r="S3144">
        <v>7349</v>
      </c>
      <c r="T3144">
        <v>7719</v>
      </c>
      <c r="U3144">
        <v>8438</v>
      </c>
      <c r="V3144">
        <v>9158</v>
      </c>
      <c r="W3144" t="s">
        <v>2174</v>
      </c>
      <c r="X3144">
        <v>1</v>
      </c>
      <c r="Y3144">
        <v>1</v>
      </c>
      <c r="Z3144" t="s">
        <v>1532</v>
      </c>
    </row>
    <row r="3145" spans="1:26">
      <c r="A3145">
        <v>285</v>
      </c>
      <c r="B3145">
        <v>16226</v>
      </c>
      <c r="C3145" t="s">
        <v>1574</v>
      </c>
      <c r="D3145" t="s">
        <v>1529</v>
      </c>
      <c r="E3145" t="s">
        <v>1439</v>
      </c>
      <c r="F3145">
        <v>56457</v>
      </c>
      <c r="G3145">
        <v>66847</v>
      </c>
      <c r="H3145" t="s">
        <v>1577</v>
      </c>
      <c r="I3145">
        <v>323</v>
      </c>
      <c r="J3145">
        <v>1</v>
      </c>
      <c r="K3145">
        <v>2000</v>
      </c>
      <c r="L3145">
        <v>81000</v>
      </c>
      <c r="M3145">
        <v>2044</v>
      </c>
      <c r="N3145">
        <v>2146</v>
      </c>
      <c r="O3145">
        <v>2254</v>
      </c>
      <c r="P3145">
        <v>2464</v>
      </c>
      <c r="Q3145">
        <v>2674</v>
      </c>
      <c r="R3145">
        <v>2000</v>
      </c>
      <c r="S3145">
        <v>2100</v>
      </c>
      <c r="T3145">
        <v>2205</v>
      </c>
      <c r="U3145">
        <v>2411</v>
      </c>
      <c r="V3145">
        <v>2616</v>
      </c>
      <c r="W3145" t="s">
        <v>2982</v>
      </c>
      <c r="X3145">
        <v>1</v>
      </c>
      <c r="Y3145">
        <v>1</v>
      </c>
      <c r="Z3145" t="s">
        <v>1532</v>
      </c>
    </row>
    <row r="3146" spans="1:26">
      <c r="A3146">
        <v>285</v>
      </c>
      <c r="B3146">
        <v>16226</v>
      </c>
      <c r="C3146" t="s">
        <v>1574</v>
      </c>
      <c r="D3146" t="s">
        <v>1529</v>
      </c>
      <c r="E3146" t="s">
        <v>1439</v>
      </c>
      <c r="F3146">
        <v>49266</v>
      </c>
      <c r="G3146">
        <v>57711</v>
      </c>
      <c r="H3146" t="s">
        <v>1577</v>
      </c>
      <c r="I3146">
        <v>323</v>
      </c>
      <c r="J3146">
        <v>22</v>
      </c>
      <c r="K3146">
        <v>400</v>
      </c>
      <c r="L3146">
        <v>81000</v>
      </c>
      <c r="M3146">
        <v>2044</v>
      </c>
      <c r="N3146">
        <v>2146</v>
      </c>
      <c r="O3146">
        <v>2254</v>
      </c>
      <c r="P3146">
        <v>2464</v>
      </c>
      <c r="Q3146">
        <v>2674</v>
      </c>
      <c r="R3146">
        <v>8800</v>
      </c>
      <c r="S3146">
        <v>9239</v>
      </c>
      <c r="T3146">
        <v>9704</v>
      </c>
      <c r="U3146">
        <v>10608</v>
      </c>
      <c r="V3146">
        <v>11512</v>
      </c>
      <c r="W3146" t="s">
        <v>2175</v>
      </c>
      <c r="X3146">
        <v>1</v>
      </c>
      <c r="Y3146">
        <v>1</v>
      </c>
      <c r="Z3146" t="s">
        <v>1532</v>
      </c>
    </row>
    <row r="3147" spans="1:26">
      <c r="A3147">
        <v>285</v>
      </c>
      <c r="B3147">
        <v>16226</v>
      </c>
      <c r="C3147" t="s">
        <v>1574</v>
      </c>
      <c r="D3147" t="s">
        <v>1529</v>
      </c>
      <c r="E3147" t="s">
        <v>1439</v>
      </c>
      <c r="F3147">
        <v>79604</v>
      </c>
      <c r="G3147">
        <v>94036</v>
      </c>
      <c r="H3147" t="s">
        <v>1577</v>
      </c>
      <c r="I3147">
        <v>323</v>
      </c>
      <c r="J3147">
        <v>1</v>
      </c>
      <c r="K3147">
        <v>1500</v>
      </c>
      <c r="L3147">
        <v>81000</v>
      </c>
      <c r="M3147">
        <v>2044</v>
      </c>
      <c r="N3147">
        <v>2146</v>
      </c>
      <c r="O3147">
        <v>2254</v>
      </c>
      <c r="P3147">
        <v>2464</v>
      </c>
      <c r="Q3147">
        <v>2674</v>
      </c>
      <c r="R3147">
        <v>1500</v>
      </c>
      <c r="S3147">
        <v>1575</v>
      </c>
      <c r="T3147">
        <v>1654</v>
      </c>
      <c r="U3147">
        <v>1808</v>
      </c>
      <c r="V3147">
        <v>1962</v>
      </c>
      <c r="W3147" t="s">
        <v>2191</v>
      </c>
      <c r="X3147">
        <v>1</v>
      </c>
      <c r="Y3147">
        <v>1</v>
      </c>
      <c r="Z3147" t="s">
        <v>1532</v>
      </c>
    </row>
    <row r="3148" spans="1:26">
      <c r="A3148">
        <v>285</v>
      </c>
      <c r="B3148">
        <v>16226</v>
      </c>
      <c r="C3148" t="s">
        <v>1574</v>
      </c>
      <c r="D3148" t="s">
        <v>1529</v>
      </c>
      <c r="E3148" t="s">
        <v>1439</v>
      </c>
      <c r="F3148">
        <v>83839</v>
      </c>
      <c r="G3148">
        <v>99141</v>
      </c>
      <c r="H3148" t="s">
        <v>1577</v>
      </c>
      <c r="I3148">
        <v>323</v>
      </c>
      <c r="J3148">
        <v>23</v>
      </c>
      <c r="K3148">
        <v>700</v>
      </c>
      <c r="L3148">
        <v>81000</v>
      </c>
      <c r="M3148">
        <v>2044</v>
      </c>
      <c r="N3148">
        <v>2146</v>
      </c>
      <c r="O3148">
        <v>2254</v>
      </c>
      <c r="P3148">
        <v>2464</v>
      </c>
      <c r="Q3148">
        <v>2674</v>
      </c>
      <c r="R3148">
        <v>16100</v>
      </c>
      <c r="S3148">
        <v>16903</v>
      </c>
      <c r="T3148">
        <v>17754</v>
      </c>
      <c r="U3148">
        <v>19408</v>
      </c>
      <c r="V3148">
        <v>21062</v>
      </c>
      <c r="W3148" t="s">
        <v>2221</v>
      </c>
      <c r="X3148">
        <v>1</v>
      </c>
      <c r="Y3148">
        <v>1</v>
      </c>
      <c r="Z3148" t="s">
        <v>1532</v>
      </c>
    </row>
    <row r="3149" spans="1:26">
      <c r="A3149">
        <v>285</v>
      </c>
      <c r="B3149">
        <v>16226</v>
      </c>
      <c r="C3149" t="s">
        <v>1574</v>
      </c>
      <c r="D3149" t="s">
        <v>1529</v>
      </c>
      <c r="E3149" t="s">
        <v>1439</v>
      </c>
      <c r="F3149">
        <v>55416</v>
      </c>
      <c r="G3149">
        <v>65417</v>
      </c>
      <c r="H3149" t="s">
        <v>1577</v>
      </c>
      <c r="I3149">
        <v>323</v>
      </c>
      <c r="J3149">
        <v>2</v>
      </c>
      <c r="K3149">
        <v>1500</v>
      </c>
      <c r="L3149">
        <v>81000</v>
      </c>
      <c r="M3149">
        <v>2044</v>
      </c>
      <c r="N3149">
        <v>2146</v>
      </c>
      <c r="O3149">
        <v>2254</v>
      </c>
      <c r="P3149">
        <v>2464</v>
      </c>
      <c r="Q3149">
        <v>2674</v>
      </c>
      <c r="R3149">
        <v>3000</v>
      </c>
      <c r="S3149">
        <v>3150</v>
      </c>
      <c r="T3149">
        <v>3308</v>
      </c>
      <c r="U3149">
        <v>3616</v>
      </c>
      <c r="V3149">
        <v>3925</v>
      </c>
      <c r="W3149" t="s">
        <v>2176</v>
      </c>
      <c r="X3149">
        <v>1</v>
      </c>
      <c r="Y3149">
        <v>1</v>
      </c>
      <c r="Z3149" t="s">
        <v>1532</v>
      </c>
    </row>
    <row r="3150" spans="1:26">
      <c r="A3150">
        <v>285</v>
      </c>
      <c r="B3150">
        <v>16226</v>
      </c>
      <c r="C3150" t="s">
        <v>1574</v>
      </c>
      <c r="D3150" t="s">
        <v>1529</v>
      </c>
      <c r="E3150" t="s">
        <v>1439</v>
      </c>
      <c r="F3150">
        <v>52371</v>
      </c>
      <c r="G3150">
        <v>61676</v>
      </c>
      <c r="H3150" t="s">
        <v>1577</v>
      </c>
      <c r="I3150">
        <v>323</v>
      </c>
      <c r="J3150">
        <v>2</v>
      </c>
      <c r="K3150">
        <v>1500</v>
      </c>
      <c r="L3150">
        <v>81000</v>
      </c>
      <c r="M3150">
        <v>2044</v>
      </c>
      <c r="N3150">
        <v>2146</v>
      </c>
      <c r="O3150">
        <v>2254</v>
      </c>
      <c r="P3150">
        <v>2464</v>
      </c>
      <c r="Q3150">
        <v>2674</v>
      </c>
      <c r="R3150">
        <v>3000</v>
      </c>
      <c r="S3150">
        <v>3150</v>
      </c>
      <c r="T3150">
        <v>3308</v>
      </c>
      <c r="U3150">
        <v>3616</v>
      </c>
      <c r="V3150">
        <v>3925</v>
      </c>
      <c r="W3150" t="s">
        <v>2176</v>
      </c>
      <c r="X3150">
        <v>1</v>
      </c>
      <c r="Y3150">
        <v>1</v>
      </c>
      <c r="Z3150" t="s">
        <v>1532</v>
      </c>
    </row>
    <row r="3151" spans="1:26">
      <c r="A3151">
        <v>285</v>
      </c>
      <c r="B3151">
        <v>16226</v>
      </c>
      <c r="C3151" t="s">
        <v>1574</v>
      </c>
      <c r="D3151" t="s">
        <v>1529</v>
      </c>
      <c r="E3151" t="s">
        <v>1439</v>
      </c>
      <c r="F3151">
        <v>52359</v>
      </c>
      <c r="G3151">
        <v>61663</v>
      </c>
      <c r="H3151" t="s">
        <v>1577</v>
      </c>
      <c r="I3151">
        <v>323</v>
      </c>
      <c r="J3151">
        <v>3</v>
      </c>
      <c r="K3151">
        <v>1000</v>
      </c>
      <c r="L3151">
        <v>81000</v>
      </c>
      <c r="M3151">
        <v>2044</v>
      </c>
      <c r="N3151">
        <v>2146</v>
      </c>
      <c r="O3151">
        <v>2254</v>
      </c>
      <c r="P3151">
        <v>2464</v>
      </c>
      <c r="Q3151">
        <v>2674</v>
      </c>
      <c r="R3151">
        <v>3000</v>
      </c>
      <c r="S3151">
        <v>3150</v>
      </c>
      <c r="T3151">
        <v>3308</v>
      </c>
      <c r="U3151">
        <v>3616</v>
      </c>
      <c r="V3151">
        <v>3925</v>
      </c>
      <c r="W3151" t="s">
        <v>2203</v>
      </c>
      <c r="X3151">
        <v>1</v>
      </c>
      <c r="Y3151">
        <v>1</v>
      </c>
      <c r="Z3151" t="s">
        <v>1532</v>
      </c>
    </row>
    <row r="3152" spans="1:26">
      <c r="A3152">
        <v>285</v>
      </c>
      <c r="B3152">
        <v>16226</v>
      </c>
      <c r="C3152" t="s">
        <v>1574</v>
      </c>
      <c r="D3152" t="s">
        <v>1529</v>
      </c>
      <c r="E3152" t="s">
        <v>1439</v>
      </c>
      <c r="F3152">
        <v>52348</v>
      </c>
      <c r="G3152">
        <v>61651</v>
      </c>
      <c r="H3152" t="s">
        <v>1577</v>
      </c>
      <c r="I3152">
        <v>323</v>
      </c>
      <c r="J3152">
        <v>1</v>
      </c>
      <c r="K3152">
        <v>25000</v>
      </c>
      <c r="L3152">
        <v>81000</v>
      </c>
      <c r="M3152">
        <v>2044</v>
      </c>
      <c r="N3152">
        <v>2146</v>
      </c>
      <c r="O3152">
        <v>2254</v>
      </c>
      <c r="P3152">
        <v>2464</v>
      </c>
      <c r="Q3152">
        <v>2674</v>
      </c>
      <c r="R3152">
        <v>25000</v>
      </c>
      <c r="S3152">
        <v>26248</v>
      </c>
      <c r="T3152">
        <v>27568</v>
      </c>
      <c r="U3152">
        <v>30137</v>
      </c>
      <c r="V3152">
        <v>32705</v>
      </c>
      <c r="W3152" t="s">
        <v>2213</v>
      </c>
      <c r="X3152">
        <v>1</v>
      </c>
      <c r="Y3152">
        <v>1</v>
      </c>
      <c r="Z3152" t="s">
        <v>1532</v>
      </c>
    </row>
    <row r="3153" spans="1:26">
      <c r="A3153">
        <v>285</v>
      </c>
      <c r="B3153">
        <v>16226</v>
      </c>
      <c r="C3153" t="s">
        <v>1574</v>
      </c>
      <c r="D3153" t="s">
        <v>1529</v>
      </c>
      <c r="E3153" t="s">
        <v>1439</v>
      </c>
      <c r="F3153">
        <v>67099</v>
      </c>
      <c r="G3153">
        <v>80562</v>
      </c>
      <c r="H3153" t="s">
        <v>1577</v>
      </c>
      <c r="I3153">
        <v>323</v>
      </c>
      <c r="J3153">
        <v>2</v>
      </c>
      <c r="K3153">
        <v>500</v>
      </c>
      <c r="L3153">
        <v>81000</v>
      </c>
      <c r="M3153">
        <v>2044</v>
      </c>
      <c r="N3153">
        <v>2146</v>
      </c>
      <c r="O3153">
        <v>2254</v>
      </c>
      <c r="P3153">
        <v>2464</v>
      </c>
      <c r="Q3153">
        <v>2674</v>
      </c>
      <c r="R3153">
        <v>1000</v>
      </c>
      <c r="S3153">
        <v>1050</v>
      </c>
      <c r="T3153">
        <v>1103</v>
      </c>
      <c r="U3153">
        <v>1205</v>
      </c>
      <c r="V3153">
        <v>1308</v>
      </c>
      <c r="W3153" t="s">
        <v>2205</v>
      </c>
      <c r="X3153">
        <v>1</v>
      </c>
      <c r="Y3153">
        <v>1</v>
      </c>
      <c r="Z3153" t="s">
        <v>1532</v>
      </c>
    </row>
    <row r="3154" spans="1:26">
      <c r="A3154">
        <v>285</v>
      </c>
      <c r="B3154">
        <v>16226</v>
      </c>
      <c r="C3154" t="s">
        <v>1574</v>
      </c>
      <c r="D3154" t="s">
        <v>1529</v>
      </c>
      <c r="E3154" t="s">
        <v>1439</v>
      </c>
      <c r="F3154">
        <v>83102</v>
      </c>
      <c r="G3154">
        <v>98300</v>
      </c>
      <c r="H3154" t="s">
        <v>1577</v>
      </c>
      <c r="I3154">
        <v>323</v>
      </c>
      <c r="J3154">
        <v>1</v>
      </c>
      <c r="K3154">
        <v>5000</v>
      </c>
      <c r="L3154">
        <v>81000</v>
      </c>
      <c r="M3154">
        <v>2044</v>
      </c>
      <c r="N3154">
        <v>2146</v>
      </c>
      <c r="O3154">
        <v>2254</v>
      </c>
      <c r="P3154">
        <v>2464</v>
      </c>
      <c r="Q3154">
        <v>2674</v>
      </c>
      <c r="R3154">
        <v>5000</v>
      </c>
      <c r="S3154">
        <v>5250</v>
      </c>
      <c r="T3154">
        <v>5514</v>
      </c>
      <c r="U3154">
        <v>6027</v>
      </c>
      <c r="V3154">
        <v>6541</v>
      </c>
      <c r="W3154" t="s">
        <v>2194</v>
      </c>
      <c r="X3154">
        <v>1</v>
      </c>
      <c r="Y3154">
        <v>1</v>
      </c>
      <c r="Z3154" t="s">
        <v>1532</v>
      </c>
    </row>
    <row r="3155" spans="1:26">
      <c r="A3155">
        <v>285</v>
      </c>
      <c r="B3155">
        <v>16226</v>
      </c>
      <c r="C3155" t="s">
        <v>1574</v>
      </c>
      <c r="D3155" t="s">
        <v>1529</v>
      </c>
      <c r="E3155" t="s">
        <v>1439</v>
      </c>
      <c r="F3155">
        <v>49212</v>
      </c>
      <c r="G3155">
        <v>57639</v>
      </c>
      <c r="H3155" t="s">
        <v>1577</v>
      </c>
      <c r="I3155">
        <v>323</v>
      </c>
      <c r="J3155">
        <v>2</v>
      </c>
      <c r="K3155">
        <v>10000</v>
      </c>
      <c r="L3155">
        <v>81000</v>
      </c>
      <c r="M3155">
        <v>2044</v>
      </c>
      <c r="N3155">
        <v>2146</v>
      </c>
      <c r="O3155">
        <v>2254</v>
      </c>
      <c r="P3155">
        <v>2464</v>
      </c>
      <c r="Q3155">
        <v>2674</v>
      </c>
      <c r="R3155">
        <v>20000</v>
      </c>
      <c r="S3155">
        <v>20998</v>
      </c>
      <c r="T3155">
        <v>22055</v>
      </c>
      <c r="U3155">
        <v>24110</v>
      </c>
      <c r="V3155">
        <v>26164</v>
      </c>
      <c r="W3155" t="s">
        <v>2178</v>
      </c>
      <c r="X3155">
        <v>1</v>
      </c>
      <c r="Y3155">
        <v>1</v>
      </c>
      <c r="Z3155" t="s">
        <v>1532</v>
      </c>
    </row>
    <row r="3156" spans="1:26">
      <c r="A3156">
        <v>285</v>
      </c>
      <c r="B3156">
        <v>16226</v>
      </c>
      <c r="C3156" t="s">
        <v>1574</v>
      </c>
      <c r="D3156" t="s">
        <v>1529</v>
      </c>
      <c r="E3156" t="s">
        <v>1439</v>
      </c>
      <c r="F3156">
        <v>83149</v>
      </c>
      <c r="G3156">
        <v>98351</v>
      </c>
      <c r="H3156" t="s">
        <v>1577</v>
      </c>
      <c r="I3156">
        <v>323</v>
      </c>
      <c r="J3156">
        <v>2</v>
      </c>
      <c r="K3156">
        <v>80000</v>
      </c>
      <c r="L3156">
        <v>81000</v>
      </c>
      <c r="M3156">
        <v>2044</v>
      </c>
      <c r="N3156">
        <v>2146</v>
      </c>
      <c r="O3156">
        <v>2254</v>
      </c>
      <c r="P3156">
        <v>2464</v>
      </c>
      <c r="Q3156">
        <v>2674</v>
      </c>
      <c r="R3156">
        <v>160000</v>
      </c>
      <c r="S3156">
        <v>167984</v>
      </c>
      <c r="T3156">
        <v>176438</v>
      </c>
      <c r="U3156">
        <v>192877</v>
      </c>
      <c r="V3156">
        <v>209315</v>
      </c>
      <c r="W3156" t="s">
        <v>2206</v>
      </c>
      <c r="X3156">
        <v>1</v>
      </c>
      <c r="Y3156">
        <v>1</v>
      </c>
      <c r="Z3156" t="s">
        <v>1532</v>
      </c>
    </row>
    <row r="3157" spans="1:26">
      <c r="A3157">
        <v>285</v>
      </c>
      <c r="B3157">
        <v>16226</v>
      </c>
      <c r="C3157" t="s">
        <v>1574</v>
      </c>
      <c r="D3157" t="s">
        <v>1529</v>
      </c>
      <c r="E3157" t="s">
        <v>1439</v>
      </c>
      <c r="F3157">
        <v>45055</v>
      </c>
      <c r="G3157">
        <v>52001</v>
      </c>
      <c r="H3157" t="s">
        <v>1577</v>
      </c>
      <c r="I3157">
        <v>323</v>
      </c>
      <c r="J3157">
        <v>1</v>
      </c>
      <c r="K3157">
        <v>20000</v>
      </c>
      <c r="L3157">
        <v>81000</v>
      </c>
      <c r="M3157">
        <v>2044</v>
      </c>
      <c r="N3157">
        <v>2146</v>
      </c>
      <c r="O3157">
        <v>2254</v>
      </c>
      <c r="P3157">
        <v>2464</v>
      </c>
      <c r="Q3157">
        <v>2674</v>
      </c>
      <c r="R3157">
        <v>20000</v>
      </c>
      <c r="S3157">
        <v>20998</v>
      </c>
      <c r="T3157">
        <v>22055</v>
      </c>
      <c r="U3157">
        <v>24110</v>
      </c>
      <c r="V3157">
        <v>26164</v>
      </c>
      <c r="W3157" t="s">
        <v>2179</v>
      </c>
      <c r="X3157">
        <v>1</v>
      </c>
      <c r="Y3157">
        <v>1</v>
      </c>
      <c r="Z3157" t="s">
        <v>1532</v>
      </c>
    </row>
    <row r="3158" spans="1:26">
      <c r="A3158">
        <v>285</v>
      </c>
      <c r="B3158">
        <v>16226</v>
      </c>
      <c r="C3158" t="s">
        <v>1574</v>
      </c>
      <c r="D3158" t="s">
        <v>1529</v>
      </c>
      <c r="E3158" t="s">
        <v>1439</v>
      </c>
      <c r="F3158">
        <v>52416</v>
      </c>
      <c r="G3158">
        <v>61722</v>
      </c>
      <c r="H3158" t="s">
        <v>1577</v>
      </c>
      <c r="I3158">
        <v>323</v>
      </c>
      <c r="J3158">
        <v>2</v>
      </c>
      <c r="K3158">
        <v>18000</v>
      </c>
      <c r="L3158">
        <v>81000</v>
      </c>
      <c r="M3158">
        <v>2044</v>
      </c>
      <c r="N3158">
        <v>2146</v>
      </c>
      <c r="O3158">
        <v>2254</v>
      </c>
      <c r="P3158">
        <v>2464</v>
      </c>
      <c r="Q3158">
        <v>2674</v>
      </c>
      <c r="R3158">
        <v>36000</v>
      </c>
      <c r="S3158">
        <v>37796</v>
      </c>
      <c r="T3158">
        <v>39699</v>
      </c>
      <c r="U3158">
        <v>43397</v>
      </c>
      <c r="V3158">
        <v>47096</v>
      </c>
      <c r="W3158" t="s">
        <v>2179</v>
      </c>
      <c r="X3158">
        <v>1</v>
      </c>
      <c r="Y3158">
        <v>1</v>
      </c>
      <c r="Z3158" t="s">
        <v>1532</v>
      </c>
    </row>
    <row r="3159" spans="1:26">
      <c r="A3159">
        <v>285</v>
      </c>
      <c r="B3159">
        <v>16226</v>
      </c>
      <c r="C3159" t="s">
        <v>1574</v>
      </c>
      <c r="D3159" t="s">
        <v>1529</v>
      </c>
      <c r="E3159" t="s">
        <v>1439</v>
      </c>
      <c r="F3159">
        <v>43067</v>
      </c>
      <c r="G3159">
        <v>48965</v>
      </c>
      <c r="H3159" t="s">
        <v>1577</v>
      </c>
      <c r="I3159">
        <v>323</v>
      </c>
      <c r="J3159">
        <v>3</v>
      </c>
      <c r="K3159">
        <v>8000</v>
      </c>
      <c r="L3159">
        <v>81000</v>
      </c>
      <c r="M3159">
        <v>2044</v>
      </c>
      <c r="N3159">
        <v>2146</v>
      </c>
      <c r="O3159">
        <v>2254</v>
      </c>
      <c r="P3159">
        <v>2464</v>
      </c>
      <c r="Q3159">
        <v>2674</v>
      </c>
      <c r="R3159">
        <v>24000</v>
      </c>
      <c r="S3159">
        <v>25198</v>
      </c>
      <c r="T3159">
        <v>26466</v>
      </c>
      <c r="U3159">
        <v>28932</v>
      </c>
      <c r="V3159">
        <v>31397</v>
      </c>
      <c r="W3159" t="s">
        <v>2179</v>
      </c>
      <c r="X3159">
        <v>1</v>
      </c>
      <c r="Y3159">
        <v>1</v>
      </c>
      <c r="Z3159" t="s">
        <v>1532</v>
      </c>
    </row>
    <row r="3160" spans="1:26">
      <c r="A3160">
        <v>285</v>
      </c>
      <c r="B3160">
        <v>16226</v>
      </c>
      <c r="C3160" t="s">
        <v>1574</v>
      </c>
      <c r="D3160" t="s">
        <v>1529</v>
      </c>
      <c r="E3160" t="s">
        <v>1439</v>
      </c>
      <c r="F3160">
        <v>45990</v>
      </c>
      <c r="G3160">
        <v>53173</v>
      </c>
      <c r="H3160" t="s">
        <v>1577</v>
      </c>
      <c r="I3160">
        <v>323</v>
      </c>
      <c r="J3160">
        <v>1</v>
      </c>
      <c r="K3160">
        <v>15000</v>
      </c>
      <c r="L3160">
        <v>81000</v>
      </c>
      <c r="M3160">
        <v>2044</v>
      </c>
      <c r="N3160">
        <v>2146</v>
      </c>
      <c r="O3160">
        <v>2254</v>
      </c>
      <c r="P3160">
        <v>2464</v>
      </c>
      <c r="Q3160">
        <v>2674</v>
      </c>
      <c r="R3160">
        <v>15000</v>
      </c>
      <c r="S3160">
        <v>15749</v>
      </c>
      <c r="T3160">
        <v>16541</v>
      </c>
      <c r="U3160">
        <v>18082</v>
      </c>
      <c r="V3160">
        <v>19623</v>
      </c>
      <c r="W3160" t="s">
        <v>2986</v>
      </c>
      <c r="X3160">
        <v>1</v>
      </c>
      <c r="Y3160">
        <v>1</v>
      </c>
      <c r="Z3160" t="s">
        <v>1532</v>
      </c>
    </row>
    <row r="3161" spans="1:26">
      <c r="A3161">
        <v>285</v>
      </c>
      <c r="B3161">
        <v>16226</v>
      </c>
      <c r="C3161" t="s">
        <v>1574</v>
      </c>
      <c r="D3161" t="s">
        <v>1529</v>
      </c>
      <c r="E3161" t="s">
        <v>1439</v>
      </c>
      <c r="F3161">
        <v>70362</v>
      </c>
      <c r="G3161">
        <v>83913</v>
      </c>
      <c r="H3161" t="s">
        <v>1577</v>
      </c>
      <c r="I3161">
        <v>323</v>
      </c>
      <c r="J3161">
        <v>10</v>
      </c>
      <c r="K3161">
        <v>25000</v>
      </c>
      <c r="L3161">
        <v>81000</v>
      </c>
      <c r="M3161">
        <v>2044</v>
      </c>
      <c r="N3161">
        <v>2146</v>
      </c>
      <c r="O3161">
        <v>2254</v>
      </c>
      <c r="P3161">
        <v>2464</v>
      </c>
      <c r="Q3161">
        <v>2674</v>
      </c>
      <c r="R3161">
        <v>250000</v>
      </c>
      <c r="S3161">
        <v>262476</v>
      </c>
      <c r="T3161">
        <v>275685</v>
      </c>
      <c r="U3161">
        <v>301370</v>
      </c>
      <c r="V3161">
        <v>327055</v>
      </c>
      <c r="W3161" t="s">
        <v>2216</v>
      </c>
      <c r="X3161">
        <v>1</v>
      </c>
      <c r="Y3161">
        <v>1</v>
      </c>
      <c r="Z3161" t="s">
        <v>1532</v>
      </c>
    </row>
    <row r="3162" spans="1:26">
      <c r="A3162">
        <v>285</v>
      </c>
      <c r="B3162">
        <v>16226</v>
      </c>
      <c r="C3162" t="s">
        <v>1574</v>
      </c>
      <c r="D3162" t="s">
        <v>1529</v>
      </c>
      <c r="E3162" t="s">
        <v>1439</v>
      </c>
      <c r="F3162">
        <v>34917</v>
      </c>
      <c r="G3162">
        <v>38305</v>
      </c>
      <c r="H3162" t="s">
        <v>1577</v>
      </c>
      <c r="I3162">
        <v>323</v>
      </c>
      <c r="J3162">
        <v>11</v>
      </c>
      <c r="K3162">
        <v>25000</v>
      </c>
      <c r="L3162">
        <v>81000</v>
      </c>
      <c r="M3162">
        <v>2044</v>
      </c>
      <c r="N3162">
        <v>2146</v>
      </c>
      <c r="O3162">
        <v>2254</v>
      </c>
      <c r="P3162">
        <v>2464</v>
      </c>
      <c r="Q3162">
        <v>2674</v>
      </c>
      <c r="R3162">
        <v>275000</v>
      </c>
      <c r="S3162">
        <v>288723</v>
      </c>
      <c r="T3162">
        <v>303253</v>
      </c>
      <c r="U3162">
        <v>331507</v>
      </c>
      <c r="V3162">
        <v>359760</v>
      </c>
      <c r="W3162" t="s">
        <v>2810</v>
      </c>
      <c r="X3162">
        <v>1</v>
      </c>
      <c r="Y3162">
        <v>1</v>
      </c>
      <c r="Z3162" t="s">
        <v>1532</v>
      </c>
    </row>
    <row r="3163" spans="1:26">
      <c r="A3163">
        <v>285</v>
      </c>
      <c r="B3163">
        <v>16226</v>
      </c>
      <c r="C3163" t="s">
        <v>1574</v>
      </c>
      <c r="D3163" t="s">
        <v>1529</v>
      </c>
      <c r="E3163" t="s">
        <v>1439</v>
      </c>
      <c r="F3163">
        <v>79696</v>
      </c>
      <c r="G3163">
        <v>94145</v>
      </c>
      <c r="H3163" t="s">
        <v>1577</v>
      </c>
      <c r="I3163">
        <v>323</v>
      </c>
      <c r="J3163">
        <v>1</v>
      </c>
      <c r="K3163">
        <v>65000</v>
      </c>
      <c r="L3163">
        <v>81000</v>
      </c>
      <c r="M3163">
        <v>2044</v>
      </c>
      <c r="N3163">
        <v>2146</v>
      </c>
      <c r="O3163">
        <v>2254</v>
      </c>
      <c r="P3163">
        <v>2464</v>
      </c>
      <c r="Q3163">
        <v>2674</v>
      </c>
      <c r="R3163">
        <v>65000</v>
      </c>
      <c r="S3163">
        <v>68244</v>
      </c>
      <c r="T3163">
        <v>71678</v>
      </c>
      <c r="U3163">
        <v>78356</v>
      </c>
      <c r="V3163">
        <v>85034</v>
      </c>
      <c r="W3163" t="s">
        <v>2207</v>
      </c>
      <c r="X3163">
        <v>1</v>
      </c>
      <c r="Y3163">
        <v>1</v>
      </c>
      <c r="Z3163" t="s">
        <v>1532</v>
      </c>
    </row>
    <row r="3164" spans="1:26">
      <c r="A3164">
        <v>285</v>
      </c>
      <c r="B3164">
        <v>16226</v>
      </c>
      <c r="C3164" t="s">
        <v>1574</v>
      </c>
      <c r="D3164" t="s">
        <v>1529</v>
      </c>
      <c r="E3164" t="s">
        <v>1439</v>
      </c>
      <c r="F3164">
        <v>37441</v>
      </c>
      <c r="G3164">
        <v>48056</v>
      </c>
      <c r="H3164" t="s">
        <v>1577</v>
      </c>
      <c r="I3164">
        <v>323</v>
      </c>
      <c r="J3164">
        <v>5</v>
      </c>
      <c r="K3164">
        <v>17000</v>
      </c>
      <c r="L3164">
        <v>81000</v>
      </c>
      <c r="M3164">
        <v>2044</v>
      </c>
      <c r="N3164">
        <v>2146</v>
      </c>
      <c r="O3164">
        <v>2254</v>
      </c>
      <c r="P3164">
        <v>2464</v>
      </c>
      <c r="Q3164">
        <v>2674</v>
      </c>
      <c r="R3164">
        <v>85000</v>
      </c>
      <c r="S3164">
        <v>89242</v>
      </c>
      <c r="T3164">
        <v>93733</v>
      </c>
      <c r="U3164">
        <v>102466</v>
      </c>
      <c r="V3164">
        <v>111199</v>
      </c>
      <c r="W3164" t="s">
        <v>2208</v>
      </c>
      <c r="X3164">
        <v>1</v>
      </c>
      <c r="Y3164">
        <v>1</v>
      </c>
      <c r="Z3164" t="s">
        <v>1532</v>
      </c>
    </row>
    <row r="3165" spans="1:26">
      <c r="A3165">
        <v>285</v>
      </c>
      <c r="B3165">
        <v>16226</v>
      </c>
      <c r="C3165" t="s">
        <v>1574</v>
      </c>
      <c r="D3165" t="s">
        <v>1529</v>
      </c>
      <c r="E3165" t="s">
        <v>1439</v>
      </c>
      <c r="F3165">
        <v>82223</v>
      </c>
      <c r="G3165">
        <v>97197</v>
      </c>
      <c r="H3165" t="s">
        <v>1577</v>
      </c>
      <c r="I3165">
        <v>323</v>
      </c>
      <c r="J3165">
        <v>1</v>
      </c>
      <c r="K3165">
        <v>2500</v>
      </c>
      <c r="L3165">
        <v>81000</v>
      </c>
      <c r="M3165">
        <v>2044</v>
      </c>
      <c r="N3165">
        <v>2146</v>
      </c>
      <c r="O3165">
        <v>2254</v>
      </c>
      <c r="P3165">
        <v>2464</v>
      </c>
      <c r="Q3165">
        <v>2674</v>
      </c>
      <c r="R3165">
        <v>2500</v>
      </c>
      <c r="S3165">
        <v>2625</v>
      </c>
      <c r="T3165">
        <v>2757</v>
      </c>
      <c r="U3165">
        <v>3014</v>
      </c>
      <c r="V3165">
        <v>3271</v>
      </c>
      <c r="W3165" t="s">
        <v>2181</v>
      </c>
      <c r="X3165">
        <v>1</v>
      </c>
      <c r="Y3165">
        <v>1</v>
      </c>
      <c r="Z3165" t="s">
        <v>1532</v>
      </c>
    </row>
    <row r="3166" spans="1:26">
      <c r="A3166">
        <v>285</v>
      </c>
      <c r="B3166">
        <v>16226</v>
      </c>
      <c r="C3166" t="s">
        <v>1574</v>
      </c>
      <c r="D3166" t="s">
        <v>1529</v>
      </c>
      <c r="E3166" t="s">
        <v>1439</v>
      </c>
      <c r="F3166">
        <v>29497</v>
      </c>
      <c r="G3166">
        <v>32110</v>
      </c>
      <c r="H3166" t="s">
        <v>1577</v>
      </c>
      <c r="I3166">
        <v>323</v>
      </c>
      <c r="J3166">
        <v>24</v>
      </c>
      <c r="K3166">
        <v>1500</v>
      </c>
      <c r="L3166">
        <v>81000</v>
      </c>
      <c r="M3166">
        <v>2044</v>
      </c>
      <c r="N3166">
        <v>2146</v>
      </c>
      <c r="O3166">
        <v>2254</v>
      </c>
      <c r="P3166">
        <v>2464</v>
      </c>
      <c r="Q3166">
        <v>2674</v>
      </c>
      <c r="R3166">
        <v>36000</v>
      </c>
      <c r="S3166">
        <v>37796</v>
      </c>
      <c r="T3166">
        <v>39699</v>
      </c>
      <c r="U3166">
        <v>43397</v>
      </c>
      <c r="V3166">
        <v>47096</v>
      </c>
      <c r="W3166" t="s">
        <v>2182</v>
      </c>
      <c r="X3166">
        <v>1</v>
      </c>
      <c r="Y3166">
        <v>1</v>
      </c>
      <c r="Z3166" t="s">
        <v>1532</v>
      </c>
    </row>
    <row r="3167" spans="1:26">
      <c r="A3167">
        <v>285</v>
      </c>
      <c r="B3167">
        <v>16226</v>
      </c>
      <c r="C3167" t="s">
        <v>1574</v>
      </c>
      <c r="D3167" t="s">
        <v>1529</v>
      </c>
      <c r="E3167" t="s">
        <v>1439</v>
      </c>
      <c r="F3167">
        <v>64947</v>
      </c>
      <c r="G3167">
        <v>78145</v>
      </c>
      <c r="H3167" t="s">
        <v>1577</v>
      </c>
      <c r="I3167">
        <v>323</v>
      </c>
      <c r="J3167">
        <v>26</v>
      </c>
      <c r="K3167">
        <v>1300</v>
      </c>
      <c r="L3167">
        <v>81000</v>
      </c>
      <c r="M3167">
        <v>2044</v>
      </c>
      <c r="N3167">
        <v>2146</v>
      </c>
      <c r="O3167">
        <v>2254</v>
      </c>
      <c r="P3167">
        <v>2464</v>
      </c>
      <c r="Q3167">
        <v>2674</v>
      </c>
      <c r="R3167">
        <v>33800</v>
      </c>
      <c r="S3167">
        <v>35487</v>
      </c>
      <c r="T3167">
        <v>37273</v>
      </c>
      <c r="U3167">
        <v>40745</v>
      </c>
      <c r="V3167">
        <v>44218</v>
      </c>
      <c r="W3167" t="s">
        <v>2182</v>
      </c>
      <c r="X3167">
        <v>1</v>
      </c>
      <c r="Y3167">
        <v>1</v>
      </c>
      <c r="Z3167" t="s">
        <v>1532</v>
      </c>
    </row>
    <row r="3168" spans="1:26">
      <c r="A3168">
        <v>285</v>
      </c>
      <c r="B3168">
        <v>16226</v>
      </c>
      <c r="C3168" t="s">
        <v>1574</v>
      </c>
      <c r="D3168" t="s">
        <v>1529</v>
      </c>
      <c r="E3168" t="s">
        <v>1439</v>
      </c>
      <c r="F3168">
        <v>37717</v>
      </c>
      <c r="G3168">
        <v>50631</v>
      </c>
      <c r="H3168" t="s">
        <v>1577</v>
      </c>
      <c r="I3168">
        <v>323</v>
      </c>
      <c r="J3168">
        <v>1</v>
      </c>
      <c r="K3168">
        <v>7000</v>
      </c>
      <c r="L3168">
        <v>81000</v>
      </c>
      <c r="M3168">
        <v>2044</v>
      </c>
      <c r="N3168">
        <v>2146</v>
      </c>
      <c r="O3168">
        <v>2254</v>
      </c>
      <c r="P3168">
        <v>2464</v>
      </c>
      <c r="Q3168">
        <v>2674</v>
      </c>
      <c r="R3168">
        <v>7000</v>
      </c>
      <c r="S3168">
        <v>7349</v>
      </c>
      <c r="T3168">
        <v>7719</v>
      </c>
      <c r="U3168">
        <v>8438</v>
      </c>
      <c r="V3168">
        <v>9158</v>
      </c>
      <c r="W3168" t="s">
        <v>2209</v>
      </c>
      <c r="X3168">
        <v>1</v>
      </c>
      <c r="Y3168">
        <v>1</v>
      </c>
      <c r="Z3168" t="s">
        <v>1532</v>
      </c>
    </row>
    <row r="3169" spans="1:26">
      <c r="A3169">
        <v>285</v>
      </c>
      <c r="B3169">
        <v>16226</v>
      </c>
      <c r="C3169" t="s">
        <v>1574</v>
      </c>
      <c r="D3169" t="s">
        <v>1529</v>
      </c>
      <c r="E3169" t="s">
        <v>1438</v>
      </c>
      <c r="F3169">
        <v>37717</v>
      </c>
      <c r="G3169">
        <v>50631</v>
      </c>
      <c r="H3169" t="s">
        <v>1577</v>
      </c>
      <c r="I3169">
        <v>323</v>
      </c>
      <c r="J3169">
        <v>1</v>
      </c>
      <c r="K3169">
        <v>7000</v>
      </c>
      <c r="L3169">
        <v>81000</v>
      </c>
      <c r="M3169">
        <v>30492</v>
      </c>
      <c r="N3169">
        <v>32017</v>
      </c>
      <c r="O3169">
        <v>33617</v>
      </c>
      <c r="P3169">
        <v>36742</v>
      </c>
      <c r="Q3169">
        <v>39867</v>
      </c>
      <c r="R3169">
        <v>7000</v>
      </c>
      <c r="S3169">
        <v>7350</v>
      </c>
      <c r="T3169">
        <v>7717</v>
      </c>
      <c r="U3169">
        <v>8435</v>
      </c>
      <c r="V3169">
        <v>9152</v>
      </c>
      <c r="W3169" t="s">
        <v>2209</v>
      </c>
      <c r="X3169">
        <v>1</v>
      </c>
      <c r="Y3169">
        <v>1</v>
      </c>
      <c r="Z3169" t="s">
        <v>1532</v>
      </c>
    </row>
    <row r="3170" spans="1:26">
      <c r="A3170">
        <v>285</v>
      </c>
      <c r="B3170">
        <v>16226</v>
      </c>
      <c r="C3170" t="s">
        <v>1574</v>
      </c>
      <c r="D3170" t="s">
        <v>1529</v>
      </c>
      <c r="E3170" t="s">
        <v>1438</v>
      </c>
      <c r="F3170">
        <v>55524</v>
      </c>
      <c r="G3170">
        <v>65533</v>
      </c>
      <c r="H3170" t="s">
        <v>1577</v>
      </c>
      <c r="I3170">
        <v>323</v>
      </c>
      <c r="J3170">
        <v>2</v>
      </c>
      <c r="K3170">
        <v>5000</v>
      </c>
      <c r="L3170">
        <v>81000</v>
      </c>
      <c r="M3170">
        <v>30492</v>
      </c>
      <c r="N3170">
        <v>32017</v>
      </c>
      <c r="O3170">
        <v>33617</v>
      </c>
      <c r="P3170">
        <v>36742</v>
      </c>
      <c r="Q3170">
        <v>39867</v>
      </c>
      <c r="R3170">
        <v>10000</v>
      </c>
      <c r="S3170">
        <v>10500</v>
      </c>
      <c r="T3170">
        <v>11025</v>
      </c>
      <c r="U3170">
        <v>12050</v>
      </c>
      <c r="V3170">
        <v>13075</v>
      </c>
      <c r="W3170" t="s">
        <v>2171</v>
      </c>
      <c r="X3170">
        <v>1</v>
      </c>
      <c r="Y3170">
        <v>1</v>
      </c>
      <c r="Z3170" t="s">
        <v>1532</v>
      </c>
    </row>
    <row r="3171" spans="1:26">
      <c r="A3171">
        <v>285</v>
      </c>
      <c r="B3171">
        <v>16226</v>
      </c>
      <c r="C3171" t="s">
        <v>1574</v>
      </c>
      <c r="D3171" t="s">
        <v>1529</v>
      </c>
      <c r="E3171" t="s">
        <v>1438</v>
      </c>
      <c r="F3171">
        <v>52386</v>
      </c>
      <c r="G3171">
        <v>61690</v>
      </c>
      <c r="H3171" t="s">
        <v>1577</v>
      </c>
      <c r="I3171">
        <v>323</v>
      </c>
      <c r="J3171">
        <v>1</v>
      </c>
      <c r="K3171">
        <v>500</v>
      </c>
      <c r="L3171">
        <v>81000</v>
      </c>
      <c r="M3171">
        <v>30492</v>
      </c>
      <c r="N3171">
        <v>32017</v>
      </c>
      <c r="O3171">
        <v>33617</v>
      </c>
      <c r="P3171">
        <v>36742</v>
      </c>
      <c r="Q3171">
        <v>39867</v>
      </c>
      <c r="R3171">
        <v>500</v>
      </c>
      <c r="S3171">
        <v>525</v>
      </c>
      <c r="T3171">
        <v>551</v>
      </c>
      <c r="U3171">
        <v>602</v>
      </c>
      <c r="V3171">
        <v>654</v>
      </c>
      <c r="W3171" t="s">
        <v>2172</v>
      </c>
      <c r="X3171">
        <v>1</v>
      </c>
      <c r="Y3171">
        <v>1</v>
      </c>
      <c r="Z3171" t="s">
        <v>1532</v>
      </c>
    </row>
    <row r="3172" spans="1:26">
      <c r="A3172">
        <v>285</v>
      </c>
      <c r="B3172">
        <v>16226</v>
      </c>
      <c r="C3172" t="s">
        <v>1574</v>
      </c>
      <c r="D3172" t="s">
        <v>1529</v>
      </c>
      <c r="E3172" t="s">
        <v>1438</v>
      </c>
      <c r="F3172">
        <v>49494</v>
      </c>
      <c r="G3172">
        <v>57985</v>
      </c>
      <c r="H3172" t="s">
        <v>1577</v>
      </c>
      <c r="I3172">
        <v>323</v>
      </c>
      <c r="J3172">
        <v>1</v>
      </c>
      <c r="K3172">
        <v>1200</v>
      </c>
      <c r="L3172">
        <v>81000</v>
      </c>
      <c r="M3172">
        <v>30492</v>
      </c>
      <c r="N3172">
        <v>32017</v>
      </c>
      <c r="O3172">
        <v>33617</v>
      </c>
      <c r="P3172">
        <v>36742</v>
      </c>
      <c r="Q3172">
        <v>39867</v>
      </c>
      <c r="R3172">
        <v>1200</v>
      </c>
      <c r="S3172">
        <v>1260</v>
      </c>
      <c r="T3172">
        <v>1323</v>
      </c>
      <c r="U3172">
        <v>1446</v>
      </c>
      <c r="V3172">
        <v>1569</v>
      </c>
      <c r="W3172" t="s">
        <v>2188</v>
      </c>
      <c r="X3172">
        <v>1</v>
      </c>
      <c r="Y3172">
        <v>1</v>
      </c>
      <c r="Z3172" t="s">
        <v>1532</v>
      </c>
    </row>
    <row r="3173" spans="1:26">
      <c r="A3173">
        <v>285</v>
      </c>
      <c r="B3173">
        <v>16226</v>
      </c>
      <c r="C3173" t="s">
        <v>1574</v>
      </c>
      <c r="D3173" t="s">
        <v>1529</v>
      </c>
      <c r="E3173" t="s">
        <v>1438</v>
      </c>
      <c r="F3173">
        <v>52371</v>
      </c>
      <c r="G3173">
        <v>61676</v>
      </c>
      <c r="H3173" t="s">
        <v>1577</v>
      </c>
      <c r="I3173">
        <v>323</v>
      </c>
      <c r="J3173">
        <v>1</v>
      </c>
      <c r="K3173">
        <v>1500</v>
      </c>
      <c r="L3173">
        <v>81000</v>
      </c>
      <c r="M3173">
        <v>30492</v>
      </c>
      <c r="N3173">
        <v>32017</v>
      </c>
      <c r="O3173">
        <v>33617</v>
      </c>
      <c r="P3173">
        <v>36742</v>
      </c>
      <c r="Q3173">
        <v>39867</v>
      </c>
      <c r="R3173">
        <v>1500</v>
      </c>
      <c r="S3173">
        <v>1575</v>
      </c>
      <c r="T3173">
        <v>1654</v>
      </c>
      <c r="U3173">
        <v>1807</v>
      </c>
      <c r="V3173">
        <v>1961</v>
      </c>
      <c r="W3173" t="s">
        <v>2176</v>
      </c>
      <c r="X3173">
        <v>1</v>
      </c>
      <c r="Y3173">
        <v>1</v>
      </c>
      <c r="Z3173" t="s">
        <v>1532</v>
      </c>
    </row>
    <row r="3174" spans="1:26">
      <c r="A3174">
        <v>285</v>
      </c>
      <c r="B3174">
        <v>16226</v>
      </c>
      <c r="C3174" t="s">
        <v>1574</v>
      </c>
      <c r="D3174" t="s">
        <v>1529</v>
      </c>
      <c r="E3174" t="s">
        <v>1438</v>
      </c>
      <c r="F3174">
        <v>55376</v>
      </c>
      <c r="G3174">
        <v>65373</v>
      </c>
      <c r="H3174" t="s">
        <v>1577</v>
      </c>
      <c r="I3174">
        <v>323</v>
      </c>
      <c r="J3174">
        <v>1</v>
      </c>
      <c r="K3174">
        <v>1000</v>
      </c>
      <c r="L3174">
        <v>81000</v>
      </c>
      <c r="M3174">
        <v>30492</v>
      </c>
      <c r="N3174">
        <v>32017</v>
      </c>
      <c r="O3174">
        <v>33617</v>
      </c>
      <c r="P3174">
        <v>36742</v>
      </c>
      <c r="Q3174">
        <v>39867</v>
      </c>
      <c r="R3174">
        <v>1000</v>
      </c>
      <c r="S3174">
        <v>1050</v>
      </c>
      <c r="T3174">
        <v>1102</v>
      </c>
      <c r="U3174">
        <v>1205</v>
      </c>
      <c r="V3174">
        <v>1307</v>
      </c>
      <c r="W3174" t="s">
        <v>2177</v>
      </c>
      <c r="X3174">
        <v>1</v>
      </c>
      <c r="Y3174">
        <v>1</v>
      </c>
      <c r="Z3174" t="s">
        <v>1532</v>
      </c>
    </row>
    <row r="3175" spans="1:26">
      <c r="A3175">
        <v>285</v>
      </c>
      <c r="B3175">
        <v>16226</v>
      </c>
      <c r="C3175" t="s">
        <v>1574</v>
      </c>
      <c r="D3175" t="s">
        <v>1529</v>
      </c>
      <c r="E3175" t="s">
        <v>1438</v>
      </c>
      <c r="F3175">
        <v>52359</v>
      </c>
      <c r="G3175">
        <v>61663</v>
      </c>
      <c r="H3175" t="s">
        <v>1577</v>
      </c>
      <c r="I3175">
        <v>323</v>
      </c>
      <c r="J3175">
        <v>1</v>
      </c>
      <c r="K3175">
        <v>1000</v>
      </c>
      <c r="L3175">
        <v>81000</v>
      </c>
      <c r="M3175">
        <v>30492</v>
      </c>
      <c r="N3175">
        <v>32017</v>
      </c>
      <c r="O3175">
        <v>33617</v>
      </c>
      <c r="P3175">
        <v>36742</v>
      </c>
      <c r="Q3175">
        <v>39867</v>
      </c>
      <c r="R3175">
        <v>1000</v>
      </c>
      <c r="S3175">
        <v>1050</v>
      </c>
      <c r="T3175">
        <v>1102</v>
      </c>
      <c r="U3175">
        <v>1205</v>
      </c>
      <c r="V3175">
        <v>1307</v>
      </c>
      <c r="W3175" t="s">
        <v>2203</v>
      </c>
      <c r="X3175">
        <v>1</v>
      </c>
      <c r="Y3175">
        <v>1</v>
      </c>
      <c r="Z3175" t="s">
        <v>1532</v>
      </c>
    </row>
    <row r="3176" spans="1:26">
      <c r="A3176">
        <v>285</v>
      </c>
      <c r="B3176">
        <v>16226</v>
      </c>
      <c r="C3176" t="s">
        <v>1574</v>
      </c>
      <c r="D3176" t="s">
        <v>1529</v>
      </c>
      <c r="E3176" t="s">
        <v>1438</v>
      </c>
      <c r="F3176">
        <v>49212</v>
      </c>
      <c r="G3176">
        <v>57639</v>
      </c>
      <c r="H3176" t="s">
        <v>1577</v>
      </c>
      <c r="I3176">
        <v>323</v>
      </c>
      <c r="J3176">
        <v>1</v>
      </c>
      <c r="K3176">
        <v>10000</v>
      </c>
      <c r="L3176">
        <v>81000</v>
      </c>
      <c r="M3176">
        <v>30492</v>
      </c>
      <c r="N3176">
        <v>32017</v>
      </c>
      <c r="O3176">
        <v>33617</v>
      </c>
      <c r="P3176">
        <v>36742</v>
      </c>
      <c r="Q3176">
        <v>39867</v>
      </c>
      <c r="R3176">
        <v>10000</v>
      </c>
      <c r="S3176">
        <v>10500</v>
      </c>
      <c r="T3176">
        <v>11025</v>
      </c>
      <c r="U3176">
        <v>12050</v>
      </c>
      <c r="V3176">
        <v>13075</v>
      </c>
      <c r="W3176" t="s">
        <v>2178</v>
      </c>
      <c r="X3176">
        <v>1</v>
      </c>
      <c r="Y3176">
        <v>1</v>
      </c>
      <c r="Z3176" t="s">
        <v>1532</v>
      </c>
    </row>
    <row r="3177" spans="1:26">
      <c r="A3177">
        <v>285</v>
      </c>
      <c r="B3177">
        <v>16226</v>
      </c>
      <c r="C3177" t="s">
        <v>1574</v>
      </c>
      <c r="D3177" t="s">
        <v>1529</v>
      </c>
      <c r="E3177" t="s">
        <v>1438</v>
      </c>
      <c r="F3177">
        <v>26897</v>
      </c>
      <c r="G3177">
        <v>29380</v>
      </c>
      <c r="H3177" t="s">
        <v>1577</v>
      </c>
      <c r="I3177">
        <v>323</v>
      </c>
      <c r="J3177">
        <v>2</v>
      </c>
      <c r="K3177">
        <v>7000</v>
      </c>
      <c r="L3177">
        <v>81000</v>
      </c>
      <c r="M3177">
        <v>30492</v>
      </c>
      <c r="N3177">
        <v>32017</v>
      </c>
      <c r="O3177">
        <v>33617</v>
      </c>
      <c r="P3177">
        <v>36742</v>
      </c>
      <c r="Q3177">
        <v>39867</v>
      </c>
      <c r="R3177">
        <v>14000</v>
      </c>
      <c r="S3177">
        <v>14700</v>
      </c>
      <c r="T3177">
        <v>15435</v>
      </c>
      <c r="U3177">
        <v>16870</v>
      </c>
      <c r="V3177">
        <v>18304</v>
      </c>
      <c r="W3177" t="s">
        <v>2179</v>
      </c>
      <c r="X3177">
        <v>1</v>
      </c>
      <c r="Y3177">
        <v>1</v>
      </c>
      <c r="Z3177" t="s">
        <v>1532</v>
      </c>
    </row>
    <row r="3178" spans="1:26">
      <c r="A3178">
        <v>285</v>
      </c>
      <c r="B3178">
        <v>16226</v>
      </c>
      <c r="C3178" t="s">
        <v>1574</v>
      </c>
      <c r="D3178" t="s">
        <v>1529</v>
      </c>
      <c r="E3178" t="s">
        <v>1438</v>
      </c>
      <c r="F3178">
        <v>82223</v>
      </c>
      <c r="G3178">
        <v>97197</v>
      </c>
      <c r="H3178" t="s">
        <v>1577</v>
      </c>
      <c r="I3178">
        <v>323</v>
      </c>
      <c r="J3178">
        <v>1</v>
      </c>
      <c r="K3178">
        <v>2500</v>
      </c>
      <c r="L3178">
        <v>81000</v>
      </c>
      <c r="M3178">
        <v>30492</v>
      </c>
      <c r="N3178">
        <v>32017</v>
      </c>
      <c r="O3178">
        <v>33617</v>
      </c>
      <c r="P3178">
        <v>36742</v>
      </c>
      <c r="Q3178">
        <v>39867</v>
      </c>
      <c r="R3178">
        <v>2500</v>
      </c>
      <c r="S3178">
        <v>2625</v>
      </c>
      <c r="T3178">
        <v>2756</v>
      </c>
      <c r="U3178">
        <v>3012</v>
      </c>
      <c r="V3178">
        <v>3269</v>
      </c>
      <c r="W3178" t="s">
        <v>2181</v>
      </c>
      <c r="X3178">
        <v>1</v>
      </c>
      <c r="Y3178">
        <v>1</v>
      </c>
      <c r="Z3178" t="s">
        <v>1532</v>
      </c>
    </row>
    <row r="3179" spans="1:26">
      <c r="A3179">
        <v>285</v>
      </c>
      <c r="B3179">
        <v>16226</v>
      </c>
      <c r="C3179" t="s">
        <v>1574</v>
      </c>
      <c r="D3179" t="s">
        <v>1529</v>
      </c>
      <c r="E3179" t="s">
        <v>1438</v>
      </c>
      <c r="F3179">
        <v>64947</v>
      </c>
      <c r="G3179">
        <v>78145</v>
      </c>
      <c r="H3179" t="s">
        <v>1577</v>
      </c>
      <c r="I3179">
        <v>323</v>
      </c>
      <c r="J3179">
        <v>6</v>
      </c>
      <c r="K3179">
        <v>1300</v>
      </c>
      <c r="L3179">
        <v>81000</v>
      </c>
      <c r="M3179">
        <v>30492</v>
      </c>
      <c r="N3179">
        <v>32017</v>
      </c>
      <c r="O3179">
        <v>33617</v>
      </c>
      <c r="P3179">
        <v>36742</v>
      </c>
      <c r="Q3179">
        <v>39867</v>
      </c>
      <c r="R3179">
        <v>7800</v>
      </c>
      <c r="S3179">
        <v>8190</v>
      </c>
      <c r="T3179">
        <v>8599</v>
      </c>
      <c r="U3179">
        <v>9399</v>
      </c>
      <c r="V3179">
        <v>10198</v>
      </c>
      <c r="W3179" t="s">
        <v>2182</v>
      </c>
      <c r="X3179">
        <v>1</v>
      </c>
      <c r="Y3179">
        <v>1</v>
      </c>
      <c r="Z3179" t="s">
        <v>1532</v>
      </c>
    </row>
    <row r="3180" spans="1:26">
      <c r="A3180">
        <v>285</v>
      </c>
      <c r="B3180">
        <v>16226</v>
      </c>
      <c r="C3180" t="s">
        <v>1574</v>
      </c>
      <c r="D3180" t="s">
        <v>1529</v>
      </c>
      <c r="E3180" t="s">
        <v>1439</v>
      </c>
      <c r="F3180">
        <v>2170199</v>
      </c>
      <c r="G3180">
        <v>2170199</v>
      </c>
      <c r="H3180" t="s">
        <v>1584</v>
      </c>
      <c r="I3180">
        <v>199</v>
      </c>
      <c r="J3180">
        <v>1</v>
      </c>
      <c r="K3180">
        <v>150000</v>
      </c>
      <c r="L3180">
        <v>81000</v>
      </c>
      <c r="M3180">
        <v>2044</v>
      </c>
      <c r="N3180">
        <v>2146</v>
      </c>
      <c r="O3180">
        <v>2254</v>
      </c>
      <c r="P3180">
        <v>2464</v>
      </c>
      <c r="Q3180">
        <v>2674</v>
      </c>
      <c r="R3180">
        <v>150000</v>
      </c>
      <c r="S3180">
        <v>157485</v>
      </c>
      <c r="T3180">
        <v>165411</v>
      </c>
      <c r="U3180">
        <v>180822</v>
      </c>
      <c r="V3180">
        <v>196233</v>
      </c>
      <c r="W3180" t="s">
        <v>2987</v>
      </c>
      <c r="X3180">
        <v>1</v>
      </c>
      <c r="Y3180">
        <v>1</v>
      </c>
      <c r="Z3180" t="s">
        <v>1532</v>
      </c>
    </row>
    <row r="3181" spans="1:26">
      <c r="A3181">
        <v>285</v>
      </c>
      <c r="B3181">
        <v>16226</v>
      </c>
      <c r="C3181" t="s">
        <v>1574</v>
      </c>
      <c r="D3181" t="s">
        <v>1529</v>
      </c>
      <c r="E3181" t="s">
        <v>1449</v>
      </c>
      <c r="F3181">
        <v>2170176</v>
      </c>
      <c r="G3181">
        <v>2170176</v>
      </c>
      <c r="H3181" t="s">
        <v>1584</v>
      </c>
      <c r="I3181">
        <v>176</v>
      </c>
      <c r="J3181">
        <v>1</v>
      </c>
      <c r="K3181">
        <v>150000</v>
      </c>
      <c r="L3181">
        <v>81314</v>
      </c>
      <c r="M3181">
        <v>1010</v>
      </c>
      <c r="N3181">
        <v>1061</v>
      </c>
      <c r="O3181">
        <v>1114</v>
      </c>
      <c r="P3181">
        <v>1218</v>
      </c>
      <c r="Q3181">
        <v>1322</v>
      </c>
      <c r="R3181">
        <v>150000</v>
      </c>
      <c r="S3181">
        <v>157574</v>
      </c>
      <c r="T3181">
        <v>165446</v>
      </c>
      <c r="U3181">
        <v>180891</v>
      </c>
      <c r="V3181">
        <v>196337</v>
      </c>
      <c r="W3181" t="s">
        <v>2988</v>
      </c>
      <c r="X3181">
        <v>1</v>
      </c>
      <c r="Y3181">
        <v>1</v>
      </c>
      <c r="Z3181" t="s">
        <v>1532</v>
      </c>
    </row>
    <row r="3182" spans="1:26">
      <c r="A3182">
        <v>285</v>
      </c>
      <c r="B3182">
        <v>16226</v>
      </c>
      <c r="C3182" t="s">
        <v>1574</v>
      </c>
      <c r="D3182" t="s">
        <v>1529</v>
      </c>
      <c r="E3182" t="s">
        <v>1449</v>
      </c>
      <c r="F3182">
        <v>9999901</v>
      </c>
      <c r="G3182">
        <v>9999901</v>
      </c>
      <c r="H3182" t="s">
        <v>1584</v>
      </c>
      <c r="I3182">
        <v>156</v>
      </c>
      <c r="J3182">
        <v>1</v>
      </c>
      <c r="K3182">
        <v>500000</v>
      </c>
      <c r="L3182">
        <v>81314</v>
      </c>
      <c r="M3182">
        <v>1010</v>
      </c>
      <c r="N3182">
        <v>1061</v>
      </c>
      <c r="O3182">
        <v>1114</v>
      </c>
      <c r="P3182">
        <v>1218</v>
      </c>
      <c r="Q3182">
        <v>1322</v>
      </c>
      <c r="R3182">
        <v>500000</v>
      </c>
      <c r="S3182">
        <v>525248</v>
      </c>
      <c r="T3182">
        <v>551485</v>
      </c>
      <c r="U3182">
        <v>602970</v>
      </c>
      <c r="V3182">
        <v>654455</v>
      </c>
      <c r="W3182" t="s">
        <v>2989</v>
      </c>
      <c r="X3182">
        <v>1</v>
      </c>
      <c r="Y3182">
        <v>1</v>
      </c>
      <c r="Z3182" t="s">
        <v>1532</v>
      </c>
    </row>
    <row r="3183" spans="1:26">
      <c r="A3183">
        <v>285</v>
      </c>
      <c r="B3183">
        <v>16226</v>
      </c>
      <c r="C3183" t="s">
        <v>1574</v>
      </c>
      <c r="D3183" t="s">
        <v>1529</v>
      </c>
      <c r="E3183" t="s">
        <v>1449</v>
      </c>
      <c r="F3183">
        <v>2170114</v>
      </c>
      <c r="G3183">
        <v>2170114</v>
      </c>
      <c r="H3183" t="s">
        <v>1584</v>
      </c>
      <c r="I3183">
        <v>114</v>
      </c>
      <c r="J3183">
        <v>1</v>
      </c>
      <c r="K3183">
        <v>2000</v>
      </c>
      <c r="L3183">
        <v>81314</v>
      </c>
      <c r="M3183">
        <v>1010</v>
      </c>
      <c r="N3183">
        <v>1061</v>
      </c>
      <c r="O3183">
        <v>1114</v>
      </c>
      <c r="P3183">
        <v>1218</v>
      </c>
      <c r="Q3183">
        <v>1322</v>
      </c>
      <c r="R3183">
        <v>2000</v>
      </c>
      <c r="S3183">
        <v>2101</v>
      </c>
      <c r="T3183">
        <v>2206</v>
      </c>
      <c r="U3183">
        <v>2412</v>
      </c>
      <c r="V3183">
        <v>2618</v>
      </c>
      <c r="W3183" t="s">
        <v>2990</v>
      </c>
      <c r="X3183">
        <v>1</v>
      </c>
      <c r="Y3183">
        <v>1</v>
      </c>
      <c r="Z3183" t="s">
        <v>1532</v>
      </c>
    </row>
    <row r="3184" spans="1:26">
      <c r="A3184">
        <v>285</v>
      </c>
      <c r="B3184">
        <v>16226</v>
      </c>
      <c r="C3184" t="s">
        <v>1574</v>
      </c>
      <c r="D3184" t="s">
        <v>1529</v>
      </c>
      <c r="E3184" t="s">
        <v>1449</v>
      </c>
      <c r="F3184">
        <v>2170121</v>
      </c>
      <c r="G3184">
        <v>2170121</v>
      </c>
      <c r="H3184" t="s">
        <v>1584</v>
      </c>
      <c r="I3184">
        <v>121</v>
      </c>
      <c r="J3184">
        <v>1</v>
      </c>
      <c r="K3184">
        <v>150000</v>
      </c>
      <c r="L3184">
        <v>81314</v>
      </c>
      <c r="M3184">
        <v>1010</v>
      </c>
      <c r="N3184">
        <v>1061</v>
      </c>
      <c r="O3184">
        <v>1114</v>
      </c>
      <c r="P3184">
        <v>1218</v>
      </c>
      <c r="Q3184">
        <v>1322</v>
      </c>
      <c r="R3184">
        <v>150000</v>
      </c>
      <c r="S3184">
        <v>157574</v>
      </c>
      <c r="T3184">
        <v>165446</v>
      </c>
      <c r="U3184">
        <v>180891</v>
      </c>
      <c r="V3184">
        <v>196337</v>
      </c>
      <c r="W3184" t="s">
        <v>2991</v>
      </c>
      <c r="X3184">
        <v>1</v>
      </c>
      <c r="Y3184">
        <v>1</v>
      </c>
      <c r="Z3184" t="s">
        <v>1532</v>
      </c>
    </row>
    <row r="3185" spans="1:26">
      <c r="A3185">
        <v>285</v>
      </c>
      <c r="B3185">
        <v>16226</v>
      </c>
      <c r="C3185" t="s">
        <v>1574</v>
      </c>
      <c r="D3185" t="s">
        <v>1529</v>
      </c>
      <c r="E3185" t="s">
        <v>1449</v>
      </c>
      <c r="F3185">
        <v>22004</v>
      </c>
      <c r="G3185">
        <v>23227</v>
      </c>
      <c r="H3185" t="s">
        <v>1584</v>
      </c>
      <c r="I3185">
        <v>188</v>
      </c>
      <c r="J3185">
        <v>1</v>
      </c>
      <c r="K3185">
        <v>90000</v>
      </c>
      <c r="L3185">
        <v>81314</v>
      </c>
      <c r="M3185">
        <v>1010</v>
      </c>
      <c r="N3185">
        <v>1061</v>
      </c>
      <c r="O3185">
        <v>1114</v>
      </c>
      <c r="P3185">
        <v>1218</v>
      </c>
      <c r="Q3185">
        <v>1322</v>
      </c>
      <c r="R3185">
        <v>90000</v>
      </c>
      <c r="S3185">
        <v>94545</v>
      </c>
      <c r="T3185">
        <v>99267</v>
      </c>
      <c r="U3185">
        <v>108535</v>
      </c>
      <c r="V3185">
        <v>117802</v>
      </c>
      <c r="W3185" t="s">
        <v>2992</v>
      </c>
      <c r="X3185">
        <v>1</v>
      </c>
      <c r="Y3185">
        <v>1</v>
      </c>
      <c r="Z3185" t="s">
        <v>1532</v>
      </c>
    </row>
    <row r="3186" spans="1:26">
      <c r="A3186">
        <v>285</v>
      </c>
      <c r="B3186">
        <v>16226</v>
      </c>
      <c r="C3186" t="s">
        <v>1574</v>
      </c>
      <c r="D3186" t="s">
        <v>1529</v>
      </c>
      <c r="E3186" t="s">
        <v>1449</v>
      </c>
      <c r="F3186">
        <v>3298</v>
      </c>
      <c r="G3186">
        <v>3882</v>
      </c>
      <c r="H3186" t="s">
        <v>1584</v>
      </c>
      <c r="I3186">
        <v>188</v>
      </c>
      <c r="J3186">
        <v>1</v>
      </c>
      <c r="K3186">
        <v>90000</v>
      </c>
      <c r="L3186">
        <v>81314</v>
      </c>
      <c r="M3186">
        <v>1010</v>
      </c>
      <c r="N3186">
        <v>1061</v>
      </c>
      <c r="O3186">
        <v>1114</v>
      </c>
      <c r="P3186">
        <v>1218</v>
      </c>
      <c r="Q3186">
        <v>1322</v>
      </c>
      <c r="R3186">
        <v>90000</v>
      </c>
      <c r="S3186">
        <v>94545</v>
      </c>
      <c r="T3186">
        <v>99267</v>
      </c>
      <c r="U3186">
        <v>108535</v>
      </c>
      <c r="V3186">
        <v>117802</v>
      </c>
      <c r="W3186" t="s">
        <v>2993</v>
      </c>
      <c r="X3186">
        <v>1</v>
      </c>
      <c r="Y3186">
        <v>1</v>
      </c>
      <c r="Z3186" t="s">
        <v>1532</v>
      </c>
    </row>
    <row r="3187" spans="1:26">
      <c r="A3187">
        <v>285</v>
      </c>
      <c r="B3187">
        <v>16226</v>
      </c>
      <c r="C3187" t="s">
        <v>1574</v>
      </c>
      <c r="D3187" t="s">
        <v>1529</v>
      </c>
      <c r="E3187" t="s">
        <v>1449</v>
      </c>
      <c r="F3187">
        <v>80658</v>
      </c>
      <c r="G3187">
        <v>95300</v>
      </c>
      <c r="H3187" t="s">
        <v>1584</v>
      </c>
      <c r="I3187">
        <v>186</v>
      </c>
      <c r="J3187">
        <v>1</v>
      </c>
      <c r="K3187">
        <v>200000</v>
      </c>
      <c r="L3187">
        <v>81314</v>
      </c>
      <c r="M3187">
        <v>1010</v>
      </c>
      <c r="N3187">
        <v>1061</v>
      </c>
      <c r="O3187">
        <v>1114</v>
      </c>
      <c r="P3187">
        <v>1218</v>
      </c>
      <c r="Q3187">
        <v>1322</v>
      </c>
      <c r="R3187">
        <v>200000</v>
      </c>
      <c r="S3187">
        <v>210099</v>
      </c>
      <c r="T3187">
        <v>220594</v>
      </c>
      <c r="U3187">
        <v>241188</v>
      </c>
      <c r="V3187">
        <v>261782</v>
      </c>
      <c r="W3187" t="s">
        <v>2994</v>
      </c>
      <c r="X3187">
        <v>1</v>
      </c>
      <c r="Y3187">
        <v>1</v>
      </c>
      <c r="Z3187" t="s">
        <v>1532</v>
      </c>
    </row>
    <row r="3188" spans="1:26">
      <c r="A3188">
        <v>285</v>
      </c>
      <c r="B3188">
        <v>16226</v>
      </c>
      <c r="C3188" t="s">
        <v>1574</v>
      </c>
      <c r="D3188" t="s">
        <v>1529</v>
      </c>
      <c r="E3188" t="s">
        <v>1449</v>
      </c>
      <c r="F3188">
        <v>23013</v>
      </c>
      <c r="G3188">
        <v>24580</v>
      </c>
      <c r="H3188" t="s">
        <v>1584</v>
      </c>
      <c r="I3188">
        <v>186</v>
      </c>
      <c r="J3188">
        <v>1</v>
      </c>
      <c r="K3188">
        <v>200000</v>
      </c>
      <c r="L3188">
        <v>81314</v>
      </c>
      <c r="M3188">
        <v>1010</v>
      </c>
      <c r="N3188">
        <v>1061</v>
      </c>
      <c r="O3188">
        <v>1114</v>
      </c>
      <c r="P3188">
        <v>1218</v>
      </c>
      <c r="Q3188">
        <v>1322</v>
      </c>
      <c r="R3188">
        <v>200000</v>
      </c>
      <c r="S3188">
        <v>210099</v>
      </c>
      <c r="T3188">
        <v>220594</v>
      </c>
      <c r="U3188">
        <v>241188</v>
      </c>
      <c r="V3188">
        <v>261782</v>
      </c>
      <c r="W3188" t="s">
        <v>2995</v>
      </c>
      <c r="X3188">
        <v>1</v>
      </c>
      <c r="Y3188">
        <v>1</v>
      </c>
      <c r="Z3188" t="s">
        <v>1532</v>
      </c>
    </row>
    <row r="3189" spans="1:26">
      <c r="A3189">
        <v>285</v>
      </c>
      <c r="B3189">
        <v>16226</v>
      </c>
      <c r="C3189" t="s">
        <v>1574</v>
      </c>
      <c r="D3189" t="s">
        <v>1529</v>
      </c>
      <c r="E3189" t="s">
        <v>1449</v>
      </c>
      <c r="F3189">
        <v>43773</v>
      </c>
      <c r="G3189">
        <v>50310</v>
      </c>
      <c r="H3189" t="s">
        <v>1584</v>
      </c>
      <c r="I3189">
        <v>181</v>
      </c>
      <c r="J3189">
        <v>1</v>
      </c>
      <c r="K3189">
        <v>25000</v>
      </c>
      <c r="L3189">
        <v>81314</v>
      </c>
      <c r="M3189">
        <v>1010</v>
      </c>
      <c r="N3189">
        <v>1061</v>
      </c>
      <c r="O3189">
        <v>1114</v>
      </c>
      <c r="P3189">
        <v>1218</v>
      </c>
      <c r="Q3189">
        <v>1322</v>
      </c>
      <c r="R3189">
        <v>25000</v>
      </c>
      <c r="S3189">
        <v>26262</v>
      </c>
      <c r="T3189">
        <v>27574</v>
      </c>
      <c r="U3189">
        <v>30149</v>
      </c>
      <c r="V3189">
        <v>32723</v>
      </c>
      <c r="W3189" t="s">
        <v>2996</v>
      </c>
      <c r="X3189">
        <v>1</v>
      </c>
      <c r="Y3189">
        <v>1</v>
      </c>
      <c r="Z3189" t="s">
        <v>1532</v>
      </c>
    </row>
    <row r="3190" spans="1:26">
      <c r="A3190">
        <v>285</v>
      </c>
      <c r="B3190">
        <v>16226</v>
      </c>
      <c r="C3190" t="s">
        <v>1574</v>
      </c>
      <c r="D3190" t="s">
        <v>1529</v>
      </c>
      <c r="E3190" t="s">
        <v>1449</v>
      </c>
      <c r="F3190">
        <v>2925</v>
      </c>
      <c r="G3190">
        <v>3509</v>
      </c>
      <c r="H3190" t="s">
        <v>1584</v>
      </c>
      <c r="I3190">
        <v>182</v>
      </c>
      <c r="J3190">
        <v>1</v>
      </c>
      <c r="K3190">
        <v>90000</v>
      </c>
      <c r="L3190">
        <v>81314</v>
      </c>
      <c r="M3190">
        <v>1010</v>
      </c>
      <c r="N3190">
        <v>1061</v>
      </c>
      <c r="O3190">
        <v>1114</v>
      </c>
      <c r="P3190">
        <v>1218</v>
      </c>
      <c r="Q3190">
        <v>1322</v>
      </c>
      <c r="R3190">
        <v>90000</v>
      </c>
      <c r="S3190">
        <v>94545</v>
      </c>
      <c r="T3190">
        <v>99267</v>
      </c>
      <c r="U3190">
        <v>108535</v>
      </c>
      <c r="V3190">
        <v>117802</v>
      </c>
      <c r="W3190" t="s">
        <v>2997</v>
      </c>
      <c r="X3190">
        <v>1</v>
      </c>
      <c r="Y3190">
        <v>1</v>
      </c>
      <c r="Z3190" t="s">
        <v>1532</v>
      </c>
    </row>
    <row r="3191" spans="1:26">
      <c r="A3191">
        <v>285</v>
      </c>
      <c r="B3191">
        <v>16226</v>
      </c>
      <c r="C3191" t="s">
        <v>1574</v>
      </c>
      <c r="D3191" t="s">
        <v>1529</v>
      </c>
      <c r="E3191" t="s">
        <v>1449</v>
      </c>
      <c r="F3191">
        <v>3193</v>
      </c>
      <c r="G3191">
        <v>3777</v>
      </c>
      <c r="H3191" t="s">
        <v>1584</v>
      </c>
      <c r="I3191">
        <v>185</v>
      </c>
      <c r="J3191">
        <v>1</v>
      </c>
      <c r="K3191">
        <v>10000</v>
      </c>
      <c r="L3191">
        <v>81314</v>
      </c>
      <c r="M3191">
        <v>1010</v>
      </c>
      <c r="N3191">
        <v>1061</v>
      </c>
      <c r="O3191">
        <v>1114</v>
      </c>
      <c r="P3191">
        <v>1218</v>
      </c>
      <c r="Q3191">
        <v>1322</v>
      </c>
      <c r="R3191">
        <v>10000</v>
      </c>
      <c r="S3191">
        <v>10505</v>
      </c>
      <c r="T3191">
        <v>11030</v>
      </c>
      <c r="U3191">
        <v>12059</v>
      </c>
      <c r="V3191">
        <v>13089</v>
      </c>
      <c r="W3191" t="s">
        <v>2998</v>
      </c>
      <c r="X3191">
        <v>1</v>
      </c>
      <c r="Y3191">
        <v>1</v>
      </c>
      <c r="Z3191" t="s">
        <v>1532</v>
      </c>
    </row>
    <row r="3192" spans="1:26">
      <c r="A3192">
        <v>285</v>
      </c>
      <c r="B3192">
        <v>16226</v>
      </c>
      <c r="C3192" t="s">
        <v>1574</v>
      </c>
      <c r="D3192" t="s">
        <v>1529</v>
      </c>
      <c r="E3192" t="s">
        <v>1449</v>
      </c>
      <c r="F3192">
        <v>2890</v>
      </c>
      <c r="G3192">
        <v>3474</v>
      </c>
      <c r="H3192" t="s">
        <v>1584</v>
      </c>
      <c r="I3192">
        <v>181</v>
      </c>
      <c r="J3192">
        <v>1</v>
      </c>
      <c r="K3192">
        <v>100000</v>
      </c>
      <c r="L3192">
        <v>81314</v>
      </c>
      <c r="M3192">
        <v>1010</v>
      </c>
      <c r="N3192">
        <v>1061</v>
      </c>
      <c r="O3192">
        <v>1114</v>
      </c>
      <c r="P3192">
        <v>1218</v>
      </c>
      <c r="Q3192">
        <v>1322</v>
      </c>
      <c r="R3192">
        <v>100000</v>
      </c>
      <c r="S3192">
        <v>105050</v>
      </c>
      <c r="T3192">
        <v>110297</v>
      </c>
      <c r="U3192">
        <v>120594</v>
      </c>
      <c r="V3192">
        <v>130891</v>
      </c>
      <c r="W3192" t="s">
        <v>2999</v>
      </c>
      <c r="X3192">
        <v>1</v>
      </c>
      <c r="Y3192">
        <v>1</v>
      </c>
      <c r="Z3192" t="s">
        <v>1532</v>
      </c>
    </row>
    <row r="3193" spans="1:26">
      <c r="A3193">
        <v>285</v>
      </c>
      <c r="B3193">
        <v>16226</v>
      </c>
      <c r="C3193" t="s">
        <v>1574</v>
      </c>
      <c r="D3193" t="s">
        <v>1529</v>
      </c>
      <c r="E3193" t="s">
        <v>1449</v>
      </c>
      <c r="F3193">
        <v>60638</v>
      </c>
      <c r="G3193">
        <v>72561</v>
      </c>
      <c r="H3193" t="s">
        <v>1584</v>
      </c>
      <c r="I3193">
        <v>181</v>
      </c>
      <c r="J3193">
        <v>1</v>
      </c>
      <c r="K3193">
        <v>25000</v>
      </c>
      <c r="L3193">
        <v>81314</v>
      </c>
      <c r="M3193">
        <v>1010</v>
      </c>
      <c r="N3193">
        <v>1061</v>
      </c>
      <c r="O3193">
        <v>1114</v>
      </c>
      <c r="P3193">
        <v>1218</v>
      </c>
      <c r="Q3193">
        <v>1322</v>
      </c>
      <c r="R3193">
        <v>25000</v>
      </c>
      <c r="S3193">
        <v>26262</v>
      </c>
      <c r="T3193">
        <v>27574</v>
      </c>
      <c r="U3193">
        <v>30149</v>
      </c>
      <c r="V3193">
        <v>32723</v>
      </c>
      <c r="W3193" t="s">
        <v>3000</v>
      </c>
      <c r="X3193">
        <v>1</v>
      </c>
      <c r="Y3193">
        <v>1</v>
      </c>
      <c r="Z3193" t="s">
        <v>1532</v>
      </c>
    </row>
    <row r="3194" spans="1:26">
      <c r="A3194">
        <v>285</v>
      </c>
      <c r="B3194">
        <v>16226</v>
      </c>
      <c r="C3194" t="s">
        <v>1574</v>
      </c>
      <c r="D3194" t="s">
        <v>1529</v>
      </c>
      <c r="E3194" t="s">
        <v>1449</v>
      </c>
      <c r="F3194">
        <v>22689</v>
      </c>
      <c r="G3194">
        <v>24255</v>
      </c>
      <c r="H3194" t="s">
        <v>1584</v>
      </c>
      <c r="I3194">
        <v>181</v>
      </c>
      <c r="J3194">
        <v>1</v>
      </c>
      <c r="K3194">
        <v>50000</v>
      </c>
      <c r="L3194">
        <v>81314</v>
      </c>
      <c r="M3194">
        <v>1010</v>
      </c>
      <c r="N3194">
        <v>1061</v>
      </c>
      <c r="O3194">
        <v>1114</v>
      </c>
      <c r="P3194">
        <v>1218</v>
      </c>
      <c r="Q3194">
        <v>1322</v>
      </c>
      <c r="R3194">
        <v>50000</v>
      </c>
      <c r="S3194">
        <v>52525</v>
      </c>
      <c r="T3194">
        <v>55149</v>
      </c>
      <c r="U3194">
        <v>60297</v>
      </c>
      <c r="V3194">
        <v>65446</v>
      </c>
      <c r="W3194" t="s">
        <v>3001</v>
      </c>
      <c r="X3194">
        <v>1</v>
      </c>
      <c r="Y3194">
        <v>1</v>
      </c>
      <c r="Z3194" t="s">
        <v>1532</v>
      </c>
    </row>
    <row r="3195" spans="1:26">
      <c r="A3195">
        <v>285</v>
      </c>
      <c r="B3195">
        <v>16226</v>
      </c>
      <c r="C3195" t="s">
        <v>1574</v>
      </c>
      <c r="D3195" t="s">
        <v>1529</v>
      </c>
      <c r="E3195" t="s">
        <v>1449</v>
      </c>
      <c r="F3195">
        <v>2883</v>
      </c>
      <c r="G3195">
        <v>3467</v>
      </c>
      <c r="H3195" t="s">
        <v>1584</v>
      </c>
      <c r="I3195">
        <v>181</v>
      </c>
      <c r="J3195">
        <v>1</v>
      </c>
      <c r="K3195">
        <v>300000</v>
      </c>
      <c r="L3195">
        <v>81314</v>
      </c>
      <c r="M3195">
        <v>1010</v>
      </c>
      <c r="N3195">
        <v>1061</v>
      </c>
      <c r="O3195">
        <v>1114</v>
      </c>
      <c r="P3195">
        <v>1218</v>
      </c>
      <c r="Q3195">
        <v>1322</v>
      </c>
      <c r="R3195">
        <v>300000</v>
      </c>
      <c r="S3195">
        <v>315149</v>
      </c>
      <c r="T3195">
        <v>330891</v>
      </c>
      <c r="U3195">
        <v>361782</v>
      </c>
      <c r="V3195">
        <v>392673</v>
      </c>
      <c r="W3195" t="s">
        <v>3002</v>
      </c>
      <c r="X3195">
        <v>1</v>
      </c>
      <c r="Y3195">
        <v>1</v>
      </c>
      <c r="Z3195" t="s">
        <v>1532</v>
      </c>
    </row>
    <row r="3196" spans="1:26">
      <c r="A3196">
        <v>285</v>
      </c>
      <c r="B3196">
        <v>16226</v>
      </c>
      <c r="C3196" t="s">
        <v>1574</v>
      </c>
      <c r="D3196" t="s">
        <v>1529</v>
      </c>
      <c r="E3196" t="s">
        <v>1449</v>
      </c>
      <c r="F3196">
        <v>26257</v>
      </c>
      <c r="G3196">
        <v>28506</v>
      </c>
      <c r="H3196" t="s">
        <v>1584</v>
      </c>
      <c r="I3196">
        <v>181</v>
      </c>
      <c r="J3196">
        <v>1</v>
      </c>
      <c r="K3196">
        <v>50000</v>
      </c>
      <c r="L3196">
        <v>81314</v>
      </c>
      <c r="M3196">
        <v>1010</v>
      </c>
      <c r="N3196">
        <v>1061</v>
      </c>
      <c r="O3196">
        <v>1114</v>
      </c>
      <c r="P3196">
        <v>1218</v>
      </c>
      <c r="Q3196">
        <v>1322</v>
      </c>
      <c r="R3196">
        <v>50000</v>
      </c>
      <c r="S3196">
        <v>52525</v>
      </c>
      <c r="T3196">
        <v>55149</v>
      </c>
      <c r="U3196">
        <v>60297</v>
      </c>
      <c r="V3196">
        <v>65446</v>
      </c>
      <c r="W3196" t="s">
        <v>3003</v>
      </c>
      <c r="X3196">
        <v>1</v>
      </c>
      <c r="Y3196">
        <v>1</v>
      </c>
      <c r="Z3196" t="s">
        <v>1532</v>
      </c>
    </row>
    <row r="3197" spans="1:26">
      <c r="A3197">
        <v>285</v>
      </c>
      <c r="B3197">
        <v>16226</v>
      </c>
      <c r="C3197" t="s">
        <v>1551</v>
      </c>
      <c r="D3197" t="s">
        <v>1529</v>
      </c>
      <c r="E3197" t="s">
        <v>1458</v>
      </c>
      <c r="F3197">
        <v>59</v>
      </c>
      <c r="G3197">
        <v>151</v>
      </c>
      <c r="H3197" t="s">
        <v>1530</v>
      </c>
      <c r="I3197">
        <v>266</v>
      </c>
      <c r="J3197">
        <v>1000</v>
      </c>
      <c r="K3197">
        <v>7.73</v>
      </c>
      <c r="L3197">
        <v>22249</v>
      </c>
      <c r="M3197">
        <v>176</v>
      </c>
      <c r="N3197">
        <v>185</v>
      </c>
      <c r="O3197">
        <v>194</v>
      </c>
      <c r="P3197">
        <v>212</v>
      </c>
      <c r="Q3197">
        <v>230</v>
      </c>
      <c r="R3197">
        <v>7730</v>
      </c>
      <c r="S3197">
        <v>8125</v>
      </c>
      <c r="T3197">
        <v>8521</v>
      </c>
      <c r="U3197">
        <v>9311</v>
      </c>
      <c r="V3197">
        <v>10102</v>
      </c>
      <c r="W3197" t="s">
        <v>1565</v>
      </c>
      <c r="X3197">
        <v>1</v>
      </c>
      <c r="Y3197">
        <v>1</v>
      </c>
      <c r="Z3197" t="s">
        <v>1532</v>
      </c>
    </row>
    <row r="3198" spans="1:26">
      <c r="A3198">
        <v>285</v>
      </c>
      <c r="B3198">
        <v>16226</v>
      </c>
      <c r="C3198" t="s">
        <v>1551</v>
      </c>
      <c r="D3198" t="s">
        <v>1529</v>
      </c>
      <c r="E3198" t="s">
        <v>1458</v>
      </c>
      <c r="F3198">
        <v>10</v>
      </c>
      <c r="G3198">
        <v>102</v>
      </c>
      <c r="H3198" t="s">
        <v>1530</v>
      </c>
      <c r="I3198">
        <v>266</v>
      </c>
      <c r="J3198">
        <v>2000</v>
      </c>
      <c r="K3198">
        <v>8</v>
      </c>
      <c r="L3198">
        <v>22249</v>
      </c>
      <c r="M3198">
        <v>176</v>
      </c>
      <c r="N3198">
        <v>185</v>
      </c>
      <c r="O3198">
        <v>194</v>
      </c>
      <c r="P3198">
        <v>212</v>
      </c>
      <c r="Q3198">
        <v>230</v>
      </c>
      <c r="R3198">
        <v>16000</v>
      </c>
      <c r="S3198">
        <v>16818</v>
      </c>
      <c r="T3198">
        <v>17636</v>
      </c>
      <c r="U3198">
        <v>19273</v>
      </c>
      <c r="V3198">
        <v>20909</v>
      </c>
      <c r="W3198" t="s">
        <v>1907</v>
      </c>
      <c r="X3198">
        <v>1</v>
      </c>
      <c r="Y3198">
        <v>1</v>
      </c>
      <c r="Z3198" t="s">
        <v>1532</v>
      </c>
    </row>
    <row r="3199" spans="1:26">
      <c r="A3199">
        <v>285</v>
      </c>
      <c r="B3199">
        <v>16226</v>
      </c>
      <c r="C3199" t="s">
        <v>1551</v>
      </c>
      <c r="D3199" t="s">
        <v>1529</v>
      </c>
      <c r="E3199" t="s">
        <v>1458</v>
      </c>
      <c r="F3199">
        <v>9</v>
      </c>
      <c r="G3199">
        <v>28959</v>
      </c>
      <c r="H3199" t="s">
        <v>1530</v>
      </c>
      <c r="I3199">
        <v>266</v>
      </c>
      <c r="J3199">
        <v>700</v>
      </c>
      <c r="K3199">
        <v>6</v>
      </c>
      <c r="L3199">
        <v>22249</v>
      </c>
      <c r="M3199">
        <v>176</v>
      </c>
      <c r="N3199">
        <v>185</v>
      </c>
      <c r="O3199">
        <v>194</v>
      </c>
      <c r="P3199">
        <v>212</v>
      </c>
      <c r="Q3199">
        <v>230</v>
      </c>
      <c r="R3199">
        <v>4200</v>
      </c>
      <c r="S3199">
        <v>4415</v>
      </c>
      <c r="T3199">
        <v>4630</v>
      </c>
      <c r="U3199">
        <v>5059</v>
      </c>
      <c r="V3199">
        <v>5489</v>
      </c>
      <c r="W3199" t="s">
        <v>1907</v>
      </c>
      <c r="X3199">
        <v>1</v>
      </c>
      <c r="Y3199">
        <v>1</v>
      </c>
      <c r="Z3199" t="s">
        <v>1532</v>
      </c>
    </row>
    <row r="3200" spans="1:26">
      <c r="A3200">
        <v>285</v>
      </c>
      <c r="B3200">
        <v>16226</v>
      </c>
      <c r="C3200" t="s">
        <v>1551</v>
      </c>
      <c r="D3200" t="s">
        <v>1529</v>
      </c>
      <c r="E3200" t="s">
        <v>1458</v>
      </c>
      <c r="F3200">
        <v>8</v>
      </c>
      <c r="G3200">
        <v>100</v>
      </c>
      <c r="H3200" t="s">
        <v>1530</v>
      </c>
      <c r="I3200">
        <v>266</v>
      </c>
      <c r="J3200">
        <v>1000</v>
      </c>
      <c r="K3200">
        <v>5</v>
      </c>
      <c r="L3200">
        <v>22249</v>
      </c>
      <c r="M3200">
        <v>176</v>
      </c>
      <c r="N3200">
        <v>185</v>
      </c>
      <c r="O3200">
        <v>194</v>
      </c>
      <c r="P3200">
        <v>212</v>
      </c>
      <c r="Q3200">
        <v>230</v>
      </c>
      <c r="R3200">
        <v>5000</v>
      </c>
      <c r="S3200">
        <v>5256</v>
      </c>
      <c r="T3200">
        <v>5511</v>
      </c>
      <c r="U3200">
        <v>6023</v>
      </c>
      <c r="V3200">
        <v>6534</v>
      </c>
      <c r="W3200" t="s">
        <v>1907</v>
      </c>
      <c r="X3200">
        <v>1</v>
      </c>
      <c r="Y3200">
        <v>1</v>
      </c>
      <c r="Z3200" t="s">
        <v>1532</v>
      </c>
    </row>
    <row r="3201" spans="1:26">
      <c r="A3201">
        <v>285</v>
      </c>
      <c r="B3201">
        <v>16226</v>
      </c>
      <c r="C3201" t="s">
        <v>1551</v>
      </c>
      <c r="D3201" t="s">
        <v>1529</v>
      </c>
      <c r="E3201" t="s">
        <v>1450</v>
      </c>
      <c r="F3201">
        <v>389</v>
      </c>
      <c r="G3201">
        <v>10532</v>
      </c>
      <c r="H3201" t="s">
        <v>1530</v>
      </c>
      <c r="I3201">
        <v>266</v>
      </c>
      <c r="J3201">
        <v>500</v>
      </c>
      <c r="K3201">
        <v>50</v>
      </c>
      <c r="L3201">
        <v>4297</v>
      </c>
      <c r="M3201">
        <v>786</v>
      </c>
      <c r="N3201">
        <v>825</v>
      </c>
      <c r="O3201">
        <v>867</v>
      </c>
      <c r="P3201">
        <v>948</v>
      </c>
      <c r="Q3201">
        <v>1029</v>
      </c>
      <c r="R3201">
        <v>25000</v>
      </c>
      <c r="S3201">
        <v>26240</v>
      </c>
      <c r="T3201">
        <v>27576</v>
      </c>
      <c r="U3201">
        <v>30153</v>
      </c>
      <c r="V3201">
        <v>32729</v>
      </c>
      <c r="W3201" t="s">
        <v>1903</v>
      </c>
      <c r="X3201">
        <v>1</v>
      </c>
      <c r="Y3201">
        <v>1</v>
      </c>
      <c r="Z3201" t="s">
        <v>1532</v>
      </c>
    </row>
    <row r="3202" spans="1:26">
      <c r="A3202">
        <v>285</v>
      </c>
      <c r="B3202">
        <v>16226</v>
      </c>
      <c r="C3202" t="s">
        <v>1551</v>
      </c>
      <c r="D3202" t="s">
        <v>1529</v>
      </c>
      <c r="E3202" t="s">
        <v>1451</v>
      </c>
      <c r="F3202">
        <v>389</v>
      </c>
      <c r="G3202">
        <v>10532</v>
      </c>
      <c r="H3202" t="s">
        <v>1530</v>
      </c>
      <c r="I3202">
        <v>266</v>
      </c>
      <c r="J3202">
        <v>500</v>
      </c>
      <c r="K3202">
        <v>50</v>
      </c>
      <c r="L3202">
        <v>4297</v>
      </c>
      <c r="M3202">
        <v>786</v>
      </c>
      <c r="N3202">
        <v>825</v>
      </c>
      <c r="O3202">
        <v>867</v>
      </c>
      <c r="P3202">
        <v>948</v>
      </c>
      <c r="Q3202">
        <v>1029</v>
      </c>
      <c r="R3202">
        <v>25000</v>
      </c>
      <c r="S3202">
        <v>26240</v>
      </c>
      <c r="T3202">
        <v>27576</v>
      </c>
      <c r="U3202">
        <v>30153</v>
      </c>
      <c r="V3202">
        <v>32729</v>
      </c>
      <c r="W3202" t="s">
        <v>1903</v>
      </c>
      <c r="X3202">
        <v>1</v>
      </c>
      <c r="Y3202">
        <v>1</v>
      </c>
      <c r="Z3202" t="s">
        <v>1532</v>
      </c>
    </row>
    <row r="3203" spans="1:26">
      <c r="A3203">
        <v>285</v>
      </c>
      <c r="B3203">
        <v>16226</v>
      </c>
      <c r="C3203" t="s">
        <v>1574</v>
      </c>
      <c r="D3203" t="s">
        <v>1529</v>
      </c>
      <c r="E3203" t="s">
        <v>1439</v>
      </c>
      <c r="F3203">
        <v>20291</v>
      </c>
      <c r="G3203">
        <v>21268</v>
      </c>
      <c r="H3203" t="s">
        <v>1577</v>
      </c>
      <c r="I3203">
        <v>324</v>
      </c>
      <c r="J3203">
        <v>20</v>
      </c>
      <c r="K3203">
        <v>3000</v>
      </c>
      <c r="L3203">
        <v>81000</v>
      </c>
      <c r="M3203">
        <v>2044</v>
      </c>
      <c r="N3203">
        <v>2146</v>
      </c>
      <c r="O3203">
        <v>2254</v>
      </c>
      <c r="P3203">
        <v>2464</v>
      </c>
      <c r="Q3203">
        <v>2674</v>
      </c>
      <c r="R3203">
        <v>60000</v>
      </c>
      <c r="S3203">
        <v>62994</v>
      </c>
      <c r="T3203">
        <v>66164</v>
      </c>
      <c r="U3203">
        <v>72329</v>
      </c>
      <c r="V3203">
        <v>78493</v>
      </c>
      <c r="W3203" t="s">
        <v>2958</v>
      </c>
      <c r="X3203">
        <v>1</v>
      </c>
      <c r="Y3203">
        <v>1</v>
      </c>
      <c r="Z3203" t="s">
        <v>1532</v>
      </c>
    </row>
    <row r="3204" spans="1:26">
      <c r="A3204">
        <v>285</v>
      </c>
      <c r="B3204">
        <v>16226</v>
      </c>
      <c r="C3204" t="s">
        <v>1574</v>
      </c>
      <c r="D3204" t="s">
        <v>1529</v>
      </c>
      <c r="E3204" t="s">
        <v>1439</v>
      </c>
      <c r="F3204">
        <v>9855</v>
      </c>
      <c r="G3204">
        <v>10235</v>
      </c>
      <c r="H3204" t="s">
        <v>1577</v>
      </c>
      <c r="I3204">
        <v>324</v>
      </c>
      <c r="J3204">
        <v>3</v>
      </c>
      <c r="K3204">
        <v>90</v>
      </c>
      <c r="L3204">
        <v>81000</v>
      </c>
      <c r="M3204">
        <v>2044</v>
      </c>
      <c r="N3204">
        <v>2146</v>
      </c>
      <c r="O3204">
        <v>2254</v>
      </c>
      <c r="P3204">
        <v>2464</v>
      </c>
      <c r="Q3204">
        <v>2674</v>
      </c>
      <c r="R3204">
        <v>270</v>
      </c>
      <c r="S3204">
        <v>283</v>
      </c>
      <c r="T3204">
        <v>298</v>
      </c>
      <c r="U3204">
        <v>325</v>
      </c>
      <c r="V3204">
        <v>353</v>
      </c>
      <c r="W3204" t="s">
        <v>3004</v>
      </c>
      <c r="X3204">
        <v>1</v>
      </c>
      <c r="Y3204">
        <v>1</v>
      </c>
      <c r="Z3204" t="s">
        <v>1532</v>
      </c>
    </row>
    <row r="3205" spans="1:26">
      <c r="A3205">
        <v>285</v>
      </c>
      <c r="B3205">
        <v>16226</v>
      </c>
      <c r="C3205" t="s">
        <v>1574</v>
      </c>
      <c r="D3205" t="s">
        <v>1529</v>
      </c>
      <c r="E3205" t="s">
        <v>1439</v>
      </c>
      <c r="F3205">
        <v>83427</v>
      </c>
      <c r="G3205">
        <v>98668</v>
      </c>
      <c r="H3205" t="s">
        <v>1577</v>
      </c>
      <c r="I3205">
        <v>324</v>
      </c>
      <c r="J3205">
        <v>1</v>
      </c>
      <c r="K3205">
        <v>6000</v>
      </c>
      <c r="L3205">
        <v>81000</v>
      </c>
      <c r="M3205">
        <v>2044</v>
      </c>
      <c r="N3205">
        <v>2146</v>
      </c>
      <c r="O3205">
        <v>2254</v>
      </c>
      <c r="P3205">
        <v>2464</v>
      </c>
      <c r="Q3205">
        <v>2674</v>
      </c>
      <c r="R3205">
        <v>6000</v>
      </c>
      <c r="S3205">
        <v>6299</v>
      </c>
      <c r="T3205">
        <v>6616</v>
      </c>
      <c r="U3205">
        <v>7233</v>
      </c>
      <c r="V3205">
        <v>7849</v>
      </c>
      <c r="W3205" t="s">
        <v>3005</v>
      </c>
      <c r="X3205">
        <v>1</v>
      </c>
      <c r="Y3205">
        <v>1</v>
      </c>
      <c r="Z3205" t="s">
        <v>1532</v>
      </c>
    </row>
    <row r="3206" spans="1:26">
      <c r="A3206">
        <v>285</v>
      </c>
      <c r="B3206">
        <v>16226</v>
      </c>
      <c r="C3206" t="s">
        <v>1574</v>
      </c>
      <c r="D3206" t="s">
        <v>1529</v>
      </c>
      <c r="E3206" t="s">
        <v>1439</v>
      </c>
      <c r="F3206">
        <v>21518</v>
      </c>
      <c r="G3206">
        <v>22730</v>
      </c>
      <c r="H3206" t="s">
        <v>1577</v>
      </c>
      <c r="I3206">
        <v>324</v>
      </c>
      <c r="J3206">
        <v>50</v>
      </c>
      <c r="K3206">
        <v>2000</v>
      </c>
      <c r="L3206">
        <v>81000</v>
      </c>
      <c r="M3206">
        <v>2044</v>
      </c>
      <c r="N3206">
        <v>2146</v>
      </c>
      <c r="O3206">
        <v>2254</v>
      </c>
      <c r="P3206">
        <v>2464</v>
      </c>
      <c r="Q3206">
        <v>2674</v>
      </c>
      <c r="R3206">
        <v>100000</v>
      </c>
      <c r="S3206">
        <v>104990</v>
      </c>
      <c r="T3206">
        <v>110274</v>
      </c>
      <c r="U3206">
        <v>120548</v>
      </c>
      <c r="V3206">
        <v>130822</v>
      </c>
      <c r="W3206" t="s">
        <v>2960</v>
      </c>
      <c r="X3206">
        <v>1</v>
      </c>
      <c r="Y3206">
        <v>1</v>
      </c>
      <c r="Z3206" t="s">
        <v>1532</v>
      </c>
    </row>
    <row r="3207" spans="1:26">
      <c r="A3207">
        <v>285</v>
      </c>
      <c r="B3207">
        <v>16226</v>
      </c>
      <c r="C3207" t="s">
        <v>1574</v>
      </c>
      <c r="D3207" t="s">
        <v>1529</v>
      </c>
      <c r="E3207" t="s">
        <v>1439</v>
      </c>
      <c r="F3207">
        <v>3688</v>
      </c>
      <c r="G3207">
        <v>4351</v>
      </c>
      <c r="H3207" t="s">
        <v>1577</v>
      </c>
      <c r="I3207">
        <v>324</v>
      </c>
      <c r="J3207">
        <v>10</v>
      </c>
      <c r="K3207">
        <v>5200</v>
      </c>
      <c r="L3207">
        <v>81000</v>
      </c>
      <c r="M3207">
        <v>2044</v>
      </c>
      <c r="N3207">
        <v>2146</v>
      </c>
      <c r="O3207">
        <v>2254</v>
      </c>
      <c r="P3207">
        <v>2464</v>
      </c>
      <c r="Q3207">
        <v>2674</v>
      </c>
      <c r="R3207">
        <v>52000</v>
      </c>
      <c r="S3207">
        <v>54595</v>
      </c>
      <c r="T3207">
        <v>57342</v>
      </c>
      <c r="U3207">
        <v>62685</v>
      </c>
      <c r="V3207">
        <v>68027</v>
      </c>
      <c r="W3207" t="s">
        <v>3006</v>
      </c>
      <c r="X3207">
        <v>1</v>
      </c>
      <c r="Y3207">
        <v>1</v>
      </c>
      <c r="Z3207" t="s">
        <v>1532</v>
      </c>
    </row>
    <row r="3208" spans="1:26">
      <c r="A3208">
        <v>285</v>
      </c>
      <c r="B3208">
        <v>16226</v>
      </c>
      <c r="C3208" t="s">
        <v>1574</v>
      </c>
      <c r="D3208" t="s">
        <v>1529</v>
      </c>
      <c r="E3208" t="s">
        <v>1439</v>
      </c>
      <c r="F3208">
        <v>45425</v>
      </c>
      <c r="G3208">
        <v>52510</v>
      </c>
      <c r="H3208" t="s">
        <v>1577</v>
      </c>
      <c r="I3208">
        <v>324</v>
      </c>
      <c r="J3208">
        <v>10</v>
      </c>
      <c r="K3208">
        <v>1500</v>
      </c>
      <c r="L3208">
        <v>81000</v>
      </c>
      <c r="M3208">
        <v>2044</v>
      </c>
      <c r="N3208">
        <v>2146</v>
      </c>
      <c r="O3208">
        <v>2254</v>
      </c>
      <c r="P3208">
        <v>2464</v>
      </c>
      <c r="Q3208">
        <v>2674</v>
      </c>
      <c r="R3208">
        <v>15000</v>
      </c>
      <c r="S3208">
        <v>15749</v>
      </c>
      <c r="T3208">
        <v>16541</v>
      </c>
      <c r="U3208">
        <v>18082</v>
      </c>
      <c r="V3208">
        <v>19623</v>
      </c>
      <c r="W3208" t="s">
        <v>2959</v>
      </c>
      <c r="X3208">
        <v>1</v>
      </c>
      <c r="Y3208">
        <v>1</v>
      </c>
      <c r="Z3208" t="s">
        <v>1532</v>
      </c>
    </row>
    <row r="3209" spans="1:26">
      <c r="A3209">
        <v>285</v>
      </c>
      <c r="B3209">
        <v>16226</v>
      </c>
      <c r="C3209" t="s">
        <v>1574</v>
      </c>
      <c r="D3209" t="s">
        <v>1529</v>
      </c>
      <c r="E3209" t="s">
        <v>1439</v>
      </c>
      <c r="F3209">
        <v>38800</v>
      </c>
      <c r="G3209">
        <v>42978</v>
      </c>
      <c r="H3209" t="s">
        <v>1577</v>
      </c>
      <c r="I3209">
        <v>324</v>
      </c>
      <c r="J3209">
        <v>50</v>
      </c>
      <c r="K3209">
        <v>3000</v>
      </c>
      <c r="L3209">
        <v>81000</v>
      </c>
      <c r="M3209">
        <v>2044</v>
      </c>
      <c r="N3209">
        <v>2146</v>
      </c>
      <c r="O3209">
        <v>2254</v>
      </c>
      <c r="P3209">
        <v>2464</v>
      </c>
      <c r="Q3209">
        <v>2674</v>
      </c>
      <c r="R3209">
        <v>150000</v>
      </c>
      <c r="S3209">
        <v>157485</v>
      </c>
      <c r="T3209">
        <v>165411</v>
      </c>
      <c r="U3209">
        <v>180822</v>
      </c>
      <c r="V3209">
        <v>196233</v>
      </c>
      <c r="W3209" t="s">
        <v>2960</v>
      </c>
      <c r="X3209">
        <v>1</v>
      </c>
      <c r="Y3209">
        <v>1</v>
      </c>
      <c r="Z3209" t="s">
        <v>1532</v>
      </c>
    </row>
    <row r="3210" spans="1:26">
      <c r="A3210">
        <v>285</v>
      </c>
      <c r="B3210">
        <v>16226</v>
      </c>
      <c r="C3210" t="s">
        <v>1574</v>
      </c>
      <c r="D3210" t="s">
        <v>1529</v>
      </c>
      <c r="E3210" t="s">
        <v>1439</v>
      </c>
      <c r="F3210">
        <v>59307</v>
      </c>
      <c r="G3210">
        <v>70396</v>
      </c>
      <c r="H3210" t="s">
        <v>1577</v>
      </c>
      <c r="I3210">
        <v>324</v>
      </c>
      <c r="J3210">
        <v>10</v>
      </c>
      <c r="K3210">
        <v>20000</v>
      </c>
      <c r="L3210">
        <v>81000</v>
      </c>
      <c r="M3210">
        <v>2044</v>
      </c>
      <c r="N3210">
        <v>2146</v>
      </c>
      <c r="O3210">
        <v>2254</v>
      </c>
      <c r="P3210">
        <v>2464</v>
      </c>
      <c r="Q3210">
        <v>2674</v>
      </c>
      <c r="R3210">
        <v>200000</v>
      </c>
      <c r="S3210">
        <v>209980</v>
      </c>
      <c r="T3210">
        <v>220548</v>
      </c>
      <c r="U3210">
        <v>241096</v>
      </c>
      <c r="V3210">
        <v>261644</v>
      </c>
      <c r="W3210" t="s">
        <v>3007</v>
      </c>
      <c r="X3210">
        <v>1</v>
      </c>
      <c r="Y3210">
        <v>1</v>
      </c>
      <c r="Z3210" t="s">
        <v>1532</v>
      </c>
    </row>
    <row r="3211" spans="1:26">
      <c r="A3211">
        <v>285</v>
      </c>
      <c r="B3211">
        <v>16226</v>
      </c>
      <c r="C3211" t="s">
        <v>1574</v>
      </c>
      <c r="D3211" t="s">
        <v>1529</v>
      </c>
      <c r="E3211" t="s">
        <v>1439</v>
      </c>
      <c r="F3211">
        <v>58998</v>
      </c>
      <c r="G3211">
        <v>70068</v>
      </c>
      <c r="H3211" t="s">
        <v>1577</v>
      </c>
      <c r="I3211">
        <v>324</v>
      </c>
      <c r="J3211">
        <v>10</v>
      </c>
      <c r="K3211">
        <v>5000</v>
      </c>
      <c r="L3211">
        <v>81000</v>
      </c>
      <c r="M3211">
        <v>2044</v>
      </c>
      <c r="N3211">
        <v>2146</v>
      </c>
      <c r="O3211">
        <v>2254</v>
      </c>
      <c r="P3211">
        <v>2464</v>
      </c>
      <c r="Q3211">
        <v>2674</v>
      </c>
      <c r="R3211">
        <v>50000</v>
      </c>
      <c r="S3211">
        <v>52495</v>
      </c>
      <c r="T3211">
        <v>55137</v>
      </c>
      <c r="U3211">
        <v>60274</v>
      </c>
      <c r="V3211">
        <v>65411</v>
      </c>
      <c r="W3211" t="s">
        <v>3008</v>
      </c>
      <c r="X3211">
        <v>1</v>
      </c>
      <c r="Y3211">
        <v>1</v>
      </c>
      <c r="Z3211" t="s">
        <v>1532</v>
      </c>
    </row>
    <row r="3212" spans="1:26">
      <c r="A3212">
        <v>285</v>
      </c>
      <c r="B3212">
        <v>16226</v>
      </c>
      <c r="C3212" t="s">
        <v>1574</v>
      </c>
      <c r="D3212" t="s">
        <v>1529</v>
      </c>
      <c r="E3212" t="s">
        <v>1439</v>
      </c>
      <c r="F3212">
        <v>57750</v>
      </c>
      <c r="G3212">
        <v>68539</v>
      </c>
      <c r="H3212" t="s">
        <v>1577</v>
      </c>
      <c r="I3212">
        <v>324</v>
      </c>
      <c r="J3212">
        <v>50</v>
      </c>
      <c r="K3212">
        <v>6000</v>
      </c>
      <c r="L3212">
        <v>81000</v>
      </c>
      <c r="M3212">
        <v>2044</v>
      </c>
      <c r="N3212">
        <v>2146</v>
      </c>
      <c r="O3212">
        <v>2254</v>
      </c>
      <c r="P3212">
        <v>2464</v>
      </c>
      <c r="Q3212">
        <v>2674</v>
      </c>
      <c r="R3212">
        <v>300000</v>
      </c>
      <c r="S3212">
        <v>314971</v>
      </c>
      <c r="T3212">
        <v>330822</v>
      </c>
      <c r="U3212">
        <v>361644</v>
      </c>
      <c r="V3212">
        <v>392466</v>
      </c>
      <c r="W3212" t="s">
        <v>2236</v>
      </c>
      <c r="X3212">
        <v>1</v>
      </c>
      <c r="Y3212">
        <v>1</v>
      </c>
      <c r="Z3212" t="s">
        <v>1532</v>
      </c>
    </row>
    <row r="3213" spans="1:26">
      <c r="A3213">
        <v>285</v>
      </c>
      <c r="B3213">
        <v>16226</v>
      </c>
      <c r="C3213" t="s">
        <v>1574</v>
      </c>
      <c r="D3213" t="s">
        <v>1529</v>
      </c>
      <c r="E3213" t="s">
        <v>1438</v>
      </c>
      <c r="F3213">
        <v>21518</v>
      </c>
      <c r="G3213">
        <v>22730</v>
      </c>
      <c r="H3213" t="s">
        <v>1577</v>
      </c>
      <c r="I3213">
        <v>324</v>
      </c>
      <c r="J3213">
        <v>50</v>
      </c>
      <c r="K3213">
        <v>2000</v>
      </c>
      <c r="L3213">
        <v>81000</v>
      </c>
      <c r="M3213">
        <v>30492</v>
      </c>
      <c r="N3213">
        <v>32017</v>
      </c>
      <c r="O3213">
        <v>33617</v>
      </c>
      <c r="P3213">
        <v>36742</v>
      </c>
      <c r="Q3213">
        <v>39867</v>
      </c>
      <c r="R3213">
        <v>100000</v>
      </c>
      <c r="S3213">
        <v>105001</v>
      </c>
      <c r="T3213">
        <v>110249</v>
      </c>
      <c r="U3213">
        <v>120497</v>
      </c>
      <c r="V3213">
        <v>130746</v>
      </c>
      <c r="W3213" t="s">
        <v>2960</v>
      </c>
      <c r="X3213">
        <v>1</v>
      </c>
      <c r="Y3213">
        <v>1</v>
      </c>
      <c r="Z3213" t="s">
        <v>1532</v>
      </c>
    </row>
    <row r="3214" spans="1:26">
      <c r="A3214">
        <v>285</v>
      </c>
      <c r="B3214">
        <v>16226</v>
      </c>
      <c r="C3214" t="s">
        <v>1574</v>
      </c>
      <c r="D3214" t="s">
        <v>1529</v>
      </c>
      <c r="E3214" t="s">
        <v>1438</v>
      </c>
      <c r="F3214">
        <v>1653</v>
      </c>
      <c r="G3214">
        <v>1973</v>
      </c>
      <c r="H3214" t="s">
        <v>1577</v>
      </c>
      <c r="I3214">
        <v>324</v>
      </c>
      <c r="J3214">
        <v>50</v>
      </c>
      <c r="K3214">
        <v>5000</v>
      </c>
      <c r="L3214">
        <v>81000</v>
      </c>
      <c r="M3214">
        <v>30492</v>
      </c>
      <c r="N3214">
        <v>32017</v>
      </c>
      <c r="O3214">
        <v>33617</v>
      </c>
      <c r="P3214">
        <v>36742</v>
      </c>
      <c r="Q3214">
        <v>39867</v>
      </c>
      <c r="R3214">
        <v>250000</v>
      </c>
      <c r="S3214">
        <v>262503</v>
      </c>
      <c r="T3214">
        <v>275621</v>
      </c>
      <c r="U3214">
        <v>301243</v>
      </c>
      <c r="V3214">
        <v>326864</v>
      </c>
      <c r="W3214" t="s">
        <v>2960</v>
      </c>
      <c r="X3214">
        <v>1</v>
      </c>
      <c r="Y3214">
        <v>1</v>
      </c>
      <c r="Z3214" t="s">
        <v>1532</v>
      </c>
    </row>
    <row r="3215" spans="1:26">
      <c r="A3215">
        <v>285</v>
      </c>
      <c r="B3215">
        <v>16226</v>
      </c>
      <c r="C3215" t="s">
        <v>1574</v>
      </c>
      <c r="D3215" t="s">
        <v>1529</v>
      </c>
      <c r="E3215" t="s">
        <v>1438</v>
      </c>
      <c r="F3215">
        <v>41857</v>
      </c>
      <c r="G3215">
        <v>47200</v>
      </c>
      <c r="H3215" t="s">
        <v>1577</v>
      </c>
      <c r="I3215">
        <v>324</v>
      </c>
      <c r="J3215">
        <v>5</v>
      </c>
      <c r="K3215">
        <v>2800</v>
      </c>
      <c r="L3215">
        <v>81000</v>
      </c>
      <c r="M3215">
        <v>30492</v>
      </c>
      <c r="N3215">
        <v>32017</v>
      </c>
      <c r="O3215">
        <v>33617</v>
      </c>
      <c r="P3215">
        <v>36742</v>
      </c>
      <c r="Q3215">
        <v>39867</v>
      </c>
      <c r="R3215">
        <v>14000</v>
      </c>
      <c r="S3215">
        <v>14700</v>
      </c>
      <c r="T3215">
        <v>15435</v>
      </c>
      <c r="U3215">
        <v>16870</v>
      </c>
      <c r="V3215">
        <v>18304</v>
      </c>
      <c r="W3215" t="s">
        <v>3009</v>
      </c>
      <c r="X3215">
        <v>1</v>
      </c>
      <c r="Y3215">
        <v>1</v>
      </c>
      <c r="Z3215" t="s">
        <v>1532</v>
      </c>
    </row>
    <row r="3216" spans="1:26">
      <c r="A3216">
        <v>285</v>
      </c>
      <c r="B3216">
        <v>16226</v>
      </c>
      <c r="C3216" t="s">
        <v>1574</v>
      </c>
      <c r="D3216" t="s">
        <v>1529</v>
      </c>
      <c r="E3216" t="s">
        <v>1438</v>
      </c>
      <c r="F3216">
        <v>12901</v>
      </c>
      <c r="G3216">
        <v>13630</v>
      </c>
      <c r="H3216" t="s">
        <v>1577</v>
      </c>
      <c r="I3216">
        <v>324</v>
      </c>
      <c r="J3216">
        <v>8</v>
      </c>
      <c r="K3216">
        <v>3500</v>
      </c>
      <c r="L3216">
        <v>81000</v>
      </c>
      <c r="M3216">
        <v>30492</v>
      </c>
      <c r="N3216">
        <v>32017</v>
      </c>
      <c r="O3216">
        <v>33617</v>
      </c>
      <c r="P3216">
        <v>36742</v>
      </c>
      <c r="Q3216">
        <v>39867</v>
      </c>
      <c r="R3216">
        <v>28000</v>
      </c>
      <c r="S3216">
        <v>29400</v>
      </c>
      <c r="T3216">
        <v>30870</v>
      </c>
      <c r="U3216">
        <v>33739</v>
      </c>
      <c r="V3216">
        <v>36609</v>
      </c>
      <c r="W3216" t="s">
        <v>2594</v>
      </c>
      <c r="X3216">
        <v>1</v>
      </c>
      <c r="Y3216">
        <v>1</v>
      </c>
      <c r="Z3216" t="s">
        <v>1532</v>
      </c>
    </row>
    <row r="3217" spans="1:26">
      <c r="A3217">
        <v>285</v>
      </c>
      <c r="B3217">
        <v>16226</v>
      </c>
      <c r="C3217" t="s">
        <v>1574</v>
      </c>
      <c r="D3217" t="s">
        <v>1529</v>
      </c>
      <c r="E3217" t="s">
        <v>1438</v>
      </c>
      <c r="F3217">
        <v>59252</v>
      </c>
      <c r="G3217">
        <v>70340</v>
      </c>
      <c r="H3217" t="s">
        <v>1577</v>
      </c>
      <c r="I3217">
        <v>324</v>
      </c>
      <c r="J3217">
        <v>8</v>
      </c>
      <c r="K3217">
        <v>3800</v>
      </c>
      <c r="L3217">
        <v>81000</v>
      </c>
      <c r="M3217">
        <v>30492</v>
      </c>
      <c r="N3217">
        <v>32017</v>
      </c>
      <c r="O3217">
        <v>33617</v>
      </c>
      <c r="P3217">
        <v>36742</v>
      </c>
      <c r="Q3217">
        <v>39867</v>
      </c>
      <c r="R3217">
        <v>30400</v>
      </c>
      <c r="S3217">
        <v>31920</v>
      </c>
      <c r="T3217">
        <v>33516</v>
      </c>
      <c r="U3217">
        <v>36631</v>
      </c>
      <c r="V3217">
        <v>39747</v>
      </c>
      <c r="W3217" t="s">
        <v>1790</v>
      </c>
      <c r="X3217">
        <v>1</v>
      </c>
      <c r="Y3217">
        <v>1</v>
      </c>
      <c r="Z3217" t="s">
        <v>1532</v>
      </c>
    </row>
    <row r="3218" spans="1:26">
      <c r="A3218">
        <v>285</v>
      </c>
      <c r="B3218">
        <v>16226</v>
      </c>
      <c r="C3218" t="s">
        <v>1574</v>
      </c>
      <c r="D3218" t="s">
        <v>1529</v>
      </c>
      <c r="E3218" t="s">
        <v>1438</v>
      </c>
      <c r="F3218">
        <v>41838</v>
      </c>
      <c r="G3218">
        <v>47172</v>
      </c>
      <c r="H3218" t="s">
        <v>1577</v>
      </c>
      <c r="I3218">
        <v>324</v>
      </c>
      <c r="J3218">
        <v>8</v>
      </c>
      <c r="K3218">
        <v>5000</v>
      </c>
      <c r="L3218">
        <v>81000</v>
      </c>
      <c r="M3218">
        <v>30492</v>
      </c>
      <c r="N3218">
        <v>32017</v>
      </c>
      <c r="O3218">
        <v>33617</v>
      </c>
      <c r="P3218">
        <v>36742</v>
      </c>
      <c r="Q3218">
        <v>39867</v>
      </c>
      <c r="R3218">
        <v>40000</v>
      </c>
      <c r="S3218">
        <v>42001</v>
      </c>
      <c r="T3218">
        <v>44099</v>
      </c>
      <c r="U3218">
        <v>48199</v>
      </c>
      <c r="V3218">
        <v>52298</v>
      </c>
      <c r="W3218" t="s">
        <v>3010</v>
      </c>
      <c r="X3218">
        <v>1</v>
      </c>
      <c r="Y3218">
        <v>1</v>
      </c>
      <c r="Z3218" t="s">
        <v>1532</v>
      </c>
    </row>
    <row r="3219" spans="1:26">
      <c r="A3219">
        <v>285</v>
      </c>
      <c r="B3219">
        <v>16226</v>
      </c>
      <c r="C3219" t="s">
        <v>1574</v>
      </c>
      <c r="D3219" t="s">
        <v>1529</v>
      </c>
      <c r="E3219" t="s">
        <v>1438</v>
      </c>
      <c r="F3219">
        <v>25138</v>
      </c>
      <c r="G3219">
        <v>26812</v>
      </c>
      <c r="H3219" t="s">
        <v>1530</v>
      </c>
      <c r="I3219">
        <v>244</v>
      </c>
      <c r="J3219">
        <v>1000</v>
      </c>
      <c r="K3219">
        <v>5</v>
      </c>
      <c r="L3219">
        <v>81000</v>
      </c>
      <c r="M3219">
        <v>30492</v>
      </c>
      <c r="N3219">
        <v>32017</v>
      </c>
      <c r="O3219">
        <v>33617</v>
      </c>
      <c r="P3219">
        <v>36742</v>
      </c>
      <c r="Q3219">
        <v>39867</v>
      </c>
      <c r="R3219">
        <v>5000</v>
      </c>
      <c r="S3219">
        <v>5250</v>
      </c>
      <c r="T3219">
        <v>5512</v>
      </c>
      <c r="U3219">
        <v>6025</v>
      </c>
      <c r="V3219">
        <v>6537</v>
      </c>
      <c r="W3219" t="s">
        <v>3011</v>
      </c>
      <c r="X3219">
        <v>1</v>
      </c>
      <c r="Y3219">
        <v>1</v>
      </c>
      <c r="Z3219" t="s">
        <v>1532</v>
      </c>
    </row>
    <row r="3220" spans="1:26">
      <c r="A3220">
        <v>285</v>
      </c>
      <c r="B3220">
        <v>16226</v>
      </c>
      <c r="C3220" t="s">
        <v>1574</v>
      </c>
      <c r="D3220" t="s">
        <v>1529</v>
      </c>
      <c r="E3220" t="s">
        <v>1438</v>
      </c>
      <c r="F3220">
        <v>12796</v>
      </c>
      <c r="G3220">
        <v>13516</v>
      </c>
      <c r="H3220" t="s">
        <v>1530</v>
      </c>
      <c r="I3220">
        <v>244</v>
      </c>
      <c r="J3220">
        <v>100</v>
      </c>
      <c r="K3220">
        <v>120</v>
      </c>
      <c r="L3220">
        <v>81000</v>
      </c>
      <c r="M3220">
        <v>30492</v>
      </c>
      <c r="N3220">
        <v>32017</v>
      </c>
      <c r="O3220">
        <v>33617</v>
      </c>
      <c r="P3220">
        <v>36742</v>
      </c>
      <c r="Q3220">
        <v>39867</v>
      </c>
      <c r="R3220">
        <v>12000</v>
      </c>
      <c r="S3220">
        <v>12600</v>
      </c>
      <c r="T3220">
        <v>13230</v>
      </c>
      <c r="U3220">
        <v>14460</v>
      </c>
      <c r="V3220">
        <v>15689</v>
      </c>
      <c r="W3220" t="s">
        <v>1978</v>
      </c>
      <c r="X3220">
        <v>1</v>
      </c>
      <c r="Y3220">
        <v>1</v>
      </c>
      <c r="Z3220" t="s">
        <v>1532</v>
      </c>
    </row>
    <row r="3221" spans="1:26">
      <c r="A3221">
        <v>285</v>
      </c>
      <c r="B3221">
        <v>16226</v>
      </c>
      <c r="C3221" t="s">
        <v>1574</v>
      </c>
      <c r="D3221" t="s">
        <v>1529</v>
      </c>
      <c r="E3221" t="s">
        <v>1438</v>
      </c>
      <c r="F3221">
        <v>8199</v>
      </c>
      <c r="G3221">
        <v>8579</v>
      </c>
      <c r="H3221" t="s">
        <v>1530</v>
      </c>
      <c r="I3221">
        <v>244</v>
      </c>
      <c r="J3221">
        <v>1000</v>
      </c>
      <c r="K3221">
        <v>60</v>
      </c>
      <c r="L3221">
        <v>81000</v>
      </c>
      <c r="M3221">
        <v>30492</v>
      </c>
      <c r="N3221">
        <v>32017</v>
      </c>
      <c r="O3221">
        <v>33617</v>
      </c>
      <c r="P3221">
        <v>36742</v>
      </c>
      <c r="Q3221">
        <v>39867</v>
      </c>
      <c r="R3221">
        <v>60000</v>
      </c>
      <c r="S3221">
        <v>63001</v>
      </c>
      <c r="T3221">
        <v>66149</v>
      </c>
      <c r="U3221">
        <v>72298</v>
      </c>
      <c r="V3221">
        <v>78447</v>
      </c>
      <c r="W3221" t="s">
        <v>3012</v>
      </c>
      <c r="X3221">
        <v>1</v>
      </c>
      <c r="Y3221">
        <v>1</v>
      </c>
      <c r="Z3221" t="s">
        <v>1532</v>
      </c>
    </row>
    <row r="3222" spans="1:26">
      <c r="A3222">
        <v>285</v>
      </c>
      <c r="B3222">
        <v>16226</v>
      </c>
      <c r="C3222" t="s">
        <v>1574</v>
      </c>
      <c r="D3222" t="s">
        <v>1529</v>
      </c>
      <c r="E3222" t="s">
        <v>1438</v>
      </c>
      <c r="F3222">
        <v>10302</v>
      </c>
      <c r="G3222">
        <v>10722</v>
      </c>
      <c r="H3222" t="s">
        <v>1530</v>
      </c>
      <c r="I3222">
        <v>244</v>
      </c>
      <c r="J3222">
        <v>1000</v>
      </c>
      <c r="K3222">
        <v>70</v>
      </c>
      <c r="L3222">
        <v>81000</v>
      </c>
      <c r="M3222">
        <v>30492</v>
      </c>
      <c r="N3222">
        <v>32017</v>
      </c>
      <c r="O3222">
        <v>33617</v>
      </c>
      <c r="P3222">
        <v>36742</v>
      </c>
      <c r="Q3222">
        <v>39867</v>
      </c>
      <c r="R3222">
        <v>70000</v>
      </c>
      <c r="S3222">
        <v>73501</v>
      </c>
      <c r="T3222">
        <v>77174</v>
      </c>
      <c r="U3222">
        <v>84348</v>
      </c>
      <c r="V3222">
        <v>91522</v>
      </c>
      <c r="W3222" t="s">
        <v>3012</v>
      </c>
      <c r="X3222">
        <v>1</v>
      </c>
      <c r="Y3222">
        <v>1</v>
      </c>
      <c r="Z3222" t="s">
        <v>1532</v>
      </c>
    </row>
    <row r="3223" spans="1:26">
      <c r="A3223">
        <v>285</v>
      </c>
      <c r="B3223">
        <v>16226</v>
      </c>
      <c r="C3223" t="s">
        <v>1574</v>
      </c>
      <c r="D3223" t="s">
        <v>1529</v>
      </c>
      <c r="E3223" t="s">
        <v>1438</v>
      </c>
      <c r="F3223">
        <v>9803</v>
      </c>
      <c r="G3223">
        <v>10183</v>
      </c>
      <c r="H3223" t="s">
        <v>1530</v>
      </c>
      <c r="I3223">
        <v>244</v>
      </c>
      <c r="J3223">
        <v>1000</v>
      </c>
      <c r="K3223">
        <v>90</v>
      </c>
      <c r="L3223">
        <v>81000</v>
      </c>
      <c r="M3223">
        <v>30492</v>
      </c>
      <c r="N3223">
        <v>32017</v>
      </c>
      <c r="O3223">
        <v>33617</v>
      </c>
      <c r="P3223">
        <v>36742</v>
      </c>
      <c r="Q3223">
        <v>39867</v>
      </c>
      <c r="R3223">
        <v>90000</v>
      </c>
      <c r="S3223">
        <v>94501</v>
      </c>
      <c r="T3223">
        <v>99224</v>
      </c>
      <c r="U3223">
        <v>108447</v>
      </c>
      <c r="V3223">
        <v>117671</v>
      </c>
      <c r="W3223" t="s">
        <v>3012</v>
      </c>
      <c r="X3223">
        <v>1</v>
      </c>
      <c r="Y3223">
        <v>1</v>
      </c>
      <c r="Z3223" t="s">
        <v>1532</v>
      </c>
    </row>
    <row r="3224" spans="1:26">
      <c r="A3224">
        <v>285</v>
      </c>
      <c r="B3224">
        <v>16226</v>
      </c>
      <c r="C3224" t="s">
        <v>1574</v>
      </c>
      <c r="D3224" t="s">
        <v>1529</v>
      </c>
      <c r="E3224" t="s">
        <v>1438</v>
      </c>
      <c r="F3224">
        <v>4893</v>
      </c>
      <c r="G3224">
        <v>5114</v>
      </c>
      <c r="H3224" t="s">
        <v>1530</v>
      </c>
      <c r="I3224">
        <v>244</v>
      </c>
      <c r="J3224">
        <v>1000</v>
      </c>
      <c r="K3224">
        <v>15</v>
      </c>
      <c r="L3224">
        <v>81000</v>
      </c>
      <c r="M3224">
        <v>30492</v>
      </c>
      <c r="N3224">
        <v>32017</v>
      </c>
      <c r="O3224">
        <v>33617</v>
      </c>
      <c r="P3224">
        <v>36742</v>
      </c>
      <c r="Q3224">
        <v>39867</v>
      </c>
      <c r="R3224">
        <v>15000</v>
      </c>
      <c r="S3224">
        <v>15750</v>
      </c>
      <c r="T3224">
        <v>16537</v>
      </c>
      <c r="U3224">
        <v>18075</v>
      </c>
      <c r="V3224">
        <v>19612</v>
      </c>
      <c r="W3224" t="s">
        <v>2066</v>
      </c>
      <c r="X3224">
        <v>1</v>
      </c>
      <c r="Y3224">
        <v>1</v>
      </c>
      <c r="Z3224" t="s">
        <v>1532</v>
      </c>
    </row>
    <row r="3225" spans="1:26">
      <c r="A3225">
        <v>285</v>
      </c>
      <c r="B3225">
        <v>16226</v>
      </c>
      <c r="C3225" t="s">
        <v>1574</v>
      </c>
      <c r="D3225" t="s">
        <v>1529</v>
      </c>
      <c r="E3225" t="s">
        <v>1438</v>
      </c>
      <c r="F3225">
        <v>2220</v>
      </c>
      <c r="G3225">
        <v>2543</v>
      </c>
      <c r="H3225" t="s">
        <v>1530</v>
      </c>
      <c r="I3225">
        <v>244</v>
      </c>
      <c r="J3225">
        <v>500</v>
      </c>
      <c r="K3225">
        <v>20</v>
      </c>
      <c r="L3225">
        <v>81000</v>
      </c>
      <c r="M3225">
        <v>30492</v>
      </c>
      <c r="N3225">
        <v>32017</v>
      </c>
      <c r="O3225">
        <v>33617</v>
      </c>
      <c r="P3225">
        <v>36742</v>
      </c>
      <c r="Q3225">
        <v>39867</v>
      </c>
      <c r="R3225">
        <v>10000</v>
      </c>
      <c r="S3225">
        <v>10500</v>
      </c>
      <c r="T3225">
        <v>11025</v>
      </c>
      <c r="U3225">
        <v>12050</v>
      </c>
      <c r="V3225">
        <v>13075</v>
      </c>
      <c r="W3225" t="s">
        <v>2076</v>
      </c>
      <c r="X3225">
        <v>1</v>
      </c>
      <c r="Y3225">
        <v>1</v>
      </c>
      <c r="Z3225" t="s">
        <v>1532</v>
      </c>
    </row>
    <row r="3226" spans="1:26">
      <c r="A3226">
        <v>285</v>
      </c>
      <c r="B3226">
        <v>16226</v>
      </c>
      <c r="C3226" t="s">
        <v>1574</v>
      </c>
      <c r="D3226" t="s">
        <v>1529</v>
      </c>
      <c r="E3226" t="s">
        <v>1438</v>
      </c>
      <c r="F3226">
        <v>2219</v>
      </c>
      <c r="G3226">
        <v>2542</v>
      </c>
      <c r="H3226" t="s">
        <v>1530</v>
      </c>
      <c r="I3226">
        <v>244</v>
      </c>
      <c r="J3226">
        <v>500</v>
      </c>
      <c r="K3226">
        <v>15</v>
      </c>
      <c r="L3226">
        <v>81000</v>
      </c>
      <c r="M3226">
        <v>30492</v>
      </c>
      <c r="N3226">
        <v>32017</v>
      </c>
      <c r="O3226">
        <v>33617</v>
      </c>
      <c r="P3226">
        <v>36742</v>
      </c>
      <c r="Q3226">
        <v>39867</v>
      </c>
      <c r="R3226">
        <v>7500</v>
      </c>
      <c r="S3226">
        <v>7875</v>
      </c>
      <c r="T3226">
        <v>8269</v>
      </c>
      <c r="U3226">
        <v>9037</v>
      </c>
      <c r="V3226">
        <v>9806</v>
      </c>
      <c r="W3226" t="s">
        <v>2076</v>
      </c>
      <c r="X3226">
        <v>1</v>
      </c>
      <c r="Y3226">
        <v>1</v>
      </c>
      <c r="Z3226" t="s">
        <v>1532</v>
      </c>
    </row>
    <row r="3227" spans="1:26">
      <c r="A3227">
        <v>285</v>
      </c>
      <c r="B3227">
        <v>16226</v>
      </c>
      <c r="C3227" t="s">
        <v>1574</v>
      </c>
      <c r="D3227" t="s">
        <v>1529</v>
      </c>
      <c r="E3227" t="s">
        <v>1438</v>
      </c>
      <c r="F3227">
        <v>30620</v>
      </c>
      <c r="G3227">
        <v>33402</v>
      </c>
      <c r="H3227" t="s">
        <v>1530</v>
      </c>
      <c r="I3227">
        <v>244</v>
      </c>
      <c r="J3227">
        <v>500</v>
      </c>
      <c r="K3227">
        <v>60</v>
      </c>
      <c r="L3227">
        <v>81000</v>
      </c>
      <c r="M3227">
        <v>30492</v>
      </c>
      <c r="N3227">
        <v>32017</v>
      </c>
      <c r="O3227">
        <v>33617</v>
      </c>
      <c r="P3227">
        <v>36742</v>
      </c>
      <c r="Q3227">
        <v>39867</v>
      </c>
      <c r="R3227">
        <v>30000</v>
      </c>
      <c r="S3227">
        <v>31500</v>
      </c>
      <c r="T3227">
        <v>33075</v>
      </c>
      <c r="U3227">
        <v>36149</v>
      </c>
      <c r="V3227">
        <v>39224</v>
      </c>
      <c r="W3227" t="s">
        <v>2113</v>
      </c>
      <c r="X3227">
        <v>1</v>
      </c>
      <c r="Y3227">
        <v>1</v>
      </c>
      <c r="Z3227" t="s">
        <v>1532</v>
      </c>
    </row>
    <row r="3228" spans="1:26">
      <c r="A3228">
        <v>285</v>
      </c>
      <c r="B3228">
        <v>16226</v>
      </c>
      <c r="C3228" t="s">
        <v>1574</v>
      </c>
      <c r="D3228" t="s">
        <v>1529</v>
      </c>
      <c r="E3228" t="s">
        <v>1438</v>
      </c>
      <c r="F3228">
        <v>4795</v>
      </c>
      <c r="G3228">
        <v>4978</v>
      </c>
      <c r="H3228" t="s">
        <v>1530</v>
      </c>
      <c r="I3228">
        <v>244</v>
      </c>
      <c r="J3228">
        <v>500</v>
      </c>
      <c r="K3228">
        <v>50</v>
      </c>
      <c r="L3228">
        <v>81000</v>
      </c>
      <c r="M3228">
        <v>30492</v>
      </c>
      <c r="N3228">
        <v>32017</v>
      </c>
      <c r="O3228">
        <v>33617</v>
      </c>
      <c r="P3228">
        <v>36742</v>
      </c>
      <c r="Q3228">
        <v>39867</v>
      </c>
      <c r="R3228">
        <v>25000</v>
      </c>
      <c r="S3228">
        <v>26250</v>
      </c>
      <c r="T3228">
        <v>27562</v>
      </c>
      <c r="U3228">
        <v>30124</v>
      </c>
      <c r="V3228">
        <v>32686</v>
      </c>
      <c r="W3228" t="s">
        <v>2113</v>
      </c>
      <c r="X3228">
        <v>1</v>
      </c>
      <c r="Y3228">
        <v>1</v>
      </c>
      <c r="Z3228" t="s">
        <v>1532</v>
      </c>
    </row>
    <row r="3229" spans="1:26">
      <c r="A3229">
        <v>285</v>
      </c>
      <c r="B3229">
        <v>16226</v>
      </c>
      <c r="C3229" t="s">
        <v>1574</v>
      </c>
      <c r="D3229" t="s">
        <v>1529</v>
      </c>
      <c r="E3229" t="s">
        <v>1438</v>
      </c>
      <c r="F3229">
        <v>32340</v>
      </c>
      <c r="G3229">
        <v>35243</v>
      </c>
      <c r="H3229" t="s">
        <v>1530</v>
      </c>
      <c r="I3229">
        <v>244</v>
      </c>
      <c r="J3229">
        <v>50</v>
      </c>
      <c r="K3229">
        <v>15</v>
      </c>
      <c r="L3229">
        <v>81000</v>
      </c>
      <c r="M3229">
        <v>30492</v>
      </c>
      <c r="N3229">
        <v>32017</v>
      </c>
      <c r="O3229">
        <v>33617</v>
      </c>
      <c r="P3229">
        <v>36742</v>
      </c>
      <c r="Q3229">
        <v>39867</v>
      </c>
      <c r="R3229">
        <v>750</v>
      </c>
      <c r="S3229">
        <v>788</v>
      </c>
      <c r="T3229">
        <v>827</v>
      </c>
      <c r="U3229">
        <v>904</v>
      </c>
      <c r="V3229">
        <v>981</v>
      </c>
      <c r="W3229" t="s">
        <v>3013</v>
      </c>
      <c r="X3229">
        <v>1</v>
      </c>
      <c r="Y3229">
        <v>1</v>
      </c>
      <c r="Z3229" t="s">
        <v>1532</v>
      </c>
    </row>
    <row r="3230" spans="1:26">
      <c r="A3230">
        <v>285</v>
      </c>
      <c r="B3230">
        <v>16226</v>
      </c>
      <c r="C3230" t="s">
        <v>1574</v>
      </c>
      <c r="D3230" t="s">
        <v>1529</v>
      </c>
      <c r="E3230" t="s">
        <v>1438</v>
      </c>
      <c r="F3230">
        <v>13513</v>
      </c>
      <c r="G3230">
        <v>14397</v>
      </c>
      <c r="H3230" t="s">
        <v>1530</v>
      </c>
      <c r="I3230">
        <v>244</v>
      </c>
      <c r="J3230">
        <v>50</v>
      </c>
      <c r="K3230">
        <v>10</v>
      </c>
      <c r="L3230">
        <v>81000</v>
      </c>
      <c r="M3230">
        <v>30492</v>
      </c>
      <c r="N3230">
        <v>32017</v>
      </c>
      <c r="O3230">
        <v>33617</v>
      </c>
      <c r="P3230">
        <v>36742</v>
      </c>
      <c r="Q3230">
        <v>39867</v>
      </c>
      <c r="R3230">
        <v>500</v>
      </c>
      <c r="S3230">
        <v>525</v>
      </c>
      <c r="T3230">
        <v>551</v>
      </c>
      <c r="U3230">
        <v>602</v>
      </c>
      <c r="V3230">
        <v>654</v>
      </c>
      <c r="W3230" t="s">
        <v>3013</v>
      </c>
      <c r="X3230">
        <v>1</v>
      </c>
      <c r="Y3230">
        <v>1</v>
      </c>
      <c r="Z3230" t="s">
        <v>1532</v>
      </c>
    </row>
    <row r="3231" spans="1:26">
      <c r="A3231">
        <v>285</v>
      </c>
      <c r="B3231">
        <v>16226</v>
      </c>
      <c r="C3231" t="s">
        <v>1574</v>
      </c>
      <c r="D3231" t="s">
        <v>1529</v>
      </c>
      <c r="E3231" t="s">
        <v>1438</v>
      </c>
      <c r="F3231">
        <v>13512</v>
      </c>
      <c r="G3231">
        <v>14396</v>
      </c>
      <c r="H3231" t="s">
        <v>1530</v>
      </c>
      <c r="I3231">
        <v>244</v>
      </c>
      <c r="J3231">
        <v>50</v>
      </c>
      <c r="K3231">
        <v>15</v>
      </c>
      <c r="L3231">
        <v>81000</v>
      </c>
      <c r="M3231">
        <v>30492</v>
      </c>
      <c r="N3231">
        <v>32017</v>
      </c>
      <c r="O3231">
        <v>33617</v>
      </c>
      <c r="P3231">
        <v>36742</v>
      </c>
      <c r="Q3231">
        <v>39867</v>
      </c>
      <c r="R3231">
        <v>750</v>
      </c>
      <c r="S3231">
        <v>788</v>
      </c>
      <c r="T3231">
        <v>827</v>
      </c>
      <c r="U3231">
        <v>904</v>
      </c>
      <c r="V3231">
        <v>981</v>
      </c>
      <c r="W3231" t="s">
        <v>3013</v>
      </c>
      <c r="X3231">
        <v>1</v>
      </c>
      <c r="Y3231">
        <v>1</v>
      </c>
      <c r="Z3231" t="s">
        <v>1532</v>
      </c>
    </row>
    <row r="3232" spans="1:26">
      <c r="A3232">
        <v>285</v>
      </c>
      <c r="B3232">
        <v>16226</v>
      </c>
      <c r="C3232" t="s">
        <v>1574</v>
      </c>
      <c r="D3232" t="s">
        <v>1529</v>
      </c>
      <c r="E3232" t="s">
        <v>1438</v>
      </c>
      <c r="F3232">
        <v>8197</v>
      </c>
      <c r="G3232">
        <v>8577</v>
      </c>
      <c r="H3232" t="s">
        <v>1530</v>
      </c>
      <c r="I3232">
        <v>244</v>
      </c>
      <c r="J3232">
        <v>50</v>
      </c>
      <c r="K3232">
        <v>12</v>
      </c>
      <c r="L3232">
        <v>81000</v>
      </c>
      <c r="M3232">
        <v>30492</v>
      </c>
      <c r="N3232">
        <v>32017</v>
      </c>
      <c r="O3232">
        <v>33617</v>
      </c>
      <c r="P3232">
        <v>36742</v>
      </c>
      <c r="Q3232">
        <v>39867</v>
      </c>
      <c r="R3232">
        <v>600</v>
      </c>
      <c r="S3232">
        <v>630</v>
      </c>
      <c r="T3232">
        <v>661</v>
      </c>
      <c r="U3232">
        <v>723</v>
      </c>
      <c r="V3232">
        <v>784</v>
      </c>
      <c r="W3232" t="s">
        <v>3013</v>
      </c>
      <c r="X3232">
        <v>1</v>
      </c>
      <c r="Y3232">
        <v>1</v>
      </c>
      <c r="Z3232" t="s">
        <v>1532</v>
      </c>
    </row>
    <row r="3233" spans="1:26">
      <c r="A3233">
        <v>285</v>
      </c>
      <c r="B3233">
        <v>16226</v>
      </c>
      <c r="C3233" t="s">
        <v>1574</v>
      </c>
      <c r="D3233" t="s">
        <v>1529</v>
      </c>
      <c r="E3233" t="s">
        <v>1438</v>
      </c>
      <c r="F3233">
        <v>8193</v>
      </c>
      <c r="G3233">
        <v>8573</v>
      </c>
      <c r="H3233" t="s">
        <v>1530</v>
      </c>
      <c r="I3233">
        <v>244</v>
      </c>
      <c r="J3233">
        <v>100</v>
      </c>
      <c r="K3233">
        <v>10</v>
      </c>
      <c r="L3233">
        <v>81000</v>
      </c>
      <c r="M3233">
        <v>30492</v>
      </c>
      <c r="N3233">
        <v>32017</v>
      </c>
      <c r="O3233">
        <v>33617</v>
      </c>
      <c r="P3233">
        <v>36742</v>
      </c>
      <c r="Q3233">
        <v>39867</v>
      </c>
      <c r="R3233">
        <v>1000</v>
      </c>
      <c r="S3233">
        <v>1050</v>
      </c>
      <c r="T3233">
        <v>1102</v>
      </c>
      <c r="U3233">
        <v>1205</v>
      </c>
      <c r="V3233">
        <v>1307</v>
      </c>
      <c r="W3233" t="s">
        <v>3013</v>
      </c>
      <c r="X3233">
        <v>1</v>
      </c>
      <c r="Y3233">
        <v>1</v>
      </c>
      <c r="Z3233" t="s">
        <v>1532</v>
      </c>
    </row>
    <row r="3234" spans="1:26">
      <c r="A3234">
        <v>285</v>
      </c>
      <c r="B3234">
        <v>16226</v>
      </c>
      <c r="C3234" t="s">
        <v>1574</v>
      </c>
      <c r="D3234" t="s">
        <v>1529</v>
      </c>
      <c r="E3234" t="s">
        <v>1438</v>
      </c>
      <c r="F3234">
        <v>28601</v>
      </c>
      <c r="G3234">
        <v>31169</v>
      </c>
      <c r="H3234" t="s">
        <v>1530</v>
      </c>
      <c r="I3234">
        <v>244</v>
      </c>
      <c r="J3234">
        <v>100</v>
      </c>
      <c r="K3234">
        <v>70</v>
      </c>
      <c r="L3234">
        <v>81000</v>
      </c>
      <c r="M3234">
        <v>30492</v>
      </c>
      <c r="N3234">
        <v>32017</v>
      </c>
      <c r="O3234">
        <v>33617</v>
      </c>
      <c r="P3234">
        <v>36742</v>
      </c>
      <c r="Q3234">
        <v>39867</v>
      </c>
      <c r="R3234">
        <v>7000</v>
      </c>
      <c r="S3234">
        <v>7350</v>
      </c>
      <c r="T3234">
        <v>7717</v>
      </c>
      <c r="U3234">
        <v>8435</v>
      </c>
      <c r="V3234">
        <v>9152</v>
      </c>
      <c r="W3234" t="s">
        <v>3014</v>
      </c>
      <c r="X3234">
        <v>1</v>
      </c>
      <c r="Y3234">
        <v>1</v>
      </c>
      <c r="Z3234" t="s">
        <v>1532</v>
      </c>
    </row>
    <row r="3235" spans="1:26">
      <c r="A3235">
        <v>285</v>
      </c>
      <c r="B3235">
        <v>16226</v>
      </c>
      <c r="C3235" t="s">
        <v>1574</v>
      </c>
      <c r="D3235" t="s">
        <v>1529</v>
      </c>
      <c r="E3235" t="s">
        <v>1438</v>
      </c>
      <c r="F3235">
        <v>2210</v>
      </c>
      <c r="G3235">
        <v>2533</v>
      </c>
      <c r="H3235" t="s">
        <v>1530</v>
      </c>
      <c r="I3235">
        <v>244</v>
      </c>
      <c r="J3235">
        <v>50</v>
      </c>
      <c r="K3235">
        <v>50</v>
      </c>
      <c r="L3235">
        <v>81000</v>
      </c>
      <c r="M3235">
        <v>30492</v>
      </c>
      <c r="N3235">
        <v>32017</v>
      </c>
      <c r="O3235">
        <v>33617</v>
      </c>
      <c r="P3235">
        <v>36742</v>
      </c>
      <c r="Q3235">
        <v>39867</v>
      </c>
      <c r="R3235">
        <v>2500</v>
      </c>
      <c r="S3235">
        <v>2625</v>
      </c>
      <c r="T3235">
        <v>2756</v>
      </c>
      <c r="U3235">
        <v>3012</v>
      </c>
      <c r="V3235">
        <v>3269</v>
      </c>
      <c r="W3235" t="s">
        <v>3014</v>
      </c>
      <c r="X3235">
        <v>1</v>
      </c>
      <c r="Y3235">
        <v>1</v>
      </c>
      <c r="Z3235" t="s">
        <v>1532</v>
      </c>
    </row>
    <row r="3236" spans="1:26">
      <c r="A3236">
        <v>285</v>
      </c>
      <c r="B3236">
        <v>16226</v>
      </c>
      <c r="C3236" t="s">
        <v>1574</v>
      </c>
      <c r="D3236" t="s">
        <v>1529</v>
      </c>
      <c r="E3236" t="s">
        <v>1438</v>
      </c>
      <c r="F3236">
        <v>2209</v>
      </c>
      <c r="G3236">
        <v>2532</v>
      </c>
      <c r="H3236" t="s">
        <v>1530</v>
      </c>
      <c r="I3236">
        <v>244</v>
      </c>
      <c r="J3236">
        <v>50</v>
      </c>
      <c r="K3236">
        <v>50</v>
      </c>
      <c r="L3236">
        <v>81000</v>
      </c>
      <c r="M3236">
        <v>30492</v>
      </c>
      <c r="N3236">
        <v>32017</v>
      </c>
      <c r="O3236">
        <v>33617</v>
      </c>
      <c r="P3236">
        <v>36742</v>
      </c>
      <c r="Q3236">
        <v>39867</v>
      </c>
      <c r="R3236">
        <v>2500</v>
      </c>
      <c r="S3236">
        <v>2625</v>
      </c>
      <c r="T3236">
        <v>2756</v>
      </c>
      <c r="U3236">
        <v>3012</v>
      </c>
      <c r="V3236">
        <v>3269</v>
      </c>
      <c r="W3236" t="s">
        <v>3014</v>
      </c>
      <c r="X3236">
        <v>1</v>
      </c>
      <c r="Y3236">
        <v>1</v>
      </c>
      <c r="Z3236" t="s">
        <v>1532</v>
      </c>
    </row>
    <row r="3237" spans="1:26">
      <c r="A3237">
        <v>285</v>
      </c>
      <c r="B3237">
        <v>16226</v>
      </c>
      <c r="C3237" t="s">
        <v>1574</v>
      </c>
      <c r="D3237" t="s">
        <v>1529</v>
      </c>
      <c r="E3237" t="s">
        <v>1438</v>
      </c>
      <c r="F3237">
        <v>22477</v>
      </c>
      <c r="G3237">
        <v>24021</v>
      </c>
      <c r="H3237" t="s">
        <v>1530</v>
      </c>
      <c r="I3237">
        <v>244</v>
      </c>
      <c r="J3237">
        <v>50</v>
      </c>
      <c r="K3237">
        <v>120</v>
      </c>
      <c r="L3237">
        <v>81000</v>
      </c>
      <c r="M3237">
        <v>30492</v>
      </c>
      <c r="N3237">
        <v>32017</v>
      </c>
      <c r="O3237">
        <v>33617</v>
      </c>
      <c r="P3237">
        <v>36742</v>
      </c>
      <c r="Q3237">
        <v>39867</v>
      </c>
      <c r="R3237">
        <v>6000</v>
      </c>
      <c r="S3237">
        <v>6300</v>
      </c>
      <c r="T3237">
        <v>6615</v>
      </c>
      <c r="U3237">
        <v>7230</v>
      </c>
      <c r="V3237">
        <v>7845</v>
      </c>
      <c r="W3237" t="s">
        <v>3015</v>
      </c>
      <c r="X3237">
        <v>1</v>
      </c>
      <c r="Y3237">
        <v>1</v>
      </c>
      <c r="Z3237" t="s">
        <v>1532</v>
      </c>
    </row>
    <row r="3238" spans="1:26">
      <c r="A3238">
        <v>285</v>
      </c>
      <c r="B3238">
        <v>16226</v>
      </c>
      <c r="C3238" t="s">
        <v>1561</v>
      </c>
      <c r="D3238" t="s">
        <v>1529</v>
      </c>
      <c r="E3238" t="s">
        <v>1405</v>
      </c>
      <c r="F3238">
        <v>2207</v>
      </c>
      <c r="G3238">
        <v>2530</v>
      </c>
      <c r="H3238" t="s">
        <v>1530</v>
      </c>
      <c r="I3238">
        <v>243</v>
      </c>
      <c r="J3238">
        <v>50</v>
      </c>
      <c r="K3238">
        <v>20</v>
      </c>
      <c r="L3238">
        <v>1980</v>
      </c>
      <c r="M3238">
        <v>786</v>
      </c>
      <c r="N3238">
        <v>825</v>
      </c>
      <c r="O3238">
        <v>867</v>
      </c>
      <c r="P3238">
        <v>948</v>
      </c>
      <c r="Q3238">
        <v>1029</v>
      </c>
      <c r="R3238">
        <v>1000</v>
      </c>
      <c r="S3238">
        <v>1050</v>
      </c>
      <c r="T3238">
        <v>1103</v>
      </c>
      <c r="U3238">
        <v>1206</v>
      </c>
      <c r="V3238">
        <v>1309</v>
      </c>
      <c r="W3238" t="s">
        <v>1573</v>
      </c>
      <c r="X3238">
        <v>1</v>
      </c>
      <c r="Y3238">
        <v>1</v>
      </c>
      <c r="Z3238" t="s">
        <v>1532</v>
      </c>
    </row>
    <row r="3239" spans="1:26">
      <c r="A3239">
        <v>285</v>
      </c>
      <c r="B3239">
        <v>16226</v>
      </c>
      <c r="C3239" t="s">
        <v>1561</v>
      </c>
      <c r="D3239" t="s">
        <v>1529</v>
      </c>
      <c r="E3239" t="s">
        <v>1464</v>
      </c>
      <c r="F3239">
        <v>2120</v>
      </c>
      <c r="G3239">
        <v>27828</v>
      </c>
      <c r="H3239" t="s">
        <v>1530</v>
      </c>
      <c r="I3239">
        <v>243</v>
      </c>
      <c r="J3239">
        <v>100</v>
      </c>
      <c r="K3239">
        <v>15</v>
      </c>
      <c r="L3239">
        <v>1980</v>
      </c>
      <c r="M3239">
        <v>786</v>
      </c>
      <c r="N3239">
        <v>825</v>
      </c>
      <c r="O3239">
        <v>867</v>
      </c>
      <c r="P3239">
        <v>948</v>
      </c>
      <c r="Q3239">
        <v>1029</v>
      </c>
      <c r="R3239">
        <v>1500</v>
      </c>
      <c r="S3239">
        <v>1574</v>
      </c>
      <c r="T3239">
        <v>1655</v>
      </c>
      <c r="U3239">
        <v>1809</v>
      </c>
      <c r="V3239">
        <v>1964</v>
      </c>
      <c r="W3239" t="s">
        <v>2751</v>
      </c>
      <c r="X3239">
        <v>1</v>
      </c>
      <c r="Y3239">
        <v>1</v>
      </c>
      <c r="Z3239" t="s">
        <v>1532</v>
      </c>
    </row>
    <row r="3240" spans="1:26">
      <c r="A3240">
        <v>285</v>
      </c>
      <c r="B3240">
        <v>16226</v>
      </c>
      <c r="C3240" t="s">
        <v>1551</v>
      </c>
      <c r="D3240" t="s">
        <v>1529</v>
      </c>
      <c r="E3240" t="s">
        <v>1454</v>
      </c>
      <c r="F3240">
        <v>2207</v>
      </c>
      <c r="G3240">
        <v>2530</v>
      </c>
      <c r="H3240" t="s">
        <v>1530</v>
      </c>
      <c r="I3240">
        <v>243</v>
      </c>
      <c r="J3240">
        <v>50</v>
      </c>
      <c r="K3240">
        <v>20</v>
      </c>
      <c r="L3240">
        <v>8687</v>
      </c>
      <c r="M3240">
        <v>786</v>
      </c>
      <c r="N3240">
        <v>825</v>
      </c>
      <c r="O3240">
        <v>867</v>
      </c>
      <c r="P3240">
        <v>948</v>
      </c>
      <c r="Q3240">
        <v>1029</v>
      </c>
      <c r="R3240">
        <v>1000</v>
      </c>
      <c r="S3240">
        <v>1050</v>
      </c>
      <c r="T3240">
        <v>1103</v>
      </c>
      <c r="U3240">
        <v>1206</v>
      </c>
      <c r="V3240">
        <v>1309</v>
      </c>
      <c r="W3240" t="s">
        <v>1573</v>
      </c>
      <c r="X3240">
        <v>1</v>
      </c>
      <c r="Y3240">
        <v>1</v>
      </c>
      <c r="Z3240" t="s">
        <v>1532</v>
      </c>
    </row>
    <row r="3241" spans="1:26">
      <c r="A3241">
        <v>285</v>
      </c>
      <c r="B3241">
        <v>16226</v>
      </c>
      <c r="C3241" t="s">
        <v>1551</v>
      </c>
      <c r="D3241" t="s">
        <v>1529</v>
      </c>
      <c r="E3241" t="s">
        <v>1454</v>
      </c>
      <c r="F3241">
        <v>21658</v>
      </c>
      <c r="G3241">
        <v>22886</v>
      </c>
      <c r="H3241" t="s">
        <v>1530</v>
      </c>
      <c r="I3241">
        <v>243</v>
      </c>
      <c r="J3241">
        <v>100</v>
      </c>
      <c r="K3241">
        <v>6</v>
      </c>
      <c r="L3241">
        <v>8687</v>
      </c>
      <c r="M3241">
        <v>786</v>
      </c>
      <c r="N3241">
        <v>825</v>
      </c>
      <c r="O3241">
        <v>867</v>
      </c>
      <c r="P3241">
        <v>948</v>
      </c>
      <c r="Q3241">
        <v>1029</v>
      </c>
      <c r="R3241">
        <v>600</v>
      </c>
      <c r="S3241">
        <v>630</v>
      </c>
      <c r="T3241">
        <v>662</v>
      </c>
      <c r="U3241">
        <v>724</v>
      </c>
      <c r="V3241">
        <v>785</v>
      </c>
      <c r="W3241" t="s">
        <v>3016</v>
      </c>
      <c r="X3241">
        <v>1</v>
      </c>
      <c r="Y3241">
        <v>1</v>
      </c>
      <c r="Z3241" t="s">
        <v>1532</v>
      </c>
    </row>
    <row r="3242" spans="1:26">
      <c r="A3242">
        <v>285</v>
      </c>
      <c r="B3242">
        <v>16226</v>
      </c>
      <c r="C3242" t="s">
        <v>1551</v>
      </c>
      <c r="D3242" t="s">
        <v>1529</v>
      </c>
      <c r="E3242" t="s">
        <v>1453</v>
      </c>
      <c r="F3242">
        <v>2207</v>
      </c>
      <c r="G3242">
        <v>2530</v>
      </c>
      <c r="H3242" t="s">
        <v>1530</v>
      </c>
      <c r="I3242">
        <v>243</v>
      </c>
      <c r="J3242">
        <v>100</v>
      </c>
      <c r="K3242">
        <v>20</v>
      </c>
      <c r="L3242">
        <v>8687</v>
      </c>
      <c r="M3242">
        <v>786</v>
      </c>
      <c r="N3242">
        <v>825</v>
      </c>
      <c r="O3242">
        <v>867</v>
      </c>
      <c r="P3242">
        <v>948</v>
      </c>
      <c r="Q3242">
        <v>1029</v>
      </c>
      <c r="R3242">
        <v>2000</v>
      </c>
      <c r="S3242">
        <v>2099</v>
      </c>
      <c r="T3242">
        <v>2206</v>
      </c>
      <c r="U3242">
        <v>2412</v>
      </c>
      <c r="V3242">
        <v>2618</v>
      </c>
      <c r="W3242" t="s">
        <v>1573</v>
      </c>
      <c r="X3242">
        <v>1</v>
      </c>
      <c r="Y3242">
        <v>1</v>
      </c>
      <c r="Z3242" t="s">
        <v>1532</v>
      </c>
    </row>
    <row r="3243" spans="1:26">
      <c r="A3243">
        <v>285</v>
      </c>
      <c r="B3243">
        <v>16226</v>
      </c>
      <c r="C3243" t="s">
        <v>1574</v>
      </c>
      <c r="D3243" t="s">
        <v>1529</v>
      </c>
      <c r="E3243" t="s">
        <v>1449</v>
      </c>
      <c r="F3243">
        <v>2190</v>
      </c>
      <c r="G3243">
        <v>2511</v>
      </c>
      <c r="H3243" t="s">
        <v>1530</v>
      </c>
      <c r="I3243">
        <v>243</v>
      </c>
      <c r="J3243">
        <v>2000</v>
      </c>
      <c r="K3243">
        <v>75</v>
      </c>
      <c r="L3243">
        <v>81314</v>
      </c>
      <c r="M3243">
        <v>1010</v>
      </c>
      <c r="N3243">
        <v>1061</v>
      </c>
      <c r="O3243">
        <v>1114</v>
      </c>
      <c r="P3243">
        <v>1218</v>
      </c>
      <c r="Q3243">
        <v>1322</v>
      </c>
      <c r="R3243">
        <v>150000</v>
      </c>
      <c r="S3243">
        <v>157574</v>
      </c>
      <c r="T3243">
        <v>165446</v>
      </c>
      <c r="U3243">
        <v>180891</v>
      </c>
      <c r="V3243">
        <v>196337</v>
      </c>
      <c r="W3243" t="s">
        <v>2756</v>
      </c>
      <c r="X3243">
        <v>1</v>
      </c>
      <c r="Y3243">
        <v>1</v>
      </c>
      <c r="Z3243" t="s">
        <v>1532</v>
      </c>
    </row>
    <row r="3244" spans="1:26">
      <c r="A3244">
        <v>285</v>
      </c>
      <c r="B3244">
        <v>16226</v>
      </c>
      <c r="C3244" t="s">
        <v>1574</v>
      </c>
      <c r="D3244" t="s">
        <v>1529</v>
      </c>
      <c r="E3244" t="s">
        <v>1445</v>
      </c>
      <c r="F3244">
        <v>2188</v>
      </c>
      <c r="G3244">
        <v>30619</v>
      </c>
      <c r="H3244" t="s">
        <v>1530</v>
      </c>
      <c r="I3244">
        <v>243</v>
      </c>
      <c r="J3244">
        <v>500</v>
      </c>
      <c r="K3244">
        <v>45</v>
      </c>
      <c r="L3244">
        <v>81000</v>
      </c>
      <c r="M3244">
        <v>4982</v>
      </c>
      <c r="N3244">
        <v>5231</v>
      </c>
      <c r="O3244">
        <v>5493</v>
      </c>
      <c r="P3244">
        <v>6004</v>
      </c>
      <c r="Q3244">
        <v>6515</v>
      </c>
      <c r="R3244">
        <v>22500</v>
      </c>
      <c r="S3244">
        <v>23625</v>
      </c>
      <c r="T3244">
        <v>24808</v>
      </c>
      <c r="U3244">
        <v>27116</v>
      </c>
      <c r="V3244">
        <v>29423</v>
      </c>
      <c r="W3244" t="s">
        <v>2283</v>
      </c>
      <c r="X3244">
        <v>1</v>
      </c>
      <c r="Y3244">
        <v>1</v>
      </c>
      <c r="Z3244" t="s">
        <v>1532</v>
      </c>
    </row>
    <row r="3245" spans="1:26">
      <c r="A3245">
        <v>285</v>
      </c>
      <c r="B3245">
        <v>16226</v>
      </c>
      <c r="C3245" t="s">
        <v>1574</v>
      </c>
      <c r="D3245" t="s">
        <v>1529</v>
      </c>
      <c r="E3245" t="s">
        <v>1445</v>
      </c>
      <c r="F3245">
        <v>4811</v>
      </c>
      <c r="G3245">
        <v>23701</v>
      </c>
      <c r="H3245" t="s">
        <v>1530</v>
      </c>
      <c r="I3245">
        <v>243</v>
      </c>
      <c r="J3245">
        <v>500</v>
      </c>
      <c r="K3245">
        <v>100</v>
      </c>
      <c r="L3245">
        <v>81000</v>
      </c>
      <c r="M3245">
        <v>4982</v>
      </c>
      <c r="N3245">
        <v>5231</v>
      </c>
      <c r="O3245">
        <v>5493</v>
      </c>
      <c r="P3245">
        <v>6004</v>
      </c>
      <c r="Q3245">
        <v>6515</v>
      </c>
      <c r="R3245">
        <v>50000</v>
      </c>
      <c r="S3245">
        <v>52499</v>
      </c>
      <c r="T3245">
        <v>55128</v>
      </c>
      <c r="U3245">
        <v>60257</v>
      </c>
      <c r="V3245">
        <v>65385</v>
      </c>
      <c r="W3245" t="s">
        <v>2283</v>
      </c>
      <c r="X3245">
        <v>1</v>
      </c>
      <c r="Y3245">
        <v>1</v>
      </c>
      <c r="Z3245" t="s">
        <v>1532</v>
      </c>
    </row>
    <row r="3246" spans="1:26">
      <c r="A3246">
        <v>285</v>
      </c>
      <c r="B3246">
        <v>16226</v>
      </c>
      <c r="C3246" t="s">
        <v>1574</v>
      </c>
      <c r="D3246" t="s">
        <v>1529</v>
      </c>
      <c r="E3246" t="s">
        <v>1445</v>
      </c>
      <c r="F3246">
        <v>22286</v>
      </c>
      <c r="G3246">
        <v>23700</v>
      </c>
      <c r="H3246" t="s">
        <v>1530</v>
      </c>
      <c r="I3246">
        <v>243</v>
      </c>
      <c r="J3246">
        <v>1500</v>
      </c>
      <c r="K3246">
        <v>200</v>
      </c>
      <c r="L3246">
        <v>81000</v>
      </c>
      <c r="M3246">
        <v>4982</v>
      </c>
      <c r="N3246">
        <v>5231</v>
      </c>
      <c r="O3246">
        <v>5493</v>
      </c>
      <c r="P3246">
        <v>6004</v>
      </c>
      <c r="Q3246">
        <v>6515</v>
      </c>
      <c r="R3246">
        <v>300000</v>
      </c>
      <c r="S3246">
        <v>314994</v>
      </c>
      <c r="T3246">
        <v>330771</v>
      </c>
      <c r="U3246">
        <v>361542</v>
      </c>
      <c r="V3246">
        <v>392312</v>
      </c>
      <c r="W3246" t="s">
        <v>2283</v>
      </c>
      <c r="X3246">
        <v>1</v>
      </c>
      <c r="Y3246">
        <v>1</v>
      </c>
      <c r="Z3246" t="s">
        <v>1532</v>
      </c>
    </row>
    <row r="3247" spans="1:26">
      <c r="A3247">
        <v>285</v>
      </c>
      <c r="B3247">
        <v>16226</v>
      </c>
      <c r="C3247" t="s">
        <v>1574</v>
      </c>
      <c r="D3247" t="s">
        <v>1529</v>
      </c>
      <c r="E3247" t="s">
        <v>1445</v>
      </c>
      <c r="F3247">
        <v>22285</v>
      </c>
      <c r="G3247">
        <v>23699</v>
      </c>
      <c r="H3247" t="s">
        <v>1530</v>
      </c>
      <c r="I3247">
        <v>243</v>
      </c>
      <c r="J3247">
        <v>1500</v>
      </c>
      <c r="K3247">
        <v>75</v>
      </c>
      <c r="L3247">
        <v>81000</v>
      </c>
      <c r="M3247">
        <v>4982</v>
      </c>
      <c r="N3247">
        <v>5231</v>
      </c>
      <c r="O3247">
        <v>5493</v>
      </c>
      <c r="P3247">
        <v>6004</v>
      </c>
      <c r="Q3247">
        <v>6515</v>
      </c>
      <c r="R3247">
        <v>112500</v>
      </c>
      <c r="S3247">
        <v>118123</v>
      </c>
      <c r="T3247">
        <v>124039</v>
      </c>
      <c r="U3247">
        <v>135578</v>
      </c>
      <c r="V3247">
        <v>147117</v>
      </c>
      <c r="W3247" t="s">
        <v>2283</v>
      </c>
      <c r="X3247">
        <v>1</v>
      </c>
      <c r="Y3247">
        <v>1</v>
      </c>
      <c r="Z3247" t="s">
        <v>1532</v>
      </c>
    </row>
    <row r="3248" spans="1:26">
      <c r="A3248">
        <v>285</v>
      </c>
      <c r="B3248">
        <v>16226</v>
      </c>
      <c r="C3248" t="s">
        <v>1574</v>
      </c>
      <c r="D3248" t="s">
        <v>1529</v>
      </c>
      <c r="E3248" t="s">
        <v>1445</v>
      </c>
      <c r="F3248">
        <v>22284</v>
      </c>
      <c r="G3248">
        <v>23698</v>
      </c>
      <c r="H3248" t="s">
        <v>1530</v>
      </c>
      <c r="I3248">
        <v>243</v>
      </c>
      <c r="J3248">
        <v>1500</v>
      </c>
      <c r="K3248">
        <v>125</v>
      </c>
      <c r="L3248">
        <v>81000</v>
      </c>
      <c r="M3248">
        <v>4982</v>
      </c>
      <c r="N3248">
        <v>5231</v>
      </c>
      <c r="O3248">
        <v>5493</v>
      </c>
      <c r="P3248">
        <v>6004</v>
      </c>
      <c r="Q3248">
        <v>6515</v>
      </c>
      <c r="R3248">
        <v>187500</v>
      </c>
      <c r="S3248">
        <v>196871</v>
      </c>
      <c r="T3248">
        <v>206732</v>
      </c>
      <c r="U3248">
        <v>225963</v>
      </c>
      <c r="V3248">
        <v>245195</v>
      </c>
      <c r="W3248" t="s">
        <v>2283</v>
      </c>
      <c r="X3248">
        <v>1</v>
      </c>
      <c r="Y3248">
        <v>1</v>
      </c>
      <c r="Z3248" t="s">
        <v>1532</v>
      </c>
    </row>
    <row r="3249" spans="1:26">
      <c r="A3249">
        <v>285</v>
      </c>
      <c r="B3249">
        <v>16226</v>
      </c>
      <c r="C3249" t="s">
        <v>1574</v>
      </c>
      <c r="D3249" t="s">
        <v>1529</v>
      </c>
      <c r="E3249" t="s">
        <v>1445</v>
      </c>
      <c r="F3249">
        <v>20310</v>
      </c>
      <c r="G3249">
        <v>21285</v>
      </c>
      <c r="H3249" t="s">
        <v>1530</v>
      </c>
      <c r="I3249">
        <v>243</v>
      </c>
      <c r="J3249">
        <v>500</v>
      </c>
      <c r="K3249">
        <v>155</v>
      </c>
      <c r="L3249">
        <v>81000</v>
      </c>
      <c r="M3249">
        <v>4982</v>
      </c>
      <c r="N3249">
        <v>5231</v>
      </c>
      <c r="O3249">
        <v>5493</v>
      </c>
      <c r="P3249">
        <v>6004</v>
      </c>
      <c r="Q3249">
        <v>6515</v>
      </c>
      <c r="R3249">
        <v>77500</v>
      </c>
      <c r="S3249">
        <v>81373</v>
      </c>
      <c r="T3249">
        <v>85449</v>
      </c>
      <c r="U3249">
        <v>93398</v>
      </c>
      <c r="V3249">
        <v>101347</v>
      </c>
      <c r="W3249" t="s">
        <v>2283</v>
      </c>
      <c r="X3249">
        <v>1</v>
      </c>
      <c r="Y3249">
        <v>1</v>
      </c>
      <c r="Z3249" t="s">
        <v>1532</v>
      </c>
    </row>
    <row r="3250" spans="1:26">
      <c r="A3250">
        <v>285</v>
      </c>
      <c r="B3250">
        <v>16226</v>
      </c>
      <c r="C3250" t="s">
        <v>1574</v>
      </c>
      <c r="D3250" t="s">
        <v>1529</v>
      </c>
      <c r="E3250" t="s">
        <v>1445</v>
      </c>
      <c r="F3250">
        <v>20308</v>
      </c>
      <c r="G3250">
        <v>21283</v>
      </c>
      <c r="H3250" t="s">
        <v>1530</v>
      </c>
      <c r="I3250">
        <v>243</v>
      </c>
      <c r="J3250">
        <v>500</v>
      </c>
      <c r="K3250">
        <v>150</v>
      </c>
      <c r="L3250">
        <v>81000</v>
      </c>
      <c r="M3250">
        <v>4982</v>
      </c>
      <c r="N3250">
        <v>5231</v>
      </c>
      <c r="O3250">
        <v>5493</v>
      </c>
      <c r="P3250">
        <v>6004</v>
      </c>
      <c r="Q3250">
        <v>6515</v>
      </c>
      <c r="R3250">
        <v>75000</v>
      </c>
      <c r="S3250">
        <v>78748</v>
      </c>
      <c r="T3250">
        <v>82693</v>
      </c>
      <c r="U3250">
        <v>90385</v>
      </c>
      <c r="V3250">
        <v>98078</v>
      </c>
      <c r="W3250" t="s">
        <v>2283</v>
      </c>
      <c r="X3250">
        <v>1</v>
      </c>
      <c r="Y3250">
        <v>1</v>
      </c>
      <c r="Z3250" t="s">
        <v>1532</v>
      </c>
    </row>
    <row r="3251" spans="1:26">
      <c r="A3251">
        <v>285</v>
      </c>
      <c r="B3251">
        <v>16226</v>
      </c>
      <c r="C3251" t="s">
        <v>1574</v>
      </c>
      <c r="D3251" t="s">
        <v>1529</v>
      </c>
      <c r="E3251" t="s">
        <v>1445</v>
      </c>
      <c r="F3251">
        <v>8023</v>
      </c>
      <c r="G3251">
        <v>8383</v>
      </c>
      <c r="H3251" t="s">
        <v>1530</v>
      </c>
      <c r="I3251">
        <v>243</v>
      </c>
      <c r="J3251">
        <v>500</v>
      </c>
      <c r="K3251">
        <v>5</v>
      </c>
      <c r="L3251">
        <v>81000</v>
      </c>
      <c r="M3251">
        <v>4982</v>
      </c>
      <c r="N3251">
        <v>5231</v>
      </c>
      <c r="O3251">
        <v>5493</v>
      </c>
      <c r="P3251">
        <v>6004</v>
      </c>
      <c r="Q3251">
        <v>6515</v>
      </c>
      <c r="R3251">
        <v>2500</v>
      </c>
      <c r="S3251">
        <v>2625</v>
      </c>
      <c r="T3251">
        <v>2756</v>
      </c>
      <c r="U3251">
        <v>3013</v>
      </c>
      <c r="V3251">
        <v>3269</v>
      </c>
      <c r="W3251" t="s">
        <v>2283</v>
      </c>
      <c r="X3251">
        <v>1</v>
      </c>
      <c r="Y3251">
        <v>1</v>
      </c>
      <c r="Z3251" t="s">
        <v>1532</v>
      </c>
    </row>
    <row r="3252" spans="1:26">
      <c r="A3252">
        <v>285</v>
      </c>
      <c r="B3252">
        <v>16226</v>
      </c>
      <c r="C3252" t="s">
        <v>1574</v>
      </c>
      <c r="D3252" t="s">
        <v>1529</v>
      </c>
      <c r="E3252" t="s">
        <v>1445</v>
      </c>
      <c r="F3252">
        <v>8022</v>
      </c>
      <c r="G3252">
        <v>8382</v>
      </c>
      <c r="H3252" t="s">
        <v>1530</v>
      </c>
      <c r="I3252">
        <v>243</v>
      </c>
      <c r="J3252">
        <v>500</v>
      </c>
      <c r="K3252">
        <v>5</v>
      </c>
      <c r="L3252">
        <v>81000</v>
      </c>
      <c r="M3252">
        <v>4982</v>
      </c>
      <c r="N3252">
        <v>5231</v>
      </c>
      <c r="O3252">
        <v>5493</v>
      </c>
      <c r="P3252">
        <v>6004</v>
      </c>
      <c r="Q3252">
        <v>6515</v>
      </c>
      <c r="R3252">
        <v>2500</v>
      </c>
      <c r="S3252">
        <v>2625</v>
      </c>
      <c r="T3252">
        <v>2756</v>
      </c>
      <c r="U3252">
        <v>3013</v>
      </c>
      <c r="V3252">
        <v>3269</v>
      </c>
      <c r="W3252" t="s">
        <v>2283</v>
      </c>
      <c r="X3252">
        <v>1</v>
      </c>
      <c r="Y3252">
        <v>1</v>
      </c>
      <c r="Z3252" t="s">
        <v>1532</v>
      </c>
    </row>
    <row r="3253" spans="1:26">
      <c r="A3253">
        <v>285</v>
      </c>
      <c r="B3253">
        <v>16226</v>
      </c>
      <c r="C3253" t="s">
        <v>1574</v>
      </c>
      <c r="D3253" t="s">
        <v>1529</v>
      </c>
      <c r="E3253" t="s">
        <v>1445</v>
      </c>
      <c r="F3253">
        <v>4532</v>
      </c>
      <c r="G3253">
        <v>4712</v>
      </c>
      <c r="H3253" t="s">
        <v>1530</v>
      </c>
      <c r="I3253">
        <v>243</v>
      </c>
      <c r="J3253">
        <v>500</v>
      </c>
      <c r="K3253">
        <v>3</v>
      </c>
      <c r="L3253">
        <v>81000</v>
      </c>
      <c r="M3253">
        <v>4982</v>
      </c>
      <c r="N3253">
        <v>5231</v>
      </c>
      <c r="O3253">
        <v>5493</v>
      </c>
      <c r="P3253">
        <v>6004</v>
      </c>
      <c r="Q3253">
        <v>6515</v>
      </c>
      <c r="R3253">
        <v>1500</v>
      </c>
      <c r="S3253">
        <v>1575</v>
      </c>
      <c r="T3253">
        <v>1654</v>
      </c>
      <c r="U3253">
        <v>1808</v>
      </c>
      <c r="V3253">
        <v>1962</v>
      </c>
      <c r="W3253" t="s">
        <v>2283</v>
      </c>
      <c r="X3253">
        <v>1</v>
      </c>
      <c r="Y3253">
        <v>1</v>
      </c>
      <c r="Z3253" t="s">
        <v>1532</v>
      </c>
    </row>
    <row r="3254" spans="1:26">
      <c r="A3254">
        <v>285</v>
      </c>
      <c r="B3254">
        <v>16226</v>
      </c>
      <c r="C3254" t="s">
        <v>1574</v>
      </c>
      <c r="D3254" t="s">
        <v>1529</v>
      </c>
      <c r="E3254" t="s">
        <v>1445</v>
      </c>
      <c r="F3254">
        <v>4531</v>
      </c>
      <c r="G3254">
        <v>4711</v>
      </c>
      <c r="H3254" t="s">
        <v>1530</v>
      </c>
      <c r="I3254">
        <v>243</v>
      </c>
      <c r="J3254">
        <v>500</v>
      </c>
      <c r="K3254">
        <v>45</v>
      </c>
      <c r="L3254">
        <v>81000</v>
      </c>
      <c r="M3254">
        <v>4982</v>
      </c>
      <c r="N3254">
        <v>5231</v>
      </c>
      <c r="O3254">
        <v>5493</v>
      </c>
      <c r="P3254">
        <v>6004</v>
      </c>
      <c r="Q3254">
        <v>6515</v>
      </c>
      <c r="R3254">
        <v>22500</v>
      </c>
      <c r="S3254">
        <v>23625</v>
      </c>
      <c r="T3254">
        <v>24808</v>
      </c>
      <c r="U3254">
        <v>27116</v>
      </c>
      <c r="V3254">
        <v>29423</v>
      </c>
      <c r="W3254" t="s">
        <v>2283</v>
      </c>
      <c r="X3254">
        <v>1</v>
      </c>
      <c r="Y3254">
        <v>1</v>
      </c>
      <c r="Z3254" t="s">
        <v>1532</v>
      </c>
    </row>
    <row r="3255" spans="1:26">
      <c r="A3255">
        <v>285</v>
      </c>
      <c r="B3255">
        <v>16226</v>
      </c>
      <c r="C3255" t="s">
        <v>1574</v>
      </c>
      <c r="D3255" t="s">
        <v>1529</v>
      </c>
      <c r="E3255" t="s">
        <v>1445</v>
      </c>
      <c r="F3255">
        <v>2204</v>
      </c>
      <c r="G3255">
        <v>2526</v>
      </c>
      <c r="H3255" t="s">
        <v>1530</v>
      </c>
      <c r="I3255">
        <v>243</v>
      </c>
      <c r="J3255">
        <v>500</v>
      </c>
      <c r="K3255">
        <v>50</v>
      </c>
      <c r="L3255">
        <v>81000</v>
      </c>
      <c r="M3255">
        <v>4982</v>
      </c>
      <c r="N3255">
        <v>5231</v>
      </c>
      <c r="O3255">
        <v>5493</v>
      </c>
      <c r="P3255">
        <v>6004</v>
      </c>
      <c r="Q3255">
        <v>6515</v>
      </c>
      <c r="R3255">
        <v>25000</v>
      </c>
      <c r="S3255">
        <v>26249</v>
      </c>
      <c r="T3255">
        <v>27564</v>
      </c>
      <c r="U3255">
        <v>30128</v>
      </c>
      <c r="V3255">
        <v>32693</v>
      </c>
      <c r="W3255" t="s">
        <v>2283</v>
      </c>
      <c r="X3255">
        <v>1</v>
      </c>
      <c r="Y3255">
        <v>1</v>
      </c>
      <c r="Z3255" t="s">
        <v>1532</v>
      </c>
    </row>
    <row r="3256" spans="1:26">
      <c r="A3256">
        <v>285</v>
      </c>
      <c r="B3256">
        <v>16226</v>
      </c>
      <c r="C3256" t="s">
        <v>1574</v>
      </c>
      <c r="D3256" t="s">
        <v>1529</v>
      </c>
      <c r="E3256" t="s">
        <v>1445</v>
      </c>
      <c r="F3256">
        <v>2188</v>
      </c>
      <c r="G3256">
        <v>2509</v>
      </c>
      <c r="H3256" t="s">
        <v>1530</v>
      </c>
      <c r="I3256">
        <v>243</v>
      </c>
      <c r="J3256">
        <v>500</v>
      </c>
      <c r="K3256">
        <v>50</v>
      </c>
      <c r="L3256">
        <v>81000</v>
      </c>
      <c r="M3256">
        <v>4982</v>
      </c>
      <c r="N3256">
        <v>5231</v>
      </c>
      <c r="O3256">
        <v>5493</v>
      </c>
      <c r="P3256">
        <v>6004</v>
      </c>
      <c r="Q3256">
        <v>6515</v>
      </c>
      <c r="R3256">
        <v>25000</v>
      </c>
      <c r="S3256">
        <v>26249</v>
      </c>
      <c r="T3256">
        <v>27564</v>
      </c>
      <c r="U3256">
        <v>30128</v>
      </c>
      <c r="V3256">
        <v>32693</v>
      </c>
      <c r="W3256" t="s">
        <v>2283</v>
      </c>
      <c r="X3256">
        <v>1</v>
      </c>
      <c r="Y3256">
        <v>1</v>
      </c>
      <c r="Z3256" t="s">
        <v>1532</v>
      </c>
    </row>
    <row r="3257" spans="1:26">
      <c r="A3257">
        <v>285</v>
      </c>
      <c r="B3257">
        <v>16226</v>
      </c>
      <c r="C3257" t="s">
        <v>1574</v>
      </c>
      <c r="D3257" t="s">
        <v>1529</v>
      </c>
      <c r="E3257" t="s">
        <v>1445</v>
      </c>
      <c r="F3257">
        <v>2187</v>
      </c>
      <c r="G3257">
        <v>2508</v>
      </c>
      <c r="H3257" t="s">
        <v>1530</v>
      </c>
      <c r="I3257">
        <v>243</v>
      </c>
      <c r="J3257">
        <v>500</v>
      </c>
      <c r="K3257">
        <v>50</v>
      </c>
      <c r="L3257">
        <v>81000</v>
      </c>
      <c r="M3257">
        <v>4982</v>
      </c>
      <c r="N3257">
        <v>5231</v>
      </c>
      <c r="O3257">
        <v>5493</v>
      </c>
      <c r="P3257">
        <v>6004</v>
      </c>
      <c r="Q3257">
        <v>6515</v>
      </c>
      <c r="R3257">
        <v>25000</v>
      </c>
      <c r="S3257">
        <v>26249</v>
      </c>
      <c r="T3257">
        <v>27564</v>
      </c>
      <c r="U3257">
        <v>30128</v>
      </c>
      <c r="V3257">
        <v>32693</v>
      </c>
      <c r="W3257" t="s">
        <v>2283</v>
      </c>
      <c r="X3257">
        <v>1</v>
      </c>
      <c r="Y3257">
        <v>1</v>
      </c>
      <c r="Z3257" t="s">
        <v>1532</v>
      </c>
    </row>
    <row r="3258" spans="1:26">
      <c r="A3258">
        <v>285</v>
      </c>
      <c r="B3258">
        <v>16226</v>
      </c>
      <c r="C3258" t="s">
        <v>1574</v>
      </c>
      <c r="D3258" t="s">
        <v>1529</v>
      </c>
      <c r="E3258" t="s">
        <v>1442</v>
      </c>
      <c r="F3258">
        <v>4548</v>
      </c>
      <c r="G3258">
        <v>4729</v>
      </c>
      <c r="H3258" t="s">
        <v>1530</v>
      </c>
      <c r="I3258">
        <v>243</v>
      </c>
      <c r="J3258">
        <v>1500</v>
      </c>
      <c r="K3258">
        <v>2</v>
      </c>
      <c r="L3258">
        <v>81000</v>
      </c>
      <c r="M3258">
        <v>59968</v>
      </c>
      <c r="N3258">
        <v>62966</v>
      </c>
      <c r="O3258">
        <v>66115</v>
      </c>
      <c r="P3258">
        <v>72262</v>
      </c>
      <c r="Q3258">
        <v>78409</v>
      </c>
      <c r="R3258">
        <v>3000</v>
      </c>
      <c r="S3258">
        <v>3150</v>
      </c>
      <c r="T3258">
        <v>3308</v>
      </c>
      <c r="U3258">
        <v>3615</v>
      </c>
      <c r="V3258">
        <v>3923</v>
      </c>
      <c r="W3258" t="s">
        <v>2756</v>
      </c>
      <c r="X3258">
        <v>1</v>
      </c>
      <c r="Y3258">
        <v>1</v>
      </c>
      <c r="Z3258" t="s">
        <v>1532</v>
      </c>
    </row>
    <row r="3259" spans="1:26">
      <c r="A3259">
        <v>285</v>
      </c>
      <c r="B3259">
        <v>16226</v>
      </c>
      <c r="C3259" t="s">
        <v>1574</v>
      </c>
      <c r="D3259" t="s">
        <v>1529</v>
      </c>
      <c r="E3259" t="s">
        <v>1442</v>
      </c>
      <c r="F3259">
        <v>69038</v>
      </c>
      <c r="G3259">
        <v>82560</v>
      </c>
      <c r="H3259" t="s">
        <v>1530</v>
      </c>
      <c r="I3259">
        <v>243</v>
      </c>
      <c r="J3259">
        <v>2000</v>
      </c>
      <c r="K3259">
        <v>3</v>
      </c>
      <c r="L3259">
        <v>81000</v>
      </c>
      <c r="M3259">
        <v>59968</v>
      </c>
      <c r="N3259">
        <v>62966</v>
      </c>
      <c r="O3259">
        <v>66115</v>
      </c>
      <c r="P3259">
        <v>72262</v>
      </c>
      <c r="Q3259">
        <v>78409</v>
      </c>
      <c r="R3259">
        <v>6000</v>
      </c>
      <c r="S3259">
        <v>6300</v>
      </c>
      <c r="T3259">
        <v>6615</v>
      </c>
      <c r="U3259">
        <v>7230</v>
      </c>
      <c r="V3259">
        <v>7845</v>
      </c>
      <c r="W3259" t="s">
        <v>3017</v>
      </c>
      <c r="X3259">
        <v>1</v>
      </c>
      <c r="Y3259">
        <v>1</v>
      </c>
      <c r="Z3259" t="s">
        <v>1532</v>
      </c>
    </row>
    <row r="3260" spans="1:26">
      <c r="A3260">
        <v>285</v>
      </c>
      <c r="B3260">
        <v>16226</v>
      </c>
      <c r="C3260" t="s">
        <v>1574</v>
      </c>
      <c r="D3260" t="s">
        <v>1529</v>
      </c>
      <c r="E3260" t="s">
        <v>1442</v>
      </c>
      <c r="F3260">
        <v>62815</v>
      </c>
      <c r="G3260">
        <v>75604</v>
      </c>
      <c r="H3260" t="s">
        <v>1530</v>
      </c>
      <c r="I3260">
        <v>243</v>
      </c>
      <c r="J3260">
        <v>100</v>
      </c>
      <c r="K3260">
        <v>40</v>
      </c>
      <c r="L3260">
        <v>81000</v>
      </c>
      <c r="M3260">
        <v>59968</v>
      </c>
      <c r="N3260">
        <v>62966</v>
      </c>
      <c r="O3260">
        <v>66115</v>
      </c>
      <c r="P3260">
        <v>72262</v>
      </c>
      <c r="Q3260">
        <v>78409</v>
      </c>
      <c r="R3260">
        <v>4000</v>
      </c>
      <c r="S3260">
        <v>4200</v>
      </c>
      <c r="T3260">
        <v>4410</v>
      </c>
      <c r="U3260">
        <v>4820</v>
      </c>
      <c r="V3260">
        <v>5230</v>
      </c>
      <c r="W3260" t="s">
        <v>2763</v>
      </c>
      <c r="X3260">
        <v>1</v>
      </c>
      <c r="Y3260">
        <v>1</v>
      </c>
      <c r="Z3260" t="s">
        <v>1532</v>
      </c>
    </row>
    <row r="3261" spans="1:26">
      <c r="A3261">
        <v>285</v>
      </c>
      <c r="B3261">
        <v>16226</v>
      </c>
      <c r="C3261" t="s">
        <v>1574</v>
      </c>
      <c r="D3261" t="s">
        <v>1529</v>
      </c>
      <c r="E3261" t="s">
        <v>1441</v>
      </c>
      <c r="F3261">
        <v>81433</v>
      </c>
      <c r="G3261">
        <v>96188</v>
      </c>
      <c r="H3261" t="s">
        <v>1530</v>
      </c>
      <c r="I3261">
        <v>243</v>
      </c>
      <c r="J3261">
        <v>1000</v>
      </c>
      <c r="K3261">
        <v>15</v>
      </c>
      <c r="L3261">
        <v>81000</v>
      </c>
      <c r="M3261">
        <v>741</v>
      </c>
      <c r="N3261">
        <v>778</v>
      </c>
      <c r="O3261">
        <v>817</v>
      </c>
      <c r="P3261">
        <v>893</v>
      </c>
      <c r="Q3261">
        <v>969</v>
      </c>
      <c r="R3261">
        <v>15000</v>
      </c>
      <c r="S3261">
        <v>15749</v>
      </c>
      <c r="T3261">
        <v>16538</v>
      </c>
      <c r="U3261">
        <v>18077</v>
      </c>
      <c r="V3261">
        <v>19615</v>
      </c>
      <c r="W3261" t="s">
        <v>2751</v>
      </c>
      <c r="X3261">
        <v>1</v>
      </c>
      <c r="Y3261">
        <v>1</v>
      </c>
      <c r="Z3261" t="s">
        <v>1532</v>
      </c>
    </row>
    <row r="3262" spans="1:26">
      <c r="A3262">
        <v>285</v>
      </c>
      <c r="B3262">
        <v>16226</v>
      </c>
      <c r="C3262" t="s">
        <v>1574</v>
      </c>
      <c r="D3262" t="s">
        <v>1529</v>
      </c>
      <c r="E3262" t="s">
        <v>1441</v>
      </c>
      <c r="F3262">
        <v>2193</v>
      </c>
      <c r="G3262">
        <v>69576</v>
      </c>
      <c r="H3262" t="s">
        <v>1530</v>
      </c>
      <c r="I3262">
        <v>243</v>
      </c>
      <c r="J3262">
        <v>2000</v>
      </c>
      <c r="K3262">
        <v>50</v>
      </c>
      <c r="L3262">
        <v>81000</v>
      </c>
      <c r="M3262">
        <v>741</v>
      </c>
      <c r="N3262">
        <v>778</v>
      </c>
      <c r="O3262">
        <v>817</v>
      </c>
      <c r="P3262">
        <v>893</v>
      </c>
      <c r="Q3262">
        <v>969</v>
      </c>
      <c r="R3262">
        <v>100000</v>
      </c>
      <c r="S3262">
        <v>104993</v>
      </c>
      <c r="T3262">
        <v>110256</v>
      </c>
      <c r="U3262">
        <v>120513</v>
      </c>
      <c r="V3262">
        <v>130769</v>
      </c>
      <c r="W3262" t="s">
        <v>2751</v>
      </c>
      <c r="X3262">
        <v>1</v>
      </c>
      <c r="Y3262">
        <v>1</v>
      </c>
      <c r="Z3262" t="s">
        <v>1532</v>
      </c>
    </row>
    <row r="3263" spans="1:26">
      <c r="A3263">
        <v>285</v>
      </c>
      <c r="B3263">
        <v>16226</v>
      </c>
      <c r="C3263" t="s">
        <v>1574</v>
      </c>
      <c r="D3263" t="s">
        <v>1529</v>
      </c>
      <c r="E3263" t="s">
        <v>1441</v>
      </c>
      <c r="F3263">
        <v>2120</v>
      </c>
      <c r="G3263">
        <v>67275</v>
      </c>
      <c r="H3263" t="s">
        <v>1530</v>
      </c>
      <c r="I3263">
        <v>243</v>
      </c>
      <c r="J3263">
        <v>2000</v>
      </c>
      <c r="K3263">
        <v>15</v>
      </c>
      <c r="L3263">
        <v>81000</v>
      </c>
      <c r="M3263">
        <v>741</v>
      </c>
      <c r="N3263">
        <v>778</v>
      </c>
      <c r="O3263">
        <v>817</v>
      </c>
      <c r="P3263">
        <v>893</v>
      </c>
      <c r="Q3263">
        <v>969</v>
      </c>
      <c r="R3263">
        <v>30000</v>
      </c>
      <c r="S3263">
        <v>31498</v>
      </c>
      <c r="T3263">
        <v>33077</v>
      </c>
      <c r="U3263">
        <v>36154</v>
      </c>
      <c r="V3263">
        <v>39231</v>
      </c>
      <c r="W3263" t="s">
        <v>2751</v>
      </c>
      <c r="X3263">
        <v>1</v>
      </c>
      <c r="Y3263">
        <v>1</v>
      </c>
      <c r="Z3263" t="s">
        <v>1532</v>
      </c>
    </row>
    <row r="3264" spans="1:26">
      <c r="A3264">
        <v>285</v>
      </c>
      <c r="B3264">
        <v>16226</v>
      </c>
      <c r="C3264" t="s">
        <v>1574</v>
      </c>
      <c r="D3264" t="s">
        <v>1529</v>
      </c>
      <c r="E3264" t="s">
        <v>1441</v>
      </c>
      <c r="F3264">
        <v>2120</v>
      </c>
      <c r="G3264">
        <v>63510</v>
      </c>
      <c r="H3264" t="s">
        <v>1530</v>
      </c>
      <c r="I3264">
        <v>243</v>
      </c>
      <c r="J3264">
        <v>2000</v>
      </c>
      <c r="K3264">
        <v>15</v>
      </c>
      <c r="L3264">
        <v>81000</v>
      </c>
      <c r="M3264">
        <v>741</v>
      </c>
      <c r="N3264">
        <v>778</v>
      </c>
      <c r="O3264">
        <v>817</v>
      </c>
      <c r="P3264">
        <v>893</v>
      </c>
      <c r="Q3264">
        <v>969</v>
      </c>
      <c r="R3264">
        <v>30000</v>
      </c>
      <c r="S3264">
        <v>31498</v>
      </c>
      <c r="T3264">
        <v>33077</v>
      </c>
      <c r="U3264">
        <v>36154</v>
      </c>
      <c r="V3264">
        <v>39231</v>
      </c>
      <c r="W3264" t="s">
        <v>2751</v>
      </c>
      <c r="X3264">
        <v>1</v>
      </c>
      <c r="Y3264">
        <v>1</v>
      </c>
      <c r="Z3264" t="s">
        <v>1532</v>
      </c>
    </row>
    <row r="3265" spans="1:26">
      <c r="A3265">
        <v>285</v>
      </c>
      <c r="B3265">
        <v>16226</v>
      </c>
      <c r="C3265" t="s">
        <v>1574</v>
      </c>
      <c r="D3265" t="s">
        <v>1529</v>
      </c>
      <c r="E3265" t="s">
        <v>1441</v>
      </c>
      <c r="F3265">
        <v>2193</v>
      </c>
      <c r="G3265">
        <v>49869</v>
      </c>
      <c r="H3265" t="s">
        <v>1530</v>
      </c>
      <c r="I3265">
        <v>243</v>
      </c>
      <c r="J3265">
        <v>2000</v>
      </c>
      <c r="K3265">
        <v>15</v>
      </c>
      <c r="L3265">
        <v>81000</v>
      </c>
      <c r="M3265">
        <v>741</v>
      </c>
      <c r="N3265">
        <v>778</v>
      </c>
      <c r="O3265">
        <v>817</v>
      </c>
      <c r="P3265">
        <v>893</v>
      </c>
      <c r="Q3265">
        <v>969</v>
      </c>
      <c r="R3265">
        <v>30000</v>
      </c>
      <c r="S3265">
        <v>31498</v>
      </c>
      <c r="T3265">
        <v>33077</v>
      </c>
      <c r="U3265">
        <v>36154</v>
      </c>
      <c r="V3265">
        <v>39231</v>
      </c>
      <c r="W3265" t="s">
        <v>2751</v>
      </c>
      <c r="X3265">
        <v>1</v>
      </c>
      <c r="Y3265">
        <v>1</v>
      </c>
      <c r="Z3265" t="s">
        <v>1532</v>
      </c>
    </row>
    <row r="3266" spans="1:26">
      <c r="A3266">
        <v>285</v>
      </c>
      <c r="B3266">
        <v>16226</v>
      </c>
      <c r="C3266" t="s">
        <v>1574</v>
      </c>
      <c r="D3266" t="s">
        <v>1529</v>
      </c>
      <c r="E3266" t="s">
        <v>1441</v>
      </c>
      <c r="F3266">
        <v>2193</v>
      </c>
      <c r="G3266">
        <v>48485</v>
      </c>
      <c r="H3266" t="s">
        <v>1530</v>
      </c>
      <c r="I3266">
        <v>243</v>
      </c>
      <c r="J3266">
        <v>1000</v>
      </c>
      <c r="K3266">
        <v>15</v>
      </c>
      <c r="L3266">
        <v>81000</v>
      </c>
      <c r="M3266">
        <v>741</v>
      </c>
      <c r="N3266">
        <v>778</v>
      </c>
      <c r="O3266">
        <v>817</v>
      </c>
      <c r="P3266">
        <v>893</v>
      </c>
      <c r="Q3266">
        <v>969</v>
      </c>
      <c r="R3266">
        <v>15000</v>
      </c>
      <c r="S3266">
        <v>15749</v>
      </c>
      <c r="T3266">
        <v>16538</v>
      </c>
      <c r="U3266">
        <v>18077</v>
      </c>
      <c r="V3266">
        <v>19615</v>
      </c>
      <c r="W3266" t="s">
        <v>2751</v>
      </c>
      <c r="X3266">
        <v>1</v>
      </c>
      <c r="Y3266">
        <v>1</v>
      </c>
      <c r="Z3266" t="s">
        <v>1532</v>
      </c>
    </row>
    <row r="3267" spans="1:26">
      <c r="A3267">
        <v>285</v>
      </c>
      <c r="B3267">
        <v>16226</v>
      </c>
      <c r="C3267" t="s">
        <v>1574</v>
      </c>
      <c r="D3267" t="s">
        <v>1529</v>
      </c>
      <c r="E3267" t="s">
        <v>1441</v>
      </c>
      <c r="F3267">
        <v>2193</v>
      </c>
      <c r="G3267">
        <v>45599</v>
      </c>
      <c r="H3267" t="s">
        <v>1530</v>
      </c>
      <c r="I3267">
        <v>243</v>
      </c>
      <c r="J3267">
        <v>1500</v>
      </c>
      <c r="K3267">
        <v>15</v>
      </c>
      <c r="L3267">
        <v>81000</v>
      </c>
      <c r="M3267">
        <v>741</v>
      </c>
      <c r="N3267">
        <v>778</v>
      </c>
      <c r="O3267">
        <v>817</v>
      </c>
      <c r="P3267">
        <v>893</v>
      </c>
      <c r="Q3267">
        <v>969</v>
      </c>
      <c r="R3267">
        <v>22500</v>
      </c>
      <c r="S3267">
        <v>23623</v>
      </c>
      <c r="T3267">
        <v>24808</v>
      </c>
      <c r="U3267">
        <v>27115</v>
      </c>
      <c r="V3267">
        <v>29423</v>
      </c>
      <c r="W3267" t="s">
        <v>2751</v>
      </c>
      <c r="X3267">
        <v>1</v>
      </c>
      <c r="Y3267">
        <v>1</v>
      </c>
      <c r="Z3267" t="s">
        <v>1532</v>
      </c>
    </row>
    <row r="3268" spans="1:26">
      <c r="A3268">
        <v>285</v>
      </c>
      <c r="B3268">
        <v>16226</v>
      </c>
      <c r="C3268" t="s">
        <v>1574</v>
      </c>
      <c r="D3268" t="s">
        <v>1529</v>
      </c>
      <c r="E3268" t="s">
        <v>1441</v>
      </c>
      <c r="F3268">
        <v>2193</v>
      </c>
      <c r="G3268">
        <v>35476</v>
      </c>
      <c r="H3268" t="s">
        <v>1530</v>
      </c>
      <c r="I3268">
        <v>243</v>
      </c>
      <c r="J3268">
        <v>2000</v>
      </c>
      <c r="K3268">
        <v>15</v>
      </c>
      <c r="L3268">
        <v>81000</v>
      </c>
      <c r="M3268">
        <v>741</v>
      </c>
      <c r="N3268">
        <v>778</v>
      </c>
      <c r="O3268">
        <v>817</v>
      </c>
      <c r="P3268">
        <v>893</v>
      </c>
      <c r="Q3268">
        <v>969</v>
      </c>
      <c r="R3268">
        <v>30000</v>
      </c>
      <c r="S3268">
        <v>31498</v>
      </c>
      <c r="T3268">
        <v>33077</v>
      </c>
      <c r="U3268">
        <v>36154</v>
      </c>
      <c r="V3268">
        <v>39231</v>
      </c>
      <c r="W3268" t="s">
        <v>2751</v>
      </c>
      <c r="X3268">
        <v>1</v>
      </c>
      <c r="Y3268">
        <v>1</v>
      </c>
      <c r="Z3268" t="s">
        <v>1532</v>
      </c>
    </row>
    <row r="3269" spans="1:26">
      <c r="A3269">
        <v>285</v>
      </c>
      <c r="B3269">
        <v>16226</v>
      </c>
      <c r="C3269" t="s">
        <v>1574</v>
      </c>
      <c r="D3269" t="s">
        <v>1529</v>
      </c>
      <c r="E3269" t="s">
        <v>1441</v>
      </c>
      <c r="F3269">
        <v>2120</v>
      </c>
      <c r="G3269">
        <v>35474</v>
      </c>
      <c r="H3269" t="s">
        <v>1530</v>
      </c>
      <c r="I3269">
        <v>243</v>
      </c>
      <c r="J3269">
        <v>1500</v>
      </c>
      <c r="K3269">
        <v>15</v>
      </c>
      <c r="L3269">
        <v>81000</v>
      </c>
      <c r="M3269">
        <v>741</v>
      </c>
      <c r="N3269">
        <v>778</v>
      </c>
      <c r="O3269">
        <v>817</v>
      </c>
      <c r="P3269">
        <v>893</v>
      </c>
      <c r="Q3269">
        <v>969</v>
      </c>
      <c r="R3269">
        <v>22500</v>
      </c>
      <c r="S3269">
        <v>23623</v>
      </c>
      <c r="T3269">
        <v>24808</v>
      </c>
      <c r="U3269">
        <v>27115</v>
      </c>
      <c r="V3269">
        <v>29423</v>
      </c>
      <c r="W3269" t="s">
        <v>2751</v>
      </c>
      <c r="X3269">
        <v>1</v>
      </c>
      <c r="Y3269">
        <v>1</v>
      </c>
      <c r="Z3269" t="s">
        <v>1532</v>
      </c>
    </row>
    <row r="3270" spans="1:26">
      <c r="A3270">
        <v>285</v>
      </c>
      <c r="B3270">
        <v>16226</v>
      </c>
      <c r="C3270" t="s">
        <v>1574</v>
      </c>
      <c r="D3270" t="s">
        <v>1529</v>
      </c>
      <c r="E3270" t="s">
        <v>1441</v>
      </c>
      <c r="F3270">
        <v>2193</v>
      </c>
      <c r="G3270">
        <v>33043</v>
      </c>
      <c r="H3270" t="s">
        <v>1530</v>
      </c>
      <c r="I3270">
        <v>243</v>
      </c>
      <c r="J3270">
        <v>1500</v>
      </c>
      <c r="K3270">
        <v>15</v>
      </c>
      <c r="L3270">
        <v>81000</v>
      </c>
      <c r="M3270">
        <v>741</v>
      </c>
      <c r="N3270">
        <v>778</v>
      </c>
      <c r="O3270">
        <v>817</v>
      </c>
      <c r="P3270">
        <v>893</v>
      </c>
      <c r="Q3270">
        <v>969</v>
      </c>
      <c r="R3270">
        <v>22500</v>
      </c>
      <c r="S3270">
        <v>23623</v>
      </c>
      <c r="T3270">
        <v>24808</v>
      </c>
      <c r="U3270">
        <v>27115</v>
      </c>
      <c r="V3270">
        <v>29423</v>
      </c>
      <c r="W3270" t="s">
        <v>2751</v>
      </c>
      <c r="X3270">
        <v>1</v>
      </c>
      <c r="Y3270">
        <v>1</v>
      </c>
      <c r="Z3270" t="s">
        <v>1532</v>
      </c>
    </row>
    <row r="3271" spans="1:26">
      <c r="A3271">
        <v>285</v>
      </c>
      <c r="B3271">
        <v>16226</v>
      </c>
      <c r="C3271" t="s">
        <v>1574</v>
      </c>
      <c r="D3271" t="s">
        <v>1529</v>
      </c>
      <c r="E3271" t="s">
        <v>1441</v>
      </c>
      <c r="F3271">
        <v>2120</v>
      </c>
      <c r="G3271">
        <v>33042</v>
      </c>
      <c r="H3271" t="s">
        <v>1530</v>
      </c>
      <c r="I3271">
        <v>243</v>
      </c>
      <c r="J3271">
        <v>1000</v>
      </c>
      <c r="K3271">
        <v>15</v>
      </c>
      <c r="L3271">
        <v>81000</v>
      </c>
      <c r="M3271">
        <v>741</v>
      </c>
      <c r="N3271">
        <v>778</v>
      </c>
      <c r="O3271">
        <v>817</v>
      </c>
      <c r="P3271">
        <v>893</v>
      </c>
      <c r="Q3271">
        <v>969</v>
      </c>
      <c r="R3271">
        <v>15000</v>
      </c>
      <c r="S3271">
        <v>15749</v>
      </c>
      <c r="T3271">
        <v>16538</v>
      </c>
      <c r="U3271">
        <v>18077</v>
      </c>
      <c r="V3271">
        <v>19615</v>
      </c>
      <c r="W3271" t="s">
        <v>2751</v>
      </c>
      <c r="X3271">
        <v>1</v>
      </c>
      <c r="Y3271">
        <v>1</v>
      </c>
      <c r="Z3271" t="s">
        <v>1532</v>
      </c>
    </row>
    <row r="3272" spans="1:26">
      <c r="A3272">
        <v>285</v>
      </c>
      <c r="B3272">
        <v>16226</v>
      </c>
      <c r="C3272" t="s">
        <v>1574</v>
      </c>
      <c r="D3272" t="s">
        <v>1529</v>
      </c>
      <c r="E3272" t="s">
        <v>1441</v>
      </c>
      <c r="F3272">
        <v>2193</v>
      </c>
      <c r="G3272">
        <v>29405</v>
      </c>
      <c r="H3272" t="s">
        <v>1530</v>
      </c>
      <c r="I3272">
        <v>243</v>
      </c>
      <c r="J3272">
        <v>1500</v>
      </c>
      <c r="K3272">
        <v>15</v>
      </c>
      <c r="L3272">
        <v>81000</v>
      </c>
      <c r="M3272">
        <v>741</v>
      </c>
      <c r="N3272">
        <v>778</v>
      </c>
      <c r="O3272">
        <v>817</v>
      </c>
      <c r="P3272">
        <v>893</v>
      </c>
      <c r="Q3272">
        <v>969</v>
      </c>
      <c r="R3272">
        <v>22500</v>
      </c>
      <c r="S3272">
        <v>23623</v>
      </c>
      <c r="T3272">
        <v>24808</v>
      </c>
      <c r="U3272">
        <v>27115</v>
      </c>
      <c r="V3272">
        <v>29423</v>
      </c>
      <c r="W3272" t="s">
        <v>2751</v>
      </c>
      <c r="X3272">
        <v>1</v>
      </c>
      <c r="Y3272">
        <v>1</v>
      </c>
      <c r="Z3272" t="s">
        <v>1532</v>
      </c>
    </row>
    <row r="3273" spans="1:26">
      <c r="A3273">
        <v>285</v>
      </c>
      <c r="B3273">
        <v>16226</v>
      </c>
      <c r="C3273" t="s">
        <v>1574</v>
      </c>
      <c r="D3273" t="s">
        <v>1529</v>
      </c>
      <c r="E3273" t="s">
        <v>1441</v>
      </c>
      <c r="F3273">
        <v>2193</v>
      </c>
      <c r="G3273">
        <v>2515</v>
      </c>
      <c r="H3273" t="s">
        <v>1530</v>
      </c>
      <c r="I3273">
        <v>243</v>
      </c>
      <c r="J3273">
        <v>1000</v>
      </c>
      <c r="K3273">
        <v>15</v>
      </c>
      <c r="L3273">
        <v>81000</v>
      </c>
      <c r="M3273">
        <v>741</v>
      </c>
      <c r="N3273">
        <v>778</v>
      </c>
      <c r="O3273">
        <v>817</v>
      </c>
      <c r="P3273">
        <v>893</v>
      </c>
      <c r="Q3273">
        <v>969</v>
      </c>
      <c r="R3273">
        <v>15000</v>
      </c>
      <c r="S3273">
        <v>15749</v>
      </c>
      <c r="T3273">
        <v>16538</v>
      </c>
      <c r="U3273">
        <v>18077</v>
      </c>
      <c r="V3273">
        <v>19615</v>
      </c>
      <c r="W3273" t="s">
        <v>2751</v>
      </c>
      <c r="X3273">
        <v>1</v>
      </c>
      <c r="Y3273">
        <v>1</v>
      </c>
      <c r="Z3273" t="s">
        <v>1532</v>
      </c>
    </row>
    <row r="3274" spans="1:26">
      <c r="A3274">
        <v>285</v>
      </c>
      <c r="B3274">
        <v>16226</v>
      </c>
      <c r="C3274" t="s">
        <v>1574</v>
      </c>
      <c r="D3274" t="s">
        <v>1529</v>
      </c>
      <c r="E3274" t="s">
        <v>1441</v>
      </c>
      <c r="F3274">
        <v>2120</v>
      </c>
      <c r="G3274">
        <v>27828</v>
      </c>
      <c r="H3274" t="s">
        <v>1530</v>
      </c>
      <c r="I3274">
        <v>243</v>
      </c>
      <c r="J3274">
        <v>1000</v>
      </c>
      <c r="K3274">
        <v>15</v>
      </c>
      <c r="L3274">
        <v>81000</v>
      </c>
      <c r="M3274">
        <v>741</v>
      </c>
      <c r="N3274">
        <v>778</v>
      </c>
      <c r="O3274">
        <v>817</v>
      </c>
      <c r="P3274">
        <v>893</v>
      </c>
      <c r="Q3274">
        <v>969</v>
      </c>
      <c r="R3274">
        <v>15000</v>
      </c>
      <c r="S3274">
        <v>15749</v>
      </c>
      <c r="T3274">
        <v>16538</v>
      </c>
      <c r="U3274">
        <v>18077</v>
      </c>
      <c r="V3274">
        <v>19615</v>
      </c>
      <c r="W3274" t="s">
        <v>2751</v>
      </c>
      <c r="X3274">
        <v>1</v>
      </c>
      <c r="Y3274">
        <v>1</v>
      </c>
      <c r="Z3274" t="s">
        <v>1532</v>
      </c>
    </row>
    <row r="3275" spans="1:26">
      <c r="A3275">
        <v>285</v>
      </c>
      <c r="B3275">
        <v>16226</v>
      </c>
      <c r="C3275" t="s">
        <v>1574</v>
      </c>
      <c r="D3275" t="s">
        <v>1529</v>
      </c>
      <c r="E3275" t="s">
        <v>1441</v>
      </c>
      <c r="F3275">
        <v>2188</v>
      </c>
      <c r="G3275">
        <v>2509</v>
      </c>
      <c r="H3275" t="s">
        <v>1530</v>
      </c>
      <c r="I3275">
        <v>243</v>
      </c>
      <c r="J3275">
        <v>2000</v>
      </c>
      <c r="K3275">
        <v>50</v>
      </c>
      <c r="L3275">
        <v>81000</v>
      </c>
      <c r="M3275">
        <v>741</v>
      </c>
      <c r="N3275">
        <v>778</v>
      </c>
      <c r="O3275">
        <v>817</v>
      </c>
      <c r="P3275">
        <v>893</v>
      </c>
      <c r="Q3275">
        <v>969</v>
      </c>
      <c r="R3275">
        <v>100000</v>
      </c>
      <c r="S3275">
        <v>104993</v>
      </c>
      <c r="T3275">
        <v>110256</v>
      </c>
      <c r="U3275">
        <v>120513</v>
      </c>
      <c r="V3275">
        <v>130769</v>
      </c>
      <c r="W3275" t="s">
        <v>2283</v>
      </c>
      <c r="X3275">
        <v>1</v>
      </c>
      <c r="Y3275">
        <v>1</v>
      </c>
      <c r="Z3275" t="s">
        <v>1532</v>
      </c>
    </row>
    <row r="3276" spans="1:26">
      <c r="A3276">
        <v>285</v>
      </c>
      <c r="B3276">
        <v>16226</v>
      </c>
      <c r="C3276" t="s">
        <v>1574</v>
      </c>
      <c r="D3276" t="s">
        <v>1529</v>
      </c>
      <c r="E3276" t="s">
        <v>1441</v>
      </c>
      <c r="F3276">
        <v>2187</v>
      </c>
      <c r="G3276">
        <v>2508</v>
      </c>
      <c r="H3276" t="s">
        <v>1530</v>
      </c>
      <c r="I3276">
        <v>243</v>
      </c>
      <c r="J3276">
        <v>1</v>
      </c>
      <c r="K3276">
        <v>50</v>
      </c>
      <c r="L3276">
        <v>81000</v>
      </c>
      <c r="M3276">
        <v>741</v>
      </c>
      <c r="N3276">
        <v>778</v>
      </c>
      <c r="O3276">
        <v>817</v>
      </c>
      <c r="P3276">
        <v>893</v>
      </c>
      <c r="Q3276">
        <v>969</v>
      </c>
      <c r="R3276">
        <v>50</v>
      </c>
      <c r="S3276">
        <v>52</v>
      </c>
      <c r="T3276">
        <v>55</v>
      </c>
      <c r="U3276">
        <v>60</v>
      </c>
      <c r="V3276">
        <v>65</v>
      </c>
      <c r="W3276" t="s">
        <v>2283</v>
      </c>
      <c r="X3276">
        <v>1</v>
      </c>
      <c r="Y3276">
        <v>1</v>
      </c>
      <c r="Z3276" t="s">
        <v>1532</v>
      </c>
    </row>
    <row r="3277" spans="1:26">
      <c r="A3277">
        <v>285</v>
      </c>
      <c r="B3277">
        <v>16226</v>
      </c>
      <c r="C3277" t="s">
        <v>1574</v>
      </c>
      <c r="D3277" t="s">
        <v>1529</v>
      </c>
      <c r="E3277" t="s">
        <v>1441</v>
      </c>
      <c r="F3277">
        <v>2190</v>
      </c>
      <c r="G3277">
        <v>2511</v>
      </c>
      <c r="H3277" t="s">
        <v>1530</v>
      </c>
      <c r="I3277">
        <v>243</v>
      </c>
      <c r="J3277">
        <v>5000</v>
      </c>
      <c r="K3277">
        <v>75</v>
      </c>
      <c r="L3277">
        <v>81000</v>
      </c>
      <c r="M3277">
        <v>741</v>
      </c>
      <c r="N3277">
        <v>778</v>
      </c>
      <c r="O3277">
        <v>817</v>
      </c>
      <c r="P3277">
        <v>893</v>
      </c>
      <c r="Q3277">
        <v>969</v>
      </c>
      <c r="R3277">
        <v>375000</v>
      </c>
      <c r="S3277">
        <v>393725</v>
      </c>
      <c r="T3277">
        <v>413462</v>
      </c>
      <c r="U3277">
        <v>451923</v>
      </c>
      <c r="V3277">
        <v>490385</v>
      </c>
      <c r="W3277" t="s">
        <v>2756</v>
      </c>
      <c r="X3277">
        <v>1</v>
      </c>
      <c r="Y3277">
        <v>1</v>
      </c>
      <c r="Z3277" t="s">
        <v>1532</v>
      </c>
    </row>
    <row r="3278" spans="1:26">
      <c r="A3278">
        <v>285</v>
      </c>
      <c r="B3278">
        <v>16226</v>
      </c>
      <c r="C3278" t="s">
        <v>1574</v>
      </c>
      <c r="D3278" t="s">
        <v>1529</v>
      </c>
      <c r="E3278" t="s">
        <v>1441</v>
      </c>
      <c r="F3278">
        <v>59677</v>
      </c>
      <c r="G3278">
        <v>70831</v>
      </c>
      <c r="H3278" t="s">
        <v>1530</v>
      </c>
      <c r="I3278">
        <v>291</v>
      </c>
      <c r="J3278">
        <v>5000</v>
      </c>
      <c r="K3278">
        <v>35</v>
      </c>
      <c r="L3278">
        <v>81000</v>
      </c>
      <c r="M3278">
        <v>741</v>
      </c>
      <c r="N3278">
        <v>778</v>
      </c>
      <c r="O3278">
        <v>817</v>
      </c>
      <c r="P3278">
        <v>893</v>
      </c>
      <c r="Q3278">
        <v>969</v>
      </c>
      <c r="R3278">
        <v>175000</v>
      </c>
      <c r="S3278">
        <v>183738</v>
      </c>
      <c r="T3278">
        <v>192949</v>
      </c>
      <c r="U3278">
        <v>210897</v>
      </c>
      <c r="V3278">
        <v>228846</v>
      </c>
      <c r="W3278" t="s">
        <v>3018</v>
      </c>
      <c r="X3278">
        <v>1</v>
      </c>
      <c r="Y3278">
        <v>1</v>
      </c>
      <c r="Z3278" t="s">
        <v>1532</v>
      </c>
    </row>
    <row r="3279" spans="1:26">
      <c r="A3279">
        <v>285</v>
      </c>
      <c r="B3279">
        <v>16226</v>
      </c>
      <c r="C3279" t="s">
        <v>1574</v>
      </c>
      <c r="D3279" t="s">
        <v>1529</v>
      </c>
      <c r="E3279" t="s">
        <v>1441</v>
      </c>
      <c r="F3279">
        <v>4548</v>
      </c>
      <c r="G3279">
        <v>29023</v>
      </c>
      <c r="H3279" t="s">
        <v>1530</v>
      </c>
      <c r="I3279">
        <v>243</v>
      </c>
      <c r="J3279">
        <v>5000</v>
      </c>
      <c r="K3279">
        <v>25</v>
      </c>
      <c r="L3279">
        <v>81000</v>
      </c>
      <c r="M3279">
        <v>741</v>
      </c>
      <c r="N3279">
        <v>778</v>
      </c>
      <c r="O3279">
        <v>817</v>
      </c>
      <c r="P3279">
        <v>893</v>
      </c>
      <c r="Q3279">
        <v>969</v>
      </c>
      <c r="R3279">
        <v>125000</v>
      </c>
      <c r="S3279">
        <v>131242</v>
      </c>
      <c r="T3279">
        <v>137821</v>
      </c>
      <c r="U3279">
        <v>150641</v>
      </c>
      <c r="V3279">
        <v>163462</v>
      </c>
      <c r="W3279" t="s">
        <v>2756</v>
      </c>
      <c r="X3279">
        <v>1</v>
      </c>
      <c r="Y3279">
        <v>1</v>
      </c>
      <c r="Z3279" t="s">
        <v>1532</v>
      </c>
    </row>
    <row r="3280" spans="1:26">
      <c r="A3280">
        <v>285</v>
      </c>
      <c r="B3280">
        <v>16226</v>
      </c>
      <c r="C3280" t="s">
        <v>1574</v>
      </c>
      <c r="D3280" t="s">
        <v>1529</v>
      </c>
      <c r="E3280" t="s">
        <v>1441</v>
      </c>
      <c r="F3280">
        <v>2190</v>
      </c>
      <c r="G3280">
        <v>30621</v>
      </c>
      <c r="H3280" t="s">
        <v>1530</v>
      </c>
      <c r="I3280">
        <v>243</v>
      </c>
      <c r="J3280">
        <v>2000</v>
      </c>
      <c r="K3280">
        <v>100</v>
      </c>
      <c r="L3280">
        <v>81000</v>
      </c>
      <c r="M3280">
        <v>741</v>
      </c>
      <c r="N3280">
        <v>778</v>
      </c>
      <c r="O3280">
        <v>817</v>
      </c>
      <c r="P3280">
        <v>893</v>
      </c>
      <c r="Q3280">
        <v>969</v>
      </c>
      <c r="R3280">
        <v>200000</v>
      </c>
      <c r="S3280">
        <v>209987</v>
      </c>
      <c r="T3280">
        <v>220513</v>
      </c>
      <c r="U3280">
        <v>241026</v>
      </c>
      <c r="V3280">
        <v>261538</v>
      </c>
      <c r="W3280" t="s">
        <v>2756</v>
      </c>
      <c r="X3280">
        <v>1</v>
      </c>
      <c r="Y3280">
        <v>1</v>
      </c>
      <c r="Z3280" t="s">
        <v>1532</v>
      </c>
    </row>
    <row r="3281" spans="1:26">
      <c r="A3281">
        <v>285</v>
      </c>
      <c r="B3281">
        <v>16226</v>
      </c>
      <c r="C3281" t="s">
        <v>1574</v>
      </c>
      <c r="D3281" t="s">
        <v>1529</v>
      </c>
      <c r="E3281" t="s">
        <v>1441</v>
      </c>
      <c r="F3281">
        <v>2191</v>
      </c>
      <c r="G3281">
        <v>29025</v>
      </c>
      <c r="H3281" t="s">
        <v>1530</v>
      </c>
      <c r="I3281">
        <v>243</v>
      </c>
      <c r="J3281">
        <v>2000</v>
      </c>
      <c r="K3281">
        <v>2</v>
      </c>
      <c r="L3281">
        <v>81000</v>
      </c>
      <c r="M3281">
        <v>741</v>
      </c>
      <c r="N3281">
        <v>778</v>
      </c>
      <c r="O3281">
        <v>817</v>
      </c>
      <c r="P3281">
        <v>893</v>
      </c>
      <c r="Q3281">
        <v>969</v>
      </c>
      <c r="R3281">
        <v>4000</v>
      </c>
      <c r="S3281">
        <v>4200</v>
      </c>
      <c r="T3281">
        <v>4410</v>
      </c>
      <c r="U3281">
        <v>4821</v>
      </c>
      <c r="V3281">
        <v>5231</v>
      </c>
      <c r="W3281" t="s">
        <v>2756</v>
      </c>
      <c r="X3281">
        <v>1</v>
      </c>
      <c r="Y3281">
        <v>1</v>
      </c>
      <c r="Z3281" t="s">
        <v>1532</v>
      </c>
    </row>
    <row r="3282" spans="1:26">
      <c r="A3282">
        <v>285</v>
      </c>
      <c r="B3282">
        <v>16226</v>
      </c>
      <c r="C3282" t="s">
        <v>1574</v>
      </c>
      <c r="D3282" t="s">
        <v>1529</v>
      </c>
      <c r="E3282" t="s">
        <v>1441</v>
      </c>
      <c r="F3282">
        <v>2190</v>
      </c>
      <c r="G3282">
        <v>29024</v>
      </c>
      <c r="H3282" t="s">
        <v>1530</v>
      </c>
      <c r="I3282">
        <v>243</v>
      </c>
      <c r="J3282">
        <v>2000</v>
      </c>
      <c r="K3282">
        <v>75</v>
      </c>
      <c r="L3282">
        <v>81000</v>
      </c>
      <c r="M3282">
        <v>741</v>
      </c>
      <c r="N3282">
        <v>778</v>
      </c>
      <c r="O3282">
        <v>817</v>
      </c>
      <c r="P3282">
        <v>893</v>
      </c>
      <c r="Q3282">
        <v>969</v>
      </c>
      <c r="R3282">
        <v>150000</v>
      </c>
      <c r="S3282">
        <v>157490</v>
      </c>
      <c r="T3282">
        <v>165385</v>
      </c>
      <c r="U3282">
        <v>180769</v>
      </c>
      <c r="V3282">
        <v>196154</v>
      </c>
      <c r="W3282" t="s">
        <v>2756</v>
      </c>
      <c r="X3282">
        <v>1</v>
      </c>
      <c r="Y3282">
        <v>1</v>
      </c>
      <c r="Z3282" t="s">
        <v>1532</v>
      </c>
    </row>
    <row r="3283" spans="1:26">
      <c r="A3283">
        <v>285</v>
      </c>
      <c r="B3283">
        <v>16226</v>
      </c>
      <c r="C3283" t="s">
        <v>1574</v>
      </c>
      <c r="D3283" t="s">
        <v>1529</v>
      </c>
      <c r="E3283" t="s">
        <v>1441</v>
      </c>
      <c r="F3283">
        <v>4549</v>
      </c>
      <c r="G3283">
        <v>4730</v>
      </c>
      <c r="H3283" t="s">
        <v>1530</v>
      </c>
      <c r="I3283">
        <v>243</v>
      </c>
      <c r="J3283">
        <v>10000</v>
      </c>
      <c r="K3283">
        <v>20</v>
      </c>
      <c r="L3283">
        <v>81000</v>
      </c>
      <c r="M3283">
        <v>741</v>
      </c>
      <c r="N3283">
        <v>778</v>
      </c>
      <c r="O3283">
        <v>817</v>
      </c>
      <c r="P3283">
        <v>893</v>
      </c>
      <c r="Q3283">
        <v>969</v>
      </c>
      <c r="R3283">
        <v>200000</v>
      </c>
      <c r="S3283">
        <v>209987</v>
      </c>
      <c r="T3283">
        <v>220513</v>
      </c>
      <c r="U3283">
        <v>241026</v>
      </c>
      <c r="V3283">
        <v>261538</v>
      </c>
      <c r="W3283" t="s">
        <v>2756</v>
      </c>
      <c r="X3283">
        <v>1</v>
      </c>
      <c r="Y3283">
        <v>1</v>
      </c>
      <c r="Z3283" t="s">
        <v>1532</v>
      </c>
    </row>
    <row r="3284" spans="1:26">
      <c r="A3284">
        <v>285</v>
      </c>
      <c r="B3284">
        <v>16226</v>
      </c>
      <c r="C3284" t="s">
        <v>1574</v>
      </c>
      <c r="D3284" t="s">
        <v>1529</v>
      </c>
      <c r="E3284" t="s">
        <v>1441</v>
      </c>
      <c r="F3284">
        <v>4548</v>
      </c>
      <c r="G3284">
        <v>4729</v>
      </c>
      <c r="H3284" t="s">
        <v>1530</v>
      </c>
      <c r="I3284">
        <v>243</v>
      </c>
      <c r="J3284">
        <v>10000</v>
      </c>
      <c r="K3284">
        <v>2</v>
      </c>
      <c r="L3284">
        <v>81000</v>
      </c>
      <c r="M3284">
        <v>741</v>
      </c>
      <c r="N3284">
        <v>778</v>
      </c>
      <c r="O3284">
        <v>817</v>
      </c>
      <c r="P3284">
        <v>893</v>
      </c>
      <c r="Q3284">
        <v>969</v>
      </c>
      <c r="R3284">
        <v>20000</v>
      </c>
      <c r="S3284">
        <v>20999</v>
      </c>
      <c r="T3284">
        <v>22051</v>
      </c>
      <c r="U3284">
        <v>24103</v>
      </c>
      <c r="V3284">
        <v>26154</v>
      </c>
      <c r="W3284" t="s">
        <v>2756</v>
      </c>
      <c r="X3284">
        <v>1</v>
      </c>
      <c r="Y3284">
        <v>1</v>
      </c>
      <c r="Z3284" t="s">
        <v>1532</v>
      </c>
    </row>
    <row r="3285" spans="1:26">
      <c r="A3285">
        <v>285</v>
      </c>
      <c r="B3285">
        <v>16226</v>
      </c>
      <c r="C3285" t="s">
        <v>1574</v>
      </c>
      <c r="D3285" t="s">
        <v>1529</v>
      </c>
      <c r="E3285" t="s">
        <v>1441</v>
      </c>
      <c r="F3285">
        <v>2191</v>
      </c>
      <c r="G3285">
        <v>2512</v>
      </c>
      <c r="H3285" t="s">
        <v>1530</v>
      </c>
      <c r="I3285">
        <v>243</v>
      </c>
      <c r="J3285">
        <v>5000</v>
      </c>
      <c r="K3285">
        <v>100</v>
      </c>
      <c r="L3285">
        <v>81000</v>
      </c>
      <c r="M3285">
        <v>741</v>
      </c>
      <c r="N3285">
        <v>778</v>
      </c>
      <c r="O3285">
        <v>817</v>
      </c>
      <c r="P3285">
        <v>893</v>
      </c>
      <c r="Q3285">
        <v>969</v>
      </c>
      <c r="R3285">
        <v>500000</v>
      </c>
      <c r="S3285">
        <v>524966</v>
      </c>
      <c r="T3285">
        <v>551282</v>
      </c>
      <c r="U3285">
        <v>602564</v>
      </c>
      <c r="V3285">
        <v>653846</v>
      </c>
      <c r="W3285" t="s">
        <v>2756</v>
      </c>
      <c r="X3285">
        <v>1</v>
      </c>
      <c r="Y3285">
        <v>1</v>
      </c>
      <c r="Z3285" t="s">
        <v>1532</v>
      </c>
    </row>
    <row r="3286" spans="1:26">
      <c r="A3286">
        <v>285</v>
      </c>
      <c r="B3286">
        <v>16226</v>
      </c>
      <c r="C3286" t="s">
        <v>1574</v>
      </c>
      <c r="D3286" t="s">
        <v>1529</v>
      </c>
      <c r="E3286" t="s">
        <v>1441</v>
      </c>
      <c r="F3286">
        <v>82055</v>
      </c>
      <c r="G3286">
        <v>97006</v>
      </c>
      <c r="H3286" t="s">
        <v>1530</v>
      </c>
      <c r="I3286">
        <v>243</v>
      </c>
      <c r="J3286">
        <v>1000</v>
      </c>
      <c r="K3286">
        <v>20</v>
      </c>
      <c r="L3286">
        <v>81000</v>
      </c>
      <c r="M3286">
        <v>741</v>
      </c>
      <c r="N3286">
        <v>778</v>
      </c>
      <c r="O3286">
        <v>817</v>
      </c>
      <c r="P3286">
        <v>893</v>
      </c>
      <c r="Q3286">
        <v>969</v>
      </c>
      <c r="R3286">
        <v>20000</v>
      </c>
      <c r="S3286">
        <v>20999</v>
      </c>
      <c r="T3286">
        <v>22051</v>
      </c>
      <c r="U3286">
        <v>24103</v>
      </c>
      <c r="V3286">
        <v>26154</v>
      </c>
      <c r="W3286" t="s">
        <v>1573</v>
      </c>
      <c r="X3286">
        <v>1</v>
      </c>
      <c r="Y3286">
        <v>1</v>
      </c>
      <c r="Z3286" t="s">
        <v>1532</v>
      </c>
    </row>
    <row r="3287" spans="1:26">
      <c r="A3287">
        <v>285</v>
      </c>
      <c r="B3287">
        <v>16226</v>
      </c>
      <c r="C3287" t="s">
        <v>1574</v>
      </c>
      <c r="D3287" t="s">
        <v>1529</v>
      </c>
      <c r="E3287" t="s">
        <v>1441</v>
      </c>
      <c r="F3287">
        <v>2207</v>
      </c>
      <c r="G3287">
        <v>98596</v>
      </c>
      <c r="H3287" t="s">
        <v>1530</v>
      </c>
      <c r="I3287">
        <v>243</v>
      </c>
      <c r="J3287">
        <v>1500</v>
      </c>
      <c r="K3287">
        <v>15</v>
      </c>
      <c r="L3287">
        <v>81000</v>
      </c>
      <c r="M3287">
        <v>741</v>
      </c>
      <c r="N3287">
        <v>778</v>
      </c>
      <c r="O3287">
        <v>817</v>
      </c>
      <c r="P3287">
        <v>893</v>
      </c>
      <c r="Q3287">
        <v>969</v>
      </c>
      <c r="R3287">
        <v>22500</v>
      </c>
      <c r="S3287">
        <v>23623</v>
      </c>
      <c r="T3287">
        <v>24808</v>
      </c>
      <c r="U3287">
        <v>27115</v>
      </c>
      <c r="V3287">
        <v>29423</v>
      </c>
      <c r="W3287" t="s">
        <v>1573</v>
      </c>
      <c r="X3287">
        <v>1</v>
      </c>
      <c r="Y3287">
        <v>1</v>
      </c>
      <c r="Z3287" t="s">
        <v>1532</v>
      </c>
    </row>
    <row r="3288" spans="1:26">
      <c r="A3288">
        <v>285</v>
      </c>
      <c r="B3288">
        <v>16226</v>
      </c>
      <c r="C3288" t="s">
        <v>1574</v>
      </c>
      <c r="D3288" t="s">
        <v>1529</v>
      </c>
      <c r="E3288" t="s">
        <v>1441</v>
      </c>
      <c r="F3288">
        <v>51189</v>
      </c>
      <c r="G3288">
        <v>66686</v>
      </c>
      <c r="H3288" t="s">
        <v>1530</v>
      </c>
      <c r="I3288">
        <v>292</v>
      </c>
      <c r="J3288">
        <v>500</v>
      </c>
      <c r="K3288">
        <v>25</v>
      </c>
      <c r="L3288">
        <v>81000</v>
      </c>
      <c r="M3288">
        <v>741</v>
      </c>
      <c r="N3288">
        <v>778</v>
      </c>
      <c r="O3288">
        <v>817</v>
      </c>
      <c r="P3288">
        <v>893</v>
      </c>
      <c r="Q3288">
        <v>969</v>
      </c>
      <c r="R3288">
        <v>12500</v>
      </c>
      <c r="S3288">
        <v>13124</v>
      </c>
      <c r="T3288">
        <v>13782</v>
      </c>
      <c r="U3288">
        <v>15064</v>
      </c>
      <c r="V3288">
        <v>16346</v>
      </c>
      <c r="W3288" t="s">
        <v>3019</v>
      </c>
      <c r="X3288">
        <v>1</v>
      </c>
      <c r="Y3288">
        <v>1</v>
      </c>
      <c r="Z3288" t="s">
        <v>1532</v>
      </c>
    </row>
    <row r="3289" spans="1:26">
      <c r="A3289">
        <v>285</v>
      </c>
      <c r="B3289">
        <v>16226</v>
      </c>
      <c r="C3289" t="s">
        <v>1574</v>
      </c>
      <c r="D3289" t="s">
        <v>1529</v>
      </c>
      <c r="E3289" t="s">
        <v>1441</v>
      </c>
      <c r="F3289">
        <v>50054</v>
      </c>
      <c r="G3289">
        <v>58678</v>
      </c>
      <c r="H3289" t="s">
        <v>1530</v>
      </c>
      <c r="I3289">
        <v>292</v>
      </c>
      <c r="J3289">
        <v>1000</v>
      </c>
      <c r="K3289">
        <v>20</v>
      </c>
      <c r="L3289">
        <v>81000</v>
      </c>
      <c r="M3289">
        <v>741</v>
      </c>
      <c r="N3289">
        <v>778</v>
      </c>
      <c r="O3289">
        <v>817</v>
      </c>
      <c r="P3289">
        <v>893</v>
      </c>
      <c r="Q3289">
        <v>969</v>
      </c>
      <c r="R3289">
        <v>20000</v>
      </c>
      <c r="S3289">
        <v>20999</v>
      </c>
      <c r="T3289">
        <v>22051</v>
      </c>
      <c r="U3289">
        <v>24103</v>
      </c>
      <c r="V3289">
        <v>26154</v>
      </c>
      <c r="W3289" t="s">
        <v>3019</v>
      </c>
      <c r="X3289">
        <v>1</v>
      </c>
      <c r="Y3289">
        <v>1</v>
      </c>
      <c r="Z3289" t="s">
        <v>1532</v>
      </c>
    </row>
    <row r="3290" spans="1:26">
      <c r="A3290">
        <v>285</v>
      </c>
      <c r="B3290">
        <v>16226</v>
      </c>
      <c r="C3290" t="s">
        <v>1574</v>
      </c>
      <c r="D3290" t="s">
        <v>1529</v>
      </c>
      <c r="E3290" t="s">
        <v>1441</v>
      </c>
      <c r="F3290">
        <v>56230</v>
      </c>
      <c r="G3290">
        <v>66479</v>
      </c>
      <c r="H3290" t="s">
        <v>1530</v>
      </c>
      <c r="I3290">
        <v>243</v>
      </c>
      <c r="J3290">
        <v>1000</v>
      </c>
      <c r="K3290">
        <v>20</v>
      </c>
      <c r="L3290">
        <v>81000</v>
      </c>
      <c r="M3290">
        <v>741</v>
      </c>
      <c r="N3290">
        <v>778</v>
      </c>
      <c r="O3290">
        <v>817</v>
      </c>
      <c r="P3290">
        <v>893</v>
      </c>
      <c r="Q3290">
        <v>969</v>
      </c>
      <c r="R3290">
        <v>20000</v>
      </c>
      <c r="S3290">
        <v>20999</v>
      </c>
      <c r="T3290">
        <v>22051</v>
      </c>
      <c r="U3290">
        <v>24103</v>
      </c>
      <c r="V3290">
        <v>26154</v>
      </c>
      <c r="W3290" t="s">
        <v>1573</v>
      </c>
      <c r="X3290">
        <v>1</v>
      </c>
      <c r="Y3290">
        <v>1</v>
      </c>
      <c r="Z3290" t="s">
        <v>1532</v>
      </c>
    </row>
    <row r="3291" spans="1:26">
      <c r="A3291">
        <v>285</v>
      </c>
      <c r="B3291">
        <v>16226</v>
      </c>
      <c r="C3291" t="s">
        <v>1574</v>
      </c>
      <c r="D3291" t="s">
        <v>1529</v>
      </c>
      <c r="E3291" t="s">
        <v>1441</v>
      </c>
      <c r="F3291">
        <v>55999</v>
      </c>
      <c r="G3291">
        <v>66190</v>
      </c>
      <c r="H3291" t="s">
        <v>1530</v>
      </c>
      <c r="I3291">
        <v>243</v>
      </c>
      <c r="J3291">
        <v>50</v>
      </c>
      <c r="K3291">
        <v>40</v>
      </c>
      <c r="L3291">
        <v>81000</v>
      </c>
      <c r="M3291">
        <v>741</v>
      </c>
      <c r="N3291">
        <v>778</v>
      </c>
      <c r="O3291">
        <v>817</v>
      </c>
      <c r="P3291">
        <v>893</v>
      </c>
      <c r="Q3291">
        <v>969</v>
      </c>
      <c r="R3291">
        <v>2000</v>
      </c>
      <c r="S3291">
        <v>2100</v>
      </c>
      <c r="T3291">
        <v>2205</v>
      </c>
      <c r="U3291">
        <v>2410</v>
      </c>
      <c r="V3291">
        <v>2615</v>
      </c>
      <c r="W3291" t="s">
        <v>1573</v>
      </c>
      <c r="X3291">
        <v>1</v>
      </c>
      <c r="Y3291">
        <v>1</v>
      </c>
      <c r="Z3291" t="s">
        <v>1532</v>
      </c>
    </row>
    <row r="3292" spans="1:26">
      <c r="A3292">
        <v>285</v>
      </c>
      <c r="B3292">
        <v>16226</v>
      </c>
      <c r="C3292" t="s">
        <v>1574</v>
      </c>
      <c r="D3292" t="s">
        <v>1529</v>
      </c>
      <c r="E3292" t="s">
        <v>1441</v>
      </c>
      <c r="F3292">
        <v>55999</v>
      </c>
      <c r="G3292">
        <v>66189</v>
      </c>
      <c r="H3292" t="s">
        <v>1530</v>
      </c>
      <c r="I3292">
        <v>243</v>
      </c>
      <c r="J3292">
        <v>50</v>
      </c>
      <c r="K3292">
        <v>20</v>
      </c>
      <c r="L3292">
        <v>81000</v>
      </c>
      <c r="M3292">
        <v>741</v>
      </c>
      <c r="N3292">
        <v>778</v>
      </c>
      <c r="O3292">
        <v>817</v>
      </c>
      <c r="P3292">
        <v>893</v>
      </c>
      <c r="Q3292">
        <v>969</v>
      </c>
      <c r="R3292">
        <v>1000</v>
      </c>
      <c r="S3292">
        <v>1050</v>
      </c>
      <c r="T3292">
        <v>1103</v>
      </c>
      <c r="U3292">
        <v>1205</v>
      </c>
      <c r="V3292">
        <v>1308</v>
      </c>
      <c r="W3292" t="s">
        <v>1573</v>
      </c>
      <c r="X3292">
        <v>1</v>
      </c>
      <c r="Y3292">
        <v>1</v>
      </c>
      <c r="Z3292" t="s">
        <v>1532</v>
      </c>
    </row>
    <row r="3293" spans="1:26">
      <c r="A3293">
        <v>285</v>
      </c>
      <c r="B3293">
        <v>16226</v>
      </c>
      <c r="C3293" t="s">
        <v>1574</v>
      </c>
      <c r="D3293" t="s">
        <v>1529</v>
      </c>
      <c r="E3293" t="s">
        <v>1441</v>
      </c>
      <c r="F3293">
        <v>54176</v>
      </c>
      <c r="G3293">
        <v>63878</v>
      </c>
      <c r="H3293" t="s">
        <v>1530</v>
      </c>
      <c r="I3293">
        <v>292</v>
      </c>
      <c r="J3293">
        <v>1000</v>
      </c>
      <c r="K3293">
        <v>20</v>
      </c>
      <c r="L3293">
        <v>81000</v>
      </c>
      <c r="M3293">
        <v>741</v>
      </c>
      <c r="N3293">
        <v>778</v>
      </c>
      <c r="O3293">
        <v>817</v>
      </c>
      <c r="P3293">
        <v>893</v>
      </c>
      <c r="Q3293">
        <v>969</v>
      </c>
      <c r="R3293">
        <v>20000</v>
      </c>
      <c r="S3293">
        <v>20999</v>
      </c>
      <c r="T3293">
        <v>22051</v>
      </c>
      <c r="U3293">
        <v>24103</v>
      </c>
      <c r="V3293">
        <v>26154</v>
      </c>
      <c r="W3293" t="s">
        <v>1573</v>
      </c>
      <c r="X3293">
        <v>1</v>
      </c>
      <c r="Y3293">
        <v>1</v>
      </c>
      <c r="Z3293" t="s">
        <v>1532</v>
      </c>
    </row>
    <row r="3294" spans="1:26">
      <c r="A3294">
        <v>285</v>
      </c>
      <c r="B3294">
        <v>16226</v>
      </c>
      <c r="C3294" t="s">
        <v>1574</v>
      </c>
      <c r="D3294" t="s">
        <v>1529</v>
      </c>
      <c r="E3294" t="s">
        <v>1441</v>
      </c>
      <c r="F3294">
        <v>51190</v>
      </c>
      <c r="G3294">
        <v>60190</v>
      </c>
      <c r="H3294" t="s">
        <v>1530</v>
      </c>
      <c r="I3294">
        <v>292</v>
      </c>
      <c r="J3294">
        <v>1500</v>
      </c>
      <c r="K3294">
        <v>55</v>
      </c>
      <c r="L3294">
        <v>81000</v>
      </c>
      <c r="M3294">
        <v>741</v>
      </c>
      <c r="N3294">
        <v>778</v>
      </c>
      <c r="O3294">
        <v>817</v>
      </c>
      <c r="P3294">
        <v>893</v>
      </c>
      <c r="Q3294">
        <v>969</v>
      </c>
      <c r="R3294">
        <v>82500</v>
      </c>
      <c r="S3294">
        <v>86619</v>
      </c>
      <c r="T3294">
        <v>90962</v>
      </c>
      <c r="U3294">
        <v>99423</v>
      </c>
      <c r="V3294">
        <v>107885</v>
      </c>
      <c r="W3294" t="s">
        <v>1573</v>
      </c>
      <c r="X3294">
        <v>1</v>
      </c>
      <c r="Y3294">
        <v>1</v>
      </c>
      <c r="Z3294" t="s">
        <v>1532</v>
      </c>
    </row>
    <row r="3295" spans="1:26">
      <c r="A3295">
        <v>285</v>
      </c>
      <c r="B3295">
        <v>16226</v>
      </c>
      <c r="C3295" t="s">
        <v>1574</v>
      </c>
      <c r="D3295" t="s">
        <v>1529</v>
      </c>
      <c r="E3295" t="s">
        <v>1441</v>
      </c>
      <c r="F3295">
        <v>51190</v>
      </c>
      <c r="G3295">
        <v>60189</v>
      </c>
      <c r="H3295" t="s">
        <v>1530</v>
      </c>
      <c r="I3295">
        <v>292</v>
      </c>
      <c r="J3295">
        <v>50</v>
      </c>
      <c r="K3295">
        <v>150</v>
      </c>
      <c r="L3295">
        <v>81000</v>
      </c>
      <c r="M3295">
        <v>741</v>
      </c>
      <c r="N3295">
        <v>778</v>
      </c>
      <c r="O3295">
        <v>817</v>
      </c>
      <c r="P3295">
        <v>893</v>
      </c>
      <c r="Q3295">
        <v>969</v>
      </c>
      <c r="R3295">
        <v>7500</v>
      </c>
      <c r="S3295">
        <v>7874</v>
      </c>
      <c r="T3295">
        <v>8269</v>
      </c>
      <c r="U3295">
        <v>9038</v>
      </c>
      <c r="V3295">
        <v>9808</v>
      </c>
      <c r="W3295" t="s">
        <v>1573</v>
      </c>
      <c r="X3295">
        <v>1</v>
      </c>
      <c r="Y3295">
        <v>1</v>
      </c>
      <c r="Z3295" t="s">
        <v>1532</v>
      </c>
    </row>
    <row r="3296" spans="1:26">
      <c r="A3296">
        <v>285</v>
      </c>
      <c r="B3296">
        <v>16226</v>
      </c>
      <c r="C3296" t="s">
        <v>1574</v>
      </c>
      <c r="D3296" t="s">
        <v>1529</v>
      </c>
      <c r="E3296" t="s">
        <v>1441</v>
      </c>
      <c r="F3296">
        <v>40765</v>
      </c>
      <c r="G3296">
        <v>45593</v>
      </c>
      <c r="H3296" t="s">
        <v>1530</v>
      </c>
      <c r="I3296">
        <v>243</v>
      </c>
      <c r="J3296">
        <v>2000</v>
      </c>
      <c r="K3296">
        <v>12</v>
      </c>
      <c r="L3296">
        <v>81000</v>
      </c>
      <c r="M3296">
        <v>741</v>
      </c>
      <c r="N3296">
        <v>778</v>
      </c>
      <c r="O3296">
        <v>817</v>
      </c>
      <c r="P3296">
        <v>893</v>
      </c>
      <c r="Q3296">
        <v>969</v>
      </c>
      <c r="R3296">
        <v>24000</v>
      </c>
      <c r="S3296">
        <v>25198</v>
      </c>
      <c r="T3296">
        <v>26462</v>
      </c>
      <c r="U3296">
        <v>28923</v>
      </c>
      <c r="V3296">
        <v>31385</v>
      </c>
      <c r="W3296" t="s">
        <v>1573</v>
      </c>
      <c r="X3296">
        <v>1</v>
      </c>
      <c r="Y3296">
        <v>1</v>
      </c>
      <c r="Z3296" t="s">
        <v>1532</v>
      </c>
    </row>
    <row r="3297" spans="1:26">
      <c r="A3297">
        <v>285</v>
      </c>
      <c r="B3297">
        <v>16226</v>
      </c>
      <c r="C3297" t="s">
        <v>1561</v>
      </c>
      <c r="D3297" t="s">
        <v>1529</v>
      </c>
      <c r="E3297" t="s">
        <v>1465</v>
      </c>
      <c r="F3297">
        <v>2170113</v>
      </c>
      <c r="G3297">
        <v>2170113</v>
      </c>
      <c r="H3297" t="s">
        <v>1584</v>
      </c>
      <c r="I3297">
        <v>113</v>
      </c>
      <c r="J3297">
        <v>1</v>
      </c>
      <c r="K3297">
        <v>150000</v>
      </c>
      <c r="L3297">
        <v>1980</v>
      </c>
      <c r="M3297">
        <v>786</v>
      </c>
      <c r="N3297">
        <v>825</v>
      </c>
      <c r="O3297">
        <v>867</v>
      </c>
      <c r="P3297">
        <v>948</v>
      </c>
      <c r="Q3297">
        <v>1029</v>
      </c>
      <c r="R3297">
        <v>150000</v>
      </c>
      <c r="S3297">
        <v>157443</v>
      </c>
      <c r="T3297">
        <v>165458</v>
      </c>
      <c r="U3297">
        <v>180916</v>
      </c>
      <c r="V3297">
        <v>196374</v>
      </c>
      <c r="W3297" t="s">
        <v>3020</v>
      </c>
      <c r="X3297">
        <v>1</v>
      </c>
      <c r="Y3297">
        <v>1</v>
      </c>
      <c r="Z3297" t="s">
        <v>1532</v>
      </c>
    </row>
    <row r="3298" spans="1:26">
      <c r="A3298">
        <v>285</v>
      </c>
      <c r="B3298">
        <v>16226</v>
      </c>
      <c r="C3298" t="s">
        <v>1574</v>
      </c>
      <c r="D3298" t="s">
        <v>1529</v>
      </c>
      <c r="E3298" t="s">
        <v>1441</v>
      </c>
      <c r="F3298">
        <v>38453</v>
      </c>
      <c r="G3298">
        <v>42549</v>
      </c>
      <c r="H3298" t="s">
        <v>1530</v>
      </c>
      <c r="I3298">
        <v>243</v>
      </c>
      <c r="J3298">
        <v>2000</v>
      </c>
      <c r="K3298">
        <v>55</v>
      </c>
      <c r="L3298">
        <v>81000</v>
      </c>
      <c r="M3298">
        <v>741</v>
      </c>
      <c r="N3298">
        <v>778</v>
      </c>
      <c r="O3298">
        <v>817</v>
      </c>
      <c r="P3298">
        <v>893</v>
      </c>
      <c r="Q3298">
        <v>969</v>
      </c>
      <c r="R3298">
        <v>110000</v>
      </c>
      <c r="S3298">
        <v>115493</v>
      </c>
      <c r="T3298">
        <v>121282</v>
      </c>
      <c r="U3298">
        <v>132564</v>
      </c>
      <c r="V3298">
        <v>143846</v>
      </c>
      <c r="W3298" t="s">
        <v>1573</v>
      </c>
      <c r="X3298">
        <v>1</v>
      </c>
      <c r="Y3298">
        <v>1</v>
      </c>
      <c r="Z3298" t="s">
        <v>1532</v>
      </c>
    </row>
    <row r="3299" spans="1:26">
      <c r="A3299">
        <v>285</v>
      </c>
      <c r="B3299">
        <v>16226</v>
      </c>
      <c r="C3299" t="s">
        <v>1574</v>
      </c>
      <c r="D3299" t="s">
        <v>1529</v>
      </c>
      <c r="E3299" t="s">
        <v>1441</v>
      </c>
      <c r="F3299">
        <v>38221</v>
      </c>
      <c r="G3299">
        <v>42261</v>
      </c>
      <c r="H3299" t="s">
        <v>1530</v>
      </c>
      <c r="I3299">
        <v>292</v>
      </c>
      <c r="J3299">
        <v>1000</v>
      </c>
      <c r="K3299">
        <v>20</v>
      </c>
      <c r="L3299">
        <v>81000</v>
      </c>
      <c r="M3299">
        <v>741</v>
      </c>
      <c r="N3299">
        <v>778</v>
      </c>
      <c r="O3299">
        <v>817</v>
      </c>
      <c r="P3299">
        <v>893</v>
      </c>
      <c r="Q3299">
        <v>969</v>
      </c>
      <c r="R3299">
        <v>20000</v>
      </c>
      <c r="S3299">
        <v>20999</v>
      </c>
      <c r="T3299">
        <v>22051</v>
      </c>
      <c r="U3299">
        <v>24103</v>
      </c>
      <c r="V3299">
        <v>26154</v>
      </c>
      <c r="W3299" t="s">
        <v>1573</v>
      </c>
      <c r="X3299">
        <v>1</v>
      </c>
      <c r="Y3299">
        <v>1</v>
      </c>
      <c r="Z3299" t="s">
        <v>1532</v>
      </c>
    </row>
    <row r="3300" spans="1:26">
      <c r="A3300">
        <v>285</v>
      </c>
      <c r="B3300">
        <v>16226</v>
      </c>
      <c r="C3300" t="s">
        <v>1574</v>
      </c>
      <c r="D3300" t="s">
        <v>1529</v>
      </c>
      <c r="E3300" t="s">
        <v>1441</v>
      </c>
      <c r="F3300">
        <v>38218</v>
      </c>
      <c r="G3300">
        <v>42254</v>
      </c>
      <c r="H3300" t="s">
        <v>1530</v>
      </c>
      <c r="I3300">
        <v>292</v>
      </c>
      <c r="J3300">
        <v>1000</v>
      </c>
      <c r="K3300">
        <v>20</v>
      </c>
      <c r="L3300">
        <v>81000</v>
      </c>
      <c r="M3300">
        <v>741</v>
      </c>
      <c r="N3300">
        <v>778</v>
      </c>
      <c r="O3300">
        <v>817</v>
      </c>
      <c r="P3300">
        <v>893</v>
      </c>
      <c r="Q3300">
        <v>969</v>
      </c>
      <c r="R3300">
        <v>20000</v>
      </c>
      <c r="S3300">
        <v>20999</v>
      </c>
      <c r="T3300">
        <v>22051</v>
      </c>
      <c r="U3300">
        <v>24103</v>
      </c>
      <c r="V3300">
        <v>26154</v>
      </c>
      <c r="W3300" t="s">
        <v>1573</v>
      </c>
      <c r="X3300">
        <v>1</v>
      </c>
      <c r="Y3300">
        <v>1</v>
      </c>
      <c r="Z3300" t="s">
        <v>1532</v>
      </c>
    </row>
    <row r="3301" spans="1:26">
      <c r="A3301">
        <v>285</v>
      </c>
      <c r="B3301">
        <v>16226</v>
      </c>
      <c r="C3301" t="s">
        <v>1574</v>
      </c>
      <c r="D3301" t="s">
        <v>1529</v>
      </c>
      <c r="E3301" t="s">
        <v>1441</v>
      </c>
      <c r="F3301">
        <v>38209</v>
      </c>
      <c r="G3301">
        <v>42243</v>
      </c>
      <c r="H3301" t="s">
        <v>1530</v>
      </c>
      <c r="I3301">
        <v>243</v>
      </c>
      <c r="J3301">
        <v>1500</v>
      </c>
      <c r="K3301">
        <v>25</v>
      </c>
      <c r="L3301">
        <v>81000</v>
      </c>
      <c r="M3301">
        <v>741</v>
      </c>
      <c r="N3301">
        <v>778</v>
      </c>
      <c r="O3301">
        <v>817</v>
      </c>
      <c r="P3301">
        <v>893</v>
      </c>
      <c r="Q3301">
        <v>969</v>
      </c>
      <c r="R3301">
        <v>37500</v>
      </c>
      <c r="S3301">
        <v>39372</v>
      </c>
      <c r="T3301">
        <v>41346</v>
      </c>
      <c r="U3301">
        <v>45192</v>
      </c>
      <c r="V3301">
        <v>49038</v>
      </c>
      <c r="W3301" t="s">
        <v>1573</v>
      </c>
      <c r="X3301">
        <v>1</v>
      </c>
      <c r="Y3301">
        <v>1</v>
      </c>
      <c r="Z3301" t="s">
        <v>1532</v>
      </c>
    </row>
    <row r="3302" spans="1:26">
      <c r="A3302">
        <v>285</v>
      </c>
      <c r="B3302">
        <v>16226</v>
      </c>
      <c r="C3302" t="s">
        <v>1574</v>
      </c>
      <c r="D3302" t="s">
        <v>1529</v>
      </c>
      <c r="E3302" t="s">
        <v>1441</v>
      </c>
      <c r="F3302">
        <v>27973</v>
      </c>
      <c r="G3302">
        <v>41917</v>
      </c>
      <c r="H3302" t="s">
        <v>1530</v>
      </c>
      <c r="I3302">
        <v>243</v>
      </c>
      <c r="J3302">
        <v>1500</v>
      </c>
      <c r="K3302">
        <v>75</v>
      </c>
      <c r="L3302">
        <v>81000</v>
      </c>
      <c r="M3302">
        <v>741</v>
      </c>
      <c r="N3302">
        <v>778</v>
      </c>
      <c r="O3302">
        <v>817</v>
      </c>
      <c r="P3302">
        <v>893</v>
      </c>
      <c r="Q3302">
        <v>969</v>
      </c>
      <c r="R3302">
        <v>112500</v>
      </c>
      <c r="S3302">
        <v>118117</v>
      </c>
      <c r="T3302">
        <v>124038</v>
      </c>
      <c r="U3302">
        <v>135577</v>
      </c>
      <c r="V3302">
        <v>147115</v>
      </c>
      <c r="W3302" t="s">
        <v>1573</v>
      </c>
      <c r="X3302">
        <v>1</v>
      </c>
      <c r="Y3302">
        <v>1</v>
      </c>
      <c r="Z3302" t="s">
        <v>1532</v>
      </c>
    </row>
    <row r="3303" spans="1:26">
      <c r="A3303">
        <v>285</v>
      </c>
      <c r="B3303">
        <v>16226</v>
      </c>
      <c r="C3303" t="s">
        <v>1574</v>
      </c>
      <c r="D3303" t="s">
        <v>1529</v>
      </c>
      <c r="E3303" t="s">
        <v>1441</v>
      </c>
      <c r="F3303">
        <v>37746</v>
      </c>
      <c r="G3303">
        <v>41612</v>
      </c>
      <c r="H3303" t="s">
        <v>1530</v>
      </c>
      <c r="I3303">
        <v>243</v>
      </c>
      <c r="J3303">
        <v>2000</v>
      </c>
      <c r="K3303">
        <v>50</v>
      </c>
      <c r="L3303">
        <v>81000</v>
      </c>
      <c r="M3303">
        <v>741</v>
      </c>
      <c r="N3303">
        <v>778</v>
      </c>
      <c r="O3303">
        <v>817</v>
      </c>
      <c r="P3303">
        <v>893</v>
      </c>
      <c r="Q3303">
        <v>969</v>
      </c>
      <c r="R3303">
        <v>100000</v>
      </c>
      <c r="S3303">
        <v>104993</v>
      </c>
      <c r="T3303">
        <v>110256</v>
      </c>
      <c r="U3303">
        <v>120513</v>
      </c>
      <c r="V3303">
        <v>130769</v>
      </c>
      <c r="W3303" t="s">
        <v>1573</v>
      </c>
      <c r="X3303">
        <v>1</v>
      </c>
      <c r="Y3303">
        <v>1</v>
      </c>
      <c r="Z3303" t="s">
        <v>1532</v>
      </c>
    </row>
    <row r="3304" spans="1:26">
      <c r="A3304">
        <v>285</v>
      </c>
      <c r="B3304">
        <v>16226</v>
      </c>
      <c r="C3304" t="s">
        <v>1574</v>
      </c>
      <c r="D3304" t="s">
        <v>1529</v>
      </c>
      <c r="E3304" t="s">
        <v>1441</v>
      </c>
      <c r="F3304">
        <v>35490</v>
      </c>
      <c r="G3304">
        <v>38897</v>
      </c>
      <c r="H3304" t="s">
        <v>1530</v>
      </c>
      <c r="I3304">
        <v>243</v>
      </c>
      <c r="J3304">
        <v>1500</v>
      </c>
      <c r="K3304">
        <v>15</v>
      </c>
      <c r="L3304">
        <v>81000</v>
      </c>
      <c r="M3304">
        <v>741</v>
      </c>
      <c r="N3304">
        <v>778</v>
      </c>
      <c r="O3304">
        <v>817</v>
      </c>
      <c r="P3304">
        <v>893</v>
      </c>
      <c r="Q3304">
        <v>969</v>
      </c>
      <c r="R3304">
        <v>22500</v>
      </c>
      <c r="S3304">
        <v>23623</v>
      </c>
      <c r="T3304">
        <v>24808</v>
      </c>
      <c r="U3304">
        <v>27115</v>
      </c>
      <c r="V3304">
        <v>29423</v>
      </c>
      <c r="W3304" t="s">
        <v>1573</v>
      </c>
      <c r="X3304">
        <v>1</v>
      </c>
      <c r="Y3304">
        <v>1</v>
      </c>
      <c r="Z3304" t="s">
        <v>1532</v>
      </c>
    </row>
    <row r="3305" spans="1:26">
      <c r="A3305">
        <v>285</v>
      </c>
      <c r="B3305">
        <v>16226</v>
      </c>
      <c r="C3305" t="s">
        <v>1574</v>
      </c>
      <c r="D3305" t="s">
        <v>1529</v>
      </c>
      <c r="E3305" t="s">
        <v>1441</v>
      </c>
      <c r="F3305">
        <v>35168</v>
      </c>
      <c r="G3305">
        <v>38551</v>
      </c>
      <c r="H3305" t="s">
        <v>1530</v>
      </c>
      <c r="I3305">
        <v>243</v>
      </c>
      <c r="J3305">
        <v>1500</v>
      </c>
      <c r="K3305">
        <v>15</v>
      </c>
      <c r="L3305">
        <v>81000</v>
      </c>
      <c r="M3305">
        <v>741</v>
      </c>
      <c r="N3305">
        <v>778</v>
      </c>
      <c r="O3305">
        <v>817</v>
      </c>
      <c r="P3305">
        <v>893</v>
      </c>
      <c r="Q3305">
        <v>969</v>
      </c>
      <c r="R3305">
        <v>22500</v>
      </c>
      <c r="S3305">
        <v>23623</v>
      </c>
      <c r="T3305">
        <v>24808</v>
      </c>
      <c r="U3305">
        <v>27115</v>
      </c>
      <c r="V3305">
        <v>29423</v>
      </c>
      <c r="W3305" t="s">
        <v>1573</v>
      </c>
      <c r="X3305">
        <v>1</v>
      </c>
      <c r="Y3305">
        <v>1</v>
      </c>
      <c r="Z3305" t="s">
        <v>1532</v>
      </c>
    </row>
    <row r="3306" spans="1:26">
      <c r="A3306">
        <v>285</v>
      </c>
      <c r="B3306">
        <v>16226</v>
      </c>
      <c r="C3306" t="s">
        <v>1574</v>
      </c>
      <c r="D3306" t="s">
        <v>1529</v>
      </c>
      <c r="E3306" t="s">
        <v>1441</v>
      </c>
      <c r="F3306">
        <v>34033</v>
      </c>
      <c r="G3306">
        <v>37271</v>
      </c>
      <c r="H3306" t="s">
        <v>1530</v>
      </c>
      <c r="I3306">
        <v>292</v>
      </c>
      <c r="J3306">
        <v>1000</v>
      </c>
      <c r="K3306">
        <v>20</v>
      </c>
      <c r="L3306">
        <v>81000</v>
      </c>
      <c r="M3306">
        <v>741</v>
      </c>
      <c r="N3306">
        <v>778</v>
      </c>
      <c r="O3306">
        <v>817</v>
      </c>
      <c r="P3306">
        <v>893</v>
      </c>
      <c r="Q3306">
        <v>969</v>
      </c>
      <c r="R3306">
        <v>20000</v>
      </c>
      <c r="S3306">
        <v>20999</v>
      </c>
      <c r="T3306">
        <v>22051</v>
      </c>
      <c r="U3306">
        <v>24103</v>
      </c>
      <c r="V3306">
        <v>26154</v>
      </c>
      <c r="W3306" t="s">
        <v>1573</v>
      </c>
      <c r="X3306">
        <v>1</v>
      </c>
      <c r="Y3306">
        <v>1</v>
      </c>
      <c r="Z3306" t="s">
        <v>1532</v>
      </c>
    </row>
    <row r="3307" spans="1:26">
      <c r="A3307">
        <v>285</v>
      </c>
      <c r="B3307">
        <v>16226</v>
      </c>
      <c r="C3307" t="s">
        <v>1574</v>
      </c>
      <c r="D3307" t="s">
        <v>1529</v>
      </c>
      <c r="E3307" t="s">
        <v>1441</v>
      </c>
      <c r="F3307">
        <v>31044</v>
      </c>
      <c r="G3307">
        <v>33831</v>
      </c>
      <c r="H3307" t="s">
        <v>1530</v>
      </c>
      <c r="I3307">
        <v>243</v>
      </c>
      <c r="J3307">
        <v>1500</v>
      </c>
      <c r="K3307">
        <v>85</v>
      </c>
      <c r="L3307">
        <v>81000</v>
      </c>
      <c r="M3307">
        <v>741</v>
      </c>
      <c r="N3307">
        <v>778</v>
      </c>
      <c r="O3307">
        <v>817</v>
      </c>
      <c r="P3307">
        <v>893</v>
      </c>
      <c r="Q3307">
        <v>969</v>
      </c>
      <c r="R3307">
        <v>127500</v>
      </c>
      <c r="S3307">
        <v>133866</v>
      </c>
      <c r="T3307">
        <v>140577</v>
      </c>
      <c r="U3307">
        <v>153654</v>
      </c>
      <c r="V3307">
        <v>166731</v>
      </c>
      <c r="W3307" t="s">
        <v>1573</v>
      </c>
      <c r="X3307">
        <v>1</v>
      </c>
      <c r="Y3307">
        <v>1</v>
      </c>
      <c r="Z3307" t="s">
        <v>1532</v>
      </c>
    </row>
    <row r="3308" spans="1:26">
      <c r="A3308">
        <v>285</v>
      </c>
      <c r="B3308">
        <v>16226</v>
      </c>
      <c r="C3308" t="s">
        <v>1574</v>
      </c>
      <c r="D3308" t="s">
        <v>1529</v>
      </c>
      <c r="E3308" t="s">
        <v>1441</v>
      </c>
      <c r="F3308">
        <v>27973</v>
      </c>
      <c r="G3308">
        <v>33356</v>
      </c>
      <c r="H3308" t="s">
        <v>1530</v>
      </c>
      <c r="I3308">
        <v>243</v>
      </c>
      <c r="J3308">
        <v>2000</v>
      </c>
      <c r="K3308">
        <v>15</v>
      </c>
      <c r="L3308">
        <v>81000</v>
      </c>
      <c r="M3308">
        <v>741</v>
      </c>
      <c r="N3308">
        <v>778</v>
      </c>
      <c r="O3308">
        <v>817</v>
      </c>
      <c r="P3308">
        <v>893</v>
      </c>
      <c r="Q3308">
        <v>969</v>
      </c>
      <c r="R3308">
        <v>30000</v>
      </c>
      <c r="S3308">
        <v>31498</v>
      </c>
      <c r="T3308">
        <v>33077</v>
      </c>
      <c r="U3308">
        <v>36154</v>
      </c>
      <c r="V3308">
        <v>39231</v>
      </c>
      <c r="W3308" t="s">
        <v>1573</v>
      </c>
      <c r="X3308">
        <v>1</v>
      </c>
      <c r="Y3308">
        <v>1</v>
      </c>
      <c r="Z3308" t="s">
        <v>1532</v>
      </c>
    </row>
    <row r="3309" spans="1:26">
      <c r="A3309">
        <v>285</v>
      </c>
      <c r="B3309">
        <v>16226</v>
      </c>
      <c r="C3309" t="s">
        <v>1574</v>
      </c>
      <c r="D3309" t="s">
        <v>1529</v>
      </c>
      <c r="E3309" t="s">
        <v>1441</v>
      </c>
      <c r="F3309">
        <v>29152</v>
      </c>
      <c r="G3309">
        <v>31753</v>
      </c>
      <c r="H3309" t="s">
        <v>1530</v>
      </c>
      <c r="I3309">
        <v>243</v>
      </c>
      <c r="J3309">
        <v>1500</v>
      </c>
      <c r="K3309">
        <v>10</v>
      </c>
      <c r="L3309">
        <v>81000</v>
      </c>
      <c r="M3309">
        <v>741</v>
      </c>
      <c r="N3309">
        <v>778</v>
      </c>
      <c r="O3309">
        <v>817</v>
      </c>
      <c r="P3309">
        <v>893</v>
      </c>
      <c r="Q3309">
        <v>969</v>
      </c>
      <c r="R3309">
        <v>15000</v>
      </c>
      <c r="S3309">
        <v>15749</v>
      </c>
      <c r="T3309">
        <v>16538</v>
      </c>
      <c r="U3309">
        <v>18077</v>
      </c>
      <c r="V3309">
        <v>19615</v>
      </c>
      <c r="W3309" t="s">
        <v>1573</v>
      </c>
      <c r="X3309">
        <v>1</v>
      </c>
      <c r="Y3309">
        <v>1</v>
      </c>
      <c r="Z3309" t="s">
        <v>1532</v>
      </c>
    </row>
    <row r="3310" spans="1:26">
      <c r="A3310">
        <v>285</v>
      </c>
      <c r="B3310">
        <v>16226</v>
      </c>
      <c r="C3310" t="s">
        <v>1574</v>
      </c>
      <c r="D3310" t="s">
        <v>1529</v>
      </c>
      <c r="E3310" t="s">
        <v>1441</v>
      </c>
      <c r="F3310">
        <v>28529</v>
      </c>
      <c r="G3310">
        <v>31098</v>
      </c>
      <c r="H3310" t="s">
        <v>1530</v>
      </c>
      <c r="I3310">
        <v>292</v>
      </c>
      <c r="J3310">
        <v>1000</v>
      </c>
      <c r="K3310">
        <v>20</v>
      </c>
      <c r="L3310">
        <v>81000</v>
      </c>
      <c r="M3310">
        <v>741</v>
      </c>
      <c r="N3310">
        <v>778</v>
      </c>
      <c r="O3310">
        <v>817</v>
      </c>
      <c r="P3310">
        <v>893</v>
      </c>
      <c r="Q3310">
        <v>969</v>
      </c>
      <c r="R3310">
        <v>20000</v>
      </c>
      <c r="S3310">
        <v>20999</v>
      </c>
      <c r="T3310">
        <v>22051</v>
      </c>
      <c r="U3310">
        <v>24103</v>
      </c>
      <c r="V3310">
        <v>26154</v>
      </c>
      <c r="W3310" t="s">
        <v>1573</v>
      </c>
      <c r="X3310">
        <v>1</v>
      </c>
      <c r="Y3310">
        <v>1</v>
      </c>
      <c r="Z3310" t="s">
        <v>1532</v>
      </c>
    </row>
    <row r="3311" spans="1:26">
      <c r="A3311">
        <v>285</v>
      </c>
      <c r="B3311">
        <v>16226</v>
      </c>
      <c r="C3311" t="s">
        <v>1574</v>
      </c>
      <c r="D3311" t="s">
        <v>1529</v>
      </c>
      <c r="E3311" t="s">
        <v>1441</v>
      </c>
      <c r="F3311">
        <v>28014</v>
      </c>
      <c r="G3311">
        <v>30504</v>
      </c>
      <c r="H3311" t="s">
        <v>1530</v>
      </c>
      <c r="I3311">
        <v>292</v>
      </c>
      <c r="J3311">
        <v>1500</v>
      </c>
      <c r="K3311">
        <v>20</v>
      </c>
      <c r="L3311">
        <v>81000</v>
      </c>
      <c r="M3311">
        <v>741</v>
      </c>
      <c r="N3311">
        <v>778</v>
      </c>
      <c r="O3311">
        <v>817</v>
      </c>
      <c r="P3311">
        <v>893</v>
      </c>
      <c r="Q3311">
        <v>969</v>
      </c>
      <c r="R3311">
        <v>30000</v>
      </c>
      <c r="S3311">
        <v>31498</v>
      </c>
      <c r="T3311">
        <v>33077</v>
      </c>
      <c r="U3311">
        <v>36154</v>
      </c>
      <c r="V3311">
        <v>39231</v>
      </c>
      <c r="W3311" t="s">
        <v>1573</v>
      </c>
      <c r="X3311">
        <v>1</v>
      </c>
      <c r="Y3311">
        <v>1</v>
      </c>
      <c r="Z3311" t="s">
        <v>1532</v>
      </c>
    </row>
    <row r="3312" spans="1:26">
      <c r="A3312">
        <v>285</v>
      </c>
      <c r="B3312">
        <v>16226</v>
      </c>
      <c r="C3312" t="s">
        <v>1574</v>
      </c>
      <c r="D3312" t="s">
        <v>1529</v>
      </c>
      <c r="E3312" t="s">
        <v>1441</v>
      </c>
      <c r="F3312">
        <v>28006</v>
      </c>
      <c r="G3312">
        <v>30493</v>
      </c>
      <c r="H3312" t="s">
        <v>1530</v>
      </c>
      <c r="I3312">
        <v>292</v>
      </c>
      <c r="J3312">
        <v>2000</v>
      </c>
      <c r="K3312">
        <v>20</v>
      </c>
      <c r="L3312">
        <v>81000</v>
      </c>
      <c r="M3312">
        <v>741</v>
      </c>
      <c r="N3312">
        <v>778</v>
      </c>
      <c r="O3312">
        <v>817</v>
      </c>
      <c r="P3312">
        <v>893</v>
      </c>
      <c r="Q3312">
        <v>969</v>
      </c>
      <c r="R3312">
        <v>40000</v>
      </c>
      <c r="S3312">
        <v>41997</v>
      </c>
      <c r="T3312">
        <v>44103</v>
      </c>
      <c r="U3312">
        <v>48205</v>
      </c>
      <c r="V3312">
        <v>52308</v>
      </c>
      <c r="W3312" t="s">
        <v>1573</v>
      </c>
      <c r="X3312">
        <v>1</v>
      </c>
      <c r="Y3312">
        <v>1</v>
      </c>
      <c r="Z3312" t="s">
        <v>1532</v>
      </c>
    </row>
    <row r="3313" spans="1:26">
      <c r="A3313">
        <v>285</v>
      </c>
      <c r="B3313">
        <v>16226</v>
      </c>
      <c r="C3313" t="s">
        <v>1574</v>
      </c>
      <c r="D3313" t="s">
        <v>1529</v>
      </c>
      <c r="E3313" t="s">
        <v>1441</v>
      </c>
      <c r="F3313">
        <v>27998</v>
      </c>
      <c r="G3313">
        <v>30482</v>
      </c>
      <c r="H3313" t="s">
        <v>1530</v>
      </c>
      <c r="I3313">
        <v>292</v>
      </c>
      <c r="J3313">
        <v>1500</v>
      </c>
      <c r="K3313">
        <v>20</v>
      </c>
      <c r="L3313">
        <v>81000</v>
      </c>
      <c r="M3313">
        <v>741</v>
      </c>
      <c r="N3313">
        <v>778</v>
      </c>
      <c r="O3313">
        <v>817</v>
      </c>
      <c r="P3313">
        <v>893</v>
      </c>
      <c r="Q3313">
        <v>969</v>
      </c>
      <c r="R3313">
        <v>30000</v>
      </c>
      <c r="S3313">
        <v>31498</v>
      </c>
      <c r="T3313">
        <v>33077</v>
      </c>
      <c r="U3313">
        <v>36154</v>
      </c>
      <c r="V3313">
        <v>39231</v>
      </c>
      <c r="W3313" t="s">
        <v>1573</v>
      </c>
      <c r="X3313">
        <v>1</v>
      </c>
      <c r="Y3313">
        <v>1</v>
      </c>
      <c r="Z3313" t="s">
        <v>1532</v>
      </c>
    </row>
    <row r="3314" spans="1:26">
      <c r="A3314">
        <v>285</v>
      </c>
      <c r="B3314">
        <v>16226</v>
      </c>
      <c r="C3314" t="s">
        <v>1574</v>
      </c>
      <c r="D3314" t="s">
        <v>1529</v>
      </c>
      <c r="E3314" t="s">
        <v>1441</v>
      </c>
      <c r="F3314">
        <v>27979</v>
      </c>
      <c r="G3314">
        <v>30475</v>
      </c>
      <c r="H3314" t="s">
        <v>1530</v>
      </c>
      <c r="I3314">
        <v>243</v>
      </c>
      <c r="J3314">
        <v>1500</v>
      </c>
      <c r="K3314">
        <v>80</v>
      </c>
      <c r="L3314">
        <v>81000</v>
      </c>
      <c r="M3314">
        <v>741</v>
      </c>
      <c r="N3314">
        <v>778</v>
      </c>
      <c r="O3314">
        <v>817</v>
      </c>
      <c r="P3314">
        <v>893</v>
      </c>
      <c r="Q3314">
        <v>969</v>
      </c>
      <c r="R3314">
        <v>120000</v>
      </c>
      <c r="S3314">
        <v>125992</v>
      </c>
      <c r="T3314">
        <v>132308</v>
      </c>
      <c r="U3314">
        <v>144615</v>
      </c>
      <c r="V3314">
        <v>156923</v>
      </c>
      <c r="W3314" t="s">
        <v>1573</v>
      </c>
      <c r="X3314">
        <v>1</v>
      </c>
      <c r="Y3314">
        <v>1</v>
      </c>
      <c r="Z3314" t="s">
        <v>1532</v>
      </c>
    </row>
    <row r="3315" spans="1:26">
      <c r="A3315">
        <v>285</v>
      </c>
      <c r="B3315">
        <v>16226</v>
      </c>
      <c r="C3315" t="s">
        <v>1574</v>
      </c>
      <c r="D3315" t="s">
        <v>1529</v>
      </c>
      <c r="E3315" t="s">
        <v>1441</v>
      </c>
      <c r="F3315">
        <v>2207</v>
      </c>
      <c r="G3315">
        <v>28534</v>
      </c>
      <c r="H3315" t="s">
        <v>1530</v>
      </c>
      <c r="I3315">
        <v>243</v>
      </c>
      <c r="J3315">
        <v>1500</v>
      </c>
      <c r="K3315">
        <v>60</v>
      </c>
      <c r="L3315">
        <v>81000</v>
      </c>
      <c r="M3315">
        <v>741</v>
      </c>
      <c r="N3315">
        <v>778</v>
      </c>
      <c r="O3315">
        <v>817</v>
      </c>
      <c r="P3315">
        <v>893</v>
      </c>
      <c r="Q3315">
        <v>969</v>
      </c>
      <c r="R3315">
        <v>90000</v>
      </c>
      <c r="S3315">
        <v>94494</v>
      </c>
      <c r="T3315">
        <v>99231</v>
      </c>
      <c r="U3315">
        <v>108462</v>
      </c>
      <c r="V3315">
        <v>117692</v>
      </c>
      <c r="W3315" t="s">
        <v>1573</v>
      </c>
      <c r="X3315">
        <v>1</v>
      </c>
      <c r="Y3315">
        <v>1</v>
      </c>
      <c r="Z3315" t="s">
        <v>1532</v>
      </c>
    </row>
    <row r="3316" spans="1:26">
      <c r="A3316">
        <v>285</v>
      </c>
      <c r="B3316">
        <v>16226</v>
      </c>
      <c r="C3316" t="s">
        <v>1574</v>
      </c>
      <c r="D3316" t="s">
        <v>1529</v>
      </c>
      <c r="E3316" t="s">
        <v>1441</v>
      </c>
      <c r="F3316">
        <v>2207</v>
      </c>
      <c r="G3316">
        <v>28533</v>
      </c>
      <c r="H3316" t="s">
        <v>1530</v>
      </c>
      <c r="I3316">
        <v>243</v>
      </c>
      <c r="J3316">
        <v>1000</v>
      </c>
      <c r="K3316">
        <v>30</v>
      </c>
      <c r="L3316">
        <v>81000</v>
      </c>
      <c r="M3316">
        <v>741</v>
      </c>
      <c r="N3316">
        <v>778</v>
      </c>
      <c r="O3316">
        <v>817</v>
      </c>
      <c r="P3316">
        <v>893</v>
      </c>
      <c r="Q3316">
        <v>969</v>
      </c>
      <c r="R3316">
        <v>30000</v>
      </c>
      <c r="S3316">
        <v>31498</v>
      </c>
      <c r="T3316">
        <v>33077</v>
      </c>
      <c r="U3316">
        <v>36154</v>
      </c>
      <c r="V3316">
        <v>39231</v>
      </c>
      <c r="W3316" t="s">
        <v>1573</v>
      </c>
      <c r="X3316">
        <v>1</v>
      </c>
      <c r="Y3316">
        <v>1</v>
      </c>
      <c r="Z3316" t="s">
        <v>1532</v>
      </c>
    </row>
    <row r="3317" spans="1:26">
      <c r="A3317">
        <v>285</v>
      </c>
      <c r="B3317">
        <v>16226</v>
      </c>
      <c r="C3317" t="s">
        <v>1574</v>
      </c>
      <c r="D3317" t="s">
        <v>1529</v>
      </c>
      <c r="E3317" t="s">
        <v>1441</v>
      </c>
      <c r="F3317">
        <v>13837</v>
      </c>
      <c r="G3317">
        <v>14718</v>
      </c>
      <c r="H3317" t="s">
        <v>1530</v>
      </c>
      <c r="I3317">
        <v>232</v>
      </c>
      <c r="J3317">
        <v>2000</v>
      </c>
      <c r="K3317">
        <v>25</v>
      </c>
      <c r="L3317">
        <v>81000</v>
      </c>
      <c r="M3317">
        <v>741</v>
      </c>
      <c r="N3317">
        <v>778</v>
      </c>
      <c r="O3317">
        <v>817</v>
      </c>
      <c r="P3317">
        <v>893</v>
      </c>
      <c r="Q3317">
        <v>969</v>
      </c>
      <c r="R3317">
        <v>50000</v>
      </c>
      <c r="S3317">
        <v>52497</v>
      </c>
      <c r="T3317">
        <v>55128</v>
      </c>
      <c r="U3317">
        <v>60256</v>
      </c>
      <c r="V3317">
        <v>65385</v>
      </c>
      <c r="W3317" t="s">
        <v>1573</v>
      </c>
      <c r="X3317">
        <v>1</v>
      </c>
      <c r="Y3317">
        <v>1</v>
      </c>
      <c r="Z3317" t="s">
        <v>1532</v>
      </c>
    </row>
    <row r="3318" spans="1:26">
      <c r="A3318">
        <v>285</v>
      </c>
      <c r="B3318">
        <v>16226</v>
      </c>
      <c r="C3318" t="s">
        <v>1574</v>
      </c>
      <c r="D3318" t="s">
        <v>1529</v>
      </c>
      <c r="E3318" t="s">
        <v>1441</v>
      </c>
      <c r="F3318">
        <v>13767</v>
      </c>
      <c r="G3318">
        <v>14647</v>
      </c>
      <c r="H3318" t="s">
        <v>1530</v>
      </c>
      <c r="I3318">
        <v>232</v>
      </c>
      <c r="J3318">
        <v>1500</v>
      </c>
      <c r="K3318">
        <v>25</v>
      </c>
      <c r="L3318">
        <v>81000</v>
      </c>
      <c r="M3318">
        <v>741</v>
      </c>
      <c r="N3318">
        <v>778</v>
      </c>
      <c r="O3318">
        <v>817</v>
      </c>
      <c r="P3318">
        <v>893</v>
      </c>
      <c r="Q3318">
        <v>969</v>
      </c>
      <c r="R3318">
        <v>37500</v>
      </c>
      <c r="S3318">
        <v>39372</v>
      </c>
      <c r="T3318">
        <v>41346</v>
      </c>
      <c r="U3318">
        <v>45192</v>
      </c>
      <c r="V3318">
        <v>49038</v>
      </c>
      <c r="W3318" t="s">
        <v>1573</v>
      </c>
      <c r="X3318">
        <v>1</v>
      </c>
      <c r="Y3318">
        <v>1</v>
      </c>
      <c r="Z3318" t="s">
        <v>1532</v>
      </c>
    </row>
    <row r="3319" spans="1:26">
      <c r="A3319">
        <v>285</v>
      </c>
      <c r="B3319">
        <v>16226</v>
      </c>
      <c r="C3319" t="s">
        <v>1574</v>
      </c>
      <c r="D3319" t="s">
        <v>1529</v>
      </c>
      <c r="E3319" t="s">
        <v>1441</v>
      </c>
      <c r="F3319">
        <v>5465</v>
      </c>
      <c r="G3319">
        <v>5685</v>
      </c>
      <c r="H3319" t="s">
        <v>1530</v>
      </c>
      <c r="I3319">
        <v>232</v>
      </c>
      <c r="J3319">
        <v>2000</v>
      </c>
      <c r="K3319">
        <v>25</v>
      </c>
      <c r="L3319">
        <v>81000</v>
      </c>
      <c r="M3319">
        <v>741</v>
      </c>
      <c r="N3319">
        <v>778</v>
      </c>
      <c r="O3319">
        <v>817</v>
      </c>
      <c r="P3319">
        <v>893</v>
      </c>
      <c r="Q3319">
        <v>969</v>
      </c>
      <c r="R3319">
        <v>50000</v>
      </c>
      <c r="S3319">
        <v>52497</v>
      </c>
      <c r="T3319">
        <v>55128</v>
      </c>
      <c r="U3319">
        <v>60256</v>
      </c>
      <c r="V3319">
        <v>65385</v>
      </c>
      <c r="W3319" t="s">
        <v>1573</v>
      </c>
      <c r="X3319">
        <v>1</v>
      </c>
      <c r="Y3319">
        <v>1</v>
      </c>
      <c r="Z3319" t="s">
        <v>1532</v>
      </c>
    </row>
    <row r="3320" spans="1:26">
      <c r="A3320">
        <v>285</v>
      </c>
      <c r="B3320">
        <v>16226</v>
      </c>
      <c r="C3320" t="s">
        <v>1574</v>
      </c>
      <c r="D3320" t="s">
        <v>1529</v>
      </c>
      <c r="E3320" t="s">
        <v>1441</v>
      </c>
      <c r="F3320">
        <v>4881</v>
      </c>
      <c r="G3320">
        <v>5102</v>
      </c>
      <c r="H3320" t="s">
        <v>1530</v>
      </c>
      <c r="I3320">
        <v>232</v>
      </c>
      <c r="J3320">
        <v>1500</v>
      </c>
      <c r="K3320">
        <v>20</v>
      </c>
      <c r="L3320">
        <v>81000</v>
      </c>
      <c r="M3320">
        <v>741</v>
      </c>
      <c r="N3320">
        <v>778</v>
      </c>
      <c r="O3320">
        <v>817</v>
      </c>
      <c r="P3320">
        <v>893</v>
      </c>
      <c r="Q3320">
        <v>969</v>
      </c>
      <c r="R3320">
        <v>30000</v>
      </c>
      <c r="S3320">
        <v>31498</v>
      </c>
      <c r="T3320">
        <v>33077</v>
      </c>
      <c r="U3320">
        <v>36154</v>
      </c>
      <c r="V3320">
        <v>39231</v>
      </c>
      <c r="W3320" t="s">
        <v>1573</v>
      </c>
      <c r="X3320">
        <v>1</v>
      </c>
      <c r="Y3320">
        <v>1</v>
      </c>
      <c r="Z3320" t="s">
        <v>1532</v>
      </c>
    </row>
    <row r="3321" spans="1:26">
      <c r="A3321">
        <v>285</v>
      </c>
      <c r="B3321">
        <v>16226</v>
      </c>
      <c r="C3321" t="s">
        <v>1574</v>
      </c>
      <c r="D3321" t="s">
        <v>1529</v>
      </c>
      <c r="E3321" t="s">
        <v>1441</v>
      </c>
      <c r="F3321">
        <v>2207</v>
      </c>
      <c r="G3321">
        <v>2530</v>
      </c>
      <c r="H3321" t="s">
        <v>1530</v>
      </c>
      <c r="I3321">
        <v>243</v>
      </c>
      <c r="J3321">
        <v>2000</v>
      </c>
      <c r="K3321">
        <v>20</v>
      </c>
      <c r="L3321">
        <v>81000</v>
      </c>
      <c r="M3321">
        <v>741</v>
      </c>
      <c r="N3321">
        <v>778</v>
      </c>
      <c r="O3321">
        <v>817</v>
      </c>
      <c r="P3321">
        <v>893</v>
      </c>
      <c r="Q3321">
        <v>969</v>
      </c>
      <c r="R3321">
        <v>40000</v>
      </c>
      <c r="S3321">
        <v>41997</v>
      </c>
      <c r="T3321">
        <v>44103</v>
      </c>
      <c r="U3321">
        <v>48205</v>
      </c>
      <c r="V3321">
        <v>52308</v>
      </c>
      <c r="W3321" t="s">
        <v>1573</v>
      </c>
      <c r="X3321">
        <v>1</v>
      </c>
      <c r="Y3321">
        <v>1</v>
      </c>
      <c r="Z3321" t="s">
        <v>1532</v>
      </c>
    </row>
    <row r="3322" spans="1:26">
      <c r="A3322">
        <v>285</v>
      </c>
      <c r="B3322">
        <v>16226</v>
      </c>
      <c r="C3322" t="s">
        <v>1574</v>
      </c>
      <c r="D3322" t="s">
        <v>1529</v>
      </c>
      <c r="E3322" t="s">
        <v>1441</v>
      </c>
      <c r="F3322">
        <v>2207</v>
      </c>
      <c r="G3322">
        <v>2529</v>
      </c>
      <c r="H3322" t="s">
        <v>1530</v>
      </c>
      <c r="I3322">
        <v>243</v>
      </c>
      <c r="J3322">
        <v>2000</v>
      </c>
      <c r="K3322">
        <v>120</v>
      </c>
      <c r="L3322">
        <v>81000</v>
      </c>
      <c r="M3322">
        <v>741</v>
      </c>
      <c r="N3322">
        <v>778</v>
      </c>
      <c r="O3322">
        <v>817</v>
      </c>
      <c r="P3322">
        <v>893</v>
      </c>
      <c r="Q3322">
        <v>969</v>
      </c>
      <c r="R3322">
        <v>240000</v>
      </c>
      <c r="S3322">
        <v>251984</v>
      </c>
      <c r="T3322">
        <v>264615</v>
      </c>
      <c r="U3322">
        <v>289231</v>
      </c>
      <c r="V3322">
        <v>313846</v>
      </c>
      <c r="W3322" t="s">
        <v>1573</v>
      </c>
      <c r="X3322">
        <v>1</v>
      </c>
      <c r="Y3322">
        <v>1</v>
      </c>
      <c r="Z3322" t="s">
        <v>1532</v>
      </c>
    </row>
    <row r="3323" spans="1:26">
      <c r="A3323">
        <v>285</v>
      </c>
      <c r="B3323">
        <v>16226</v>
      </c>
      <c r="C3323" t="s">
        <v>1574</v>
      </c>
      <c r="D3323" t="s">
        <v>1529</v>
      </c>
      <c r="E3323" t="s">
        <v>1441</v>
      </c>
      <c r="F3323">
        <v>50000</v>
      </c>
      <c r="G3323">
        <v>58620</v>
      </c>
      <c r="H3323" t="s">
        <v>1530</v>
      </c>
      <c r="I3323">
        <v>242</v>
      </c>
      <c r="J3323">
        <v>1500</v>
      </c>
      <c r="K3323">
        <v>3</v>
      </c>
      <c r="L3323">
        <v>81000</v>
      </c>
      <c r="M3323">
        <v>741</v>
      </c>
      <c r="N3323">
        <v>778</v>
      </c>
      <c r="O3323">
        <v>817</v>
      </c>
      <c r="P3323">
        <v>893</v>
      </c>
      <c r="Q3323">
        <v>969</v>
      </c>
      <c r="R3323">
        <v>4500</v>
      </c>
      <c r="S3323">
        <v>4725</v>
      </c>
      <c r="T3323">
        <v>4962</v>
      </c>
      <c r="U3323">
        <v>5423</v>
      </c>
      <c r="V3323">
        <v>5885</v>
      </c>
      <c r="W3323" t="s">
        <v>3021</v>
      </c>
      <c r="X3323">
        <v>1</v>
      </c>
      <c r="Y3323">
        <v>1</v>
      </c>
      <c r="Z3323" t="s">
        <v>1532</v>
      </c>
    </row>
    <row r="3324" spans="1:26">
      <c r="A3324">
        <v>285</v>
      </c>
      <c r="B3324">
        <v>16226</v>
      </c>
      <c r="C3324" t="s">
        <v>1574</v>
      </c>
      <c r="D3324" t="s">
        <v>1529</v>
      </c>
      <c r="E3324" t="s">
        <v>1441</v>
      </c>
      <c r="F3324">
        <v>53599</v>
      </c>
      <c r="G3324">
        <v>63205</v>
      </c>
      <c r="H3324" t="s">
        <v>1530</v>
      </c>
      <c r="I3324">
        <v>242</v>
      </c>
      <c r="J3324">
        <v>100</v>
      </c>
      <c r="K3324">
        <v>5</v>
      </c>
      <c r="L3324">
        <v>81000</v>
      </c>
      <c r="M3324">
        <v>741</v>
      </c>
      <c r="N3324">
        <v>778</v>
      </c>
      <c r="O3324">
        <v>817</v>
      </c>
      <c r="P3324">
        <v>893</v>
      </c>
      <c r="Q3324">
        <v>969</v>
      </c>
      <c r="R3324">
        <v>500</v>
      </c>
      <c r="S3324">
        <v>525</v>
      </c>
      <c r="T3324">
        <v>551</v>
      </c>
      <c r="U3324">
        <v>603</v>
      </c>
      <c r="V3324">
        <v>654</v>
      </c>
      <c r="W3324" t="s">
        <v>3021</v>
      </c>
      <c r="X3324">
        <v>1</v>
      </c>
      <c r="Y3324">
        <v>1</v>
      </c>
      <c r="Z3324" t="s">
        <v>1532</v>
      </c>
    </row>
    <row r="3325" spans="1:26">
      <c r="A3325">
        <v>285</v>
      </c>
      <c r="B3325">
        <v>16226</v>
      </c>
      <c r="C3325" t="s">
        <v>1574</v>
      </c>
      <c r="D3325" t="s">
        <v>1529</v>
      </c>
      <c r="E3325" t="s">
        <v>1441</v>
      </c>
      <c r="F3325">
        <v>46427</v>
      </c>
      <c r="G3325">
        <v>55276</v>
      </c>
      <c r="H3325" t="s">
        <v>1530</v>
      </c>
      <c r="I3325">
        <v>241</v>
      </c>
      <c r="J3325">
        <v>1000</v>
      </c>
      <c r="K3325">
        <v>45</v>
      </c>
      <c r="L3325">
        <v>81000</v>
      </c>
      <c r="M3325">
        <v>741</v>
      </c>
      <c r="N3325">
        <v>778</v>
      </c>
      <c r="O3325">
        <v>817</v>
      </c>
      <c r="P3325">
        <v>893</v>
      </c>
      <c r="Q3325">
        <v>969</v>
      </c>
      <c r="R3325">
        <v>45000</v>
      </c>
      <c r="S3325">
        <v>47247</v>
      </c>
      <c r="T3325">
        <v>49615</v>
      </c>
      <c r="U3325">
        <v>54231</v>
      </c>
      <c r="V3325">
        <v>58846</v>
      </c>
      <c r="W3325" t="s">
        <v>1563</v>
      </c>
      <c r="X3325">
        <v>1</v>
      </c>
      <c r="Y3325">
        <v>1</v>
      </c>
      <c r="Z3325" t="s">
        <v>1532</v>
      </c>
    </row>
    <row r="3326" spans="1:26">
      <c r="A3326">
        <v>285</v>
      </c>
      <c r="B3326">
        <v>16226</v>
      </c>
      <c r="C3326" t="s">
        <v>1574</v>
      </c>
      <c r="D3326" t="s">
        <v>1529</v>
      </c>
      <c r="E3326" t="s">
        <v>1441</v>
      </c>
      <c r="F3326">
        <v>1592</v>
      </c>
      <c r="G3326">
        <v>43223</v>
      </c>
      <c r="H3326" t="s">
        <v>1530</v>
      </c>
      <c r="I3326">
        <v>241</v>
      </c>
      <c r="J3326">
        <v>100</v>
      </c>
      <c r="K3326">
        <v>35</v>
      </c>
      <c r="L3326">
        <v>81000</v>
      </c>
      <c r="M3326">
        <v>741</v>
      </c>
      <c r="N3326">
        <v>778</v>
      </c>
      <c r="O3326">
        <v>817</v>
      </c>
      <c r="P3326">
        <v>893</v>
      </c>
      <c r="Q3326">
        <v>969</v>
      </c>
      <c r="R3326">
        <v>3500</v>
      </c>
      <c r="S3326">
        <v>3675</v>
      </c>
      <c r="T3326">
        <v>3859</v>
      </c>
      <c r="U3326">
        <v>4218</v>
      </c>
      <c r="V3326">
        <v>4577</v>
      </c>
      <c r="W3326" t="s">
        <v>1563</v>
      </c>
      <c r="X3326">
        <v>1</v>
      </c>
      <c r="Y3326">
        <v>1</v>
      </c>
      <c r="Z3326" t="s">
        <v>1532</v>
      </c>
    </row>
    <row r="3327" spans="1:26">
      <c r="A3327">
        <v>285</v>
      </c>
      <c r="B3327">
        <v>16226</v>
      </c>
      <c r="C3327" t="s">
        <v>1574</v>
      </c>
      <c r="D3327" t="s">
        <v>1529</v>
      </c>
      <c r="E3327" t="s">
        <v>1441</v>
      </c>
      <c r="F3327">
        <v>33465</v>
      </c>
      <c r="G3327">
        <v>36673</v>
      </c>
      <c r="H3327" t="s">
        <v>1530</v>
      </c>
      <c r="I3327">
        <v>241</v>
      </c>
      <c r="J3327">
        <v>2000</v>
      </c>
      <c r="K3327">
        <v>500</v>
      </c>
      <c r="L3327">
        <v>81000</v>
      </c>
      <c r="M3327">
        <v>741</v>
      </c>
      <c r="N3327">
        <v>778</v>
      </c>
      <c r="O3327">
        <v>817</v>
      </c>
      <c r="P3327">
        <v>893</v>
      </c>
      <c r="Q3327">
        <v>969</v>
      </c>
      <c r="R3327">
        <v>1000000</v>
      </c>
      <c r="S3327">
        <v>1049933</v>
      </c>
      <c r="T3327">
        <v>1102564</v>
      </c>
      <c r="U3327">
        <v>1205128</v>
      </c>
      <c r="V3327">
        <v>1307692</v>
      </c>
      <c r="W3327" t="s">
        <v>1563</v>
      </c>
      <c r="X3327">
        <v>1</v>
      </c>
      <c r="Y3327">
        <v>1</v>
      </c>
      <c r="Z3327" t="s">
        <v>1532</v>
      </c>
    </row>
    <row r="3328" spans="1:26">
      <c r="A3328">
        <v>285</v>
      </c>
      <c r="B3328">
        <v>16226</v>
      </c>
      <c r="C3328" t="s">
        <v>1574</v>
      </c>
      <c r="D3328" t="s">
        <v>1529</v>
      </c>
      <c r="E3328" t="s">
        <v>1441</v>
      </c>
      <c r="F3328">
        <v>9275</v>
      </c>
      <c r="G3328">
        <v>31983</v>
      </c>
      <c r="H3328" t="s">
        <v>1530</v>
      </c>
      <c r="I3328">
        <v>241</v>
      </c>
      <c r="J3328">
        <v>2000</v>
      </c>
      <c r="K3328">
        <v>30</v>
      </c>
      <c r="L3328">
        <v>81000</v>
      </c>
      <c r="M3328">
        <v>741</v>
      </c>
      <c r="N3328">
        <v>778</v>
      </c>
      <c r="O3328">
        <v>817</v>
      </c>
      <c r="P3328">
        <v>893</v>
      </c>
      <c r="Q3328">
        <v>969</v>
      </c>
      <c r="R3328">
        <v>60000</v>
      </c>
      <c r="S3328">
        <v>62996</v>
      </c>
      <c r="T3328">
        <v>66154</v>
      </c>
      <c r="U3328">
        <v>72308</v>
      </c>
      <c r="V3328">
        <v>78462</v>
      </c>
      <c r="W3328" t="s">
        <v>1563</v>
      </c>
      <c r="X3328">
        <v>1</v>
      </c>
      <c r="Y3328">
        <v>1</v>
      </c>
      <c r="Z3328" t="s">
        <v>1532</v>
      </c>
    </row>
    <row r="3329" spans="1:26">
      <c r="A3329">
        <v>285</v>
      </c>
      <c r="B3329">
        <v>16226</v>
      </c>
      <c r="C3329" t="s">
        <v>1574</v>
      </c>
      <c r="D3329" t="s">
        <v>1529</v>
      </c>
      <c r="E3329" t="s">
        <v>1446</v>
      </c>
      <c r="F3329">
        <v>78396</v>
      </c>
      <c r="G3329">
        <v>92678</v>
      </c>
      <c r="H3329" t="s">
        <v>1530</v>
      </c>
      <c r="I3329">
        <v>295</v>
      </c>
      <c r="J3329">
        <v>30</v>
      </c>
      <c r="K3329">
        <v>800</v>
      </c>
      <c r="L3329">
        <v>81314</v>
      </c>
      <c r="M3329">
        <v>11180</v>
      </c>
      <c r="N3329">
        <v>11739</v>
      </c>
      <c r="O3329">
        <v>12326</v>
      </c>
      <c r="P3329">
        <v>13472</v>
      </c>
      <c r="Q3329">
        <v>14618</v>
      </c>
      <c r="R3329">
        <v>24000</v>
      </c>
      <c r="S3329">
        <v>25200</v>
      </c>
      <c r="T3329">
        <v>26460</v>
      </c>
      <c r="U3329">
        <v>28920</v>
      </c>
      <c r="V3329">
        <v>31380</v>
      </c>
      <c r="W3329" t="s">
        <v>3022</v>
      </c>
      <c r="X3329">
        <v>1</v>
      </c>
      <c r="Y3329">
        <v>1</v>
      </c>
      <c r="Z3329" t="s">
        <v>1532</v>
      </c>
    </row>
    <row r="3330" spans="1:26">
      <c r="A3330">
        <v>285</v>
      </c>
      <c r="B3330">
        <v>16226</v>
      </c>
      <c r="C3330" t="s">
        <v>1574</v>
      </c>
      <c r="D3330" t="s">
        <v>1529</v>
      </c>
      <c r="E3330" t="s">
        <v>1446</v>
      </c>
      <c r="F3330">
        <v>59028</v>
      </c>
      <c r="G3330">
        <v>70103</v>
      </c>
      <c r="H3330" t="s">
        <v>1530</v>
      </c>
      <c r="I3330">
        <v>294</v>
      </c>
      <c r="J3330">
        <v>5</v>
      </c>
      <c r="K3330">
        <v>400</v>
      </c>
      <c r="L3330">
        <v>81314</v>
      </c>
      <c r="M3330">
        <v>11180</v>
      </c>
      <c r="N3330">
        <v>11739</v>
      </c>
      <c r="O3330">
        <v>12326</v>
      </c>
      <c r="P3330">
        <v>13472</v>
      </c>
      <c r="Q3330">
        <v>14618</v>
      </c>
      <c r="R3330">
        <v>2000</v>
      </c>
      <c r="S3330">
        <v>2100</v>
      </c>
      <c r="T3330">
        <v>2205</v>
      </c>
      <c r="U3330">
        <v>2410</v>
      </c>
      <c r="V3330">
        <v>2615</v>
      </c>
      <c r="W3330" t="s">
        <v>3023</v>
      </c>
      <c r="X3330">
        <v>1</v>
      </c>
      <c r="Y3330">
        <v>1</v>
      </c>
      <c r="Z3330" t="s">
        <v>1532</v>
      </c>
    </row>
    <row r="3331" spans="1:26">
      <c r="A3331">
        <v>285</v>
      </c>
      <c r="B3331">
        <v>16226</v>
      </c>
      <c r="C3331" t="s">
        <v>1574</v>
      </c>
      <c r="D3331" t="s">
        <v>1529</v>
      </c>
      <c r="E3331" t="s">
        <v>1446</v>
      </c>
      <c r="F3331">
        <v>77227</v>
      </c>
      <c r="G3331">
        <v>91410</v>
      </c>
      <c r="H3331" t="s">
        <v>1530</v>
      </c>
      <c r="I3331">
        <v>294</v>
      </c>
      <c r="J3331">
        <v>5</v>
      </c>
      <c r="K3331">
        <v>400</v>
      </c>
      <c r="L3331">
        <v>81314</v>
      </c>
      <c r="M3331">
        <v>11180</v>
      </c>
      <c r="N3331">
        <v>11739</v>
      </c>
      <c r="O3331">
        <v>12326</v>
      </c>
      <c r="P3331">
        <v>13472</v>
      </c>
      <c r="Q3331">
        <v>14618</v>
      </c>
      <c r="R3331">
        <v>2000</v>
      </c>
      <c r="S3331">
        <v>2100</v>
      </c>
      <c r="T3331">
        <v>2205</v>
      </c>
      <c r="U3331">
        <v>2410</v>
      </c>
      <c r="V3331">
        <v>2615</v>
      </c>
      <c r="W3331" t="s">
        <v>3023</v>
      </c>
      <c r="X3331">
        <v>1</v>
      </c>
      <c r="Y3331">
        <v>1</v>
      </c>
      <c r="Z3331" t="s">
        <v>1532</v>
      </c>
    </row>
    <row r="3332" spans="1:26">
      <c r="A3332">
        <v>285</v>
      </c>
      <c r="B3332">
        <v>16226</v>
      </c>
      <c r="C3332" t="s">
        <v>1574</v>
      </c>
      <c r="D3332" t="s">
        <v>1529</v>
      </c>
      <c r="E3332" t="s">
        <v>1441</v>
      </c>
      <c r="F3332">
        <v>2176</v>
      </c>
      <c r="G3332">
        <v>2496</v>
      </c>
      <c r="H3332" t="s">
        <v>1530</v>
      </c>
      <c r="I3332">
        <v>241</v>
      </c>
      <c r="J3332">
        <v>1500</v>
      </c>
      <c r="K3332">
        <v>30</v>
      </c>
      <c r="L3332">
        <v>81000</v>
      </c>
      <c r="M3332">
        <v>741</v>
      </c>
      <c r="N3332">
        <v>778</v>
      </c>
      <c r="O3332">
        <v>817</v>
      </c>
      <c r="P3332">
        <v>893</v>
      </c>
      <c r="Q3332">
        <v>969</v>
      </c>
      <c r="R3332">
        <v>45000</v>
      </c>
      <c r="S3332">
        <v>47247</v>
      </c>
      <c r="T3332">
        <v>49615</v>
      </c>
      <c r="U3332">
        <v>54231</v>
      </c>
      <c r="V3332">
        <v>58846</v>
      </c>
      <c r="W3332" t="s">
        <v>1563</v>
      </c>
      <c r="X3332">
        <v>1</v>
      </c>
      <c r="Y3332">
        <v>1</v>
      </c>
      <c r="Z3332" t="s">
        <v>1532</v>
      </c>
    </row>
    <row r="3333" spans="1:26">
      <c r="A3333">
        <v>285</v>
      </c>
      <c r="B3333">
        <v>16226</v>
      </c>
      <c r="C3333" t="s">
        <v>1574</v>
      </c>
      <c r="D3333" t="s">
        <v>1529</v>
      </c>
      <c r="E3333" t="s">
        <v>1446</v>
      </c>
      <c r="F3333">
        <v>59026</v>
      </c>
      <c r="G3333">
        <v>70101</v>
      </c>
      <c r="H3333" t="s">
        <v>1530</v>
      </c>
      <c r="I3333">
        <v>294</v>
      </c>
      <c r="J3333">
        <v>5</v>
      </c>
      <c r="K3333">
        <v>400</v>
      </c>
      <c r="L3333">
        <v>81314</v>
      </c>
      <c r="M3333">
        <v>11180</v>
      </c>
      <c r="N3333">
        <v>11739</v>
      </c>
      <c r="O3333">
        <v>12326</v>
      </c>
      <c r="P3333">
        <v>13472</v>
      </c>
      <c r="Q3333">
        <v>14618</v>
      </c>
      <c r="R3333">
        <v>2000</v>
      </c>
      <c r="S3333">
        <v>2100</v>
      </c>
      <c r="T3333">
        <v>2205</v>
      </c>
      <c r="U3333">
        <v>2410</v>
      </c>
      <c r="V3333">
        <v>2615</v>
      </c>
      <c r="W3333" t="s">
        <v>3023</v>
      </c>
      <c r="X3333">
        <v>1</v>
      </c>
      <c r="Y3333">
        <v>1</v>
      </c>
      <c r="Z3333" t="s">
        <v>1532</v>
      </c>
    </row>
    <row r="3334" spans="1:26">
      <c r="A3334">
        <v>285</v>
      </c>
      <c r="B3334">
        <v>16226</v>
      </c>
      <c r="C3334" t="s">
        <v>1574</v>
      </c>
      <c r="D3334" t="s">
        <v>1529</v>
      </c>
      <c r="E3334" t="s">
        <v>1441</v>
      </c>
      <c r="F3334">
        <v>2174</v>
      </c>
      <c r="G3334">
        <v>2494</v>
      </c>
      <c r="H3334" t="s">
        <v>1530</v>
      </c>
      <c r="I3334">
        <v>241</v>
      </c>
      <c r="J3334">
        <v>100</v>
      </c>
      <c r="K3334">
        <v>30</v>
      </c>
      <c r="L3334">
        <v>81000</v>
      </c>
      <c r="M3334">
        <v>741</v>
      </c>
      <c r="N3334">
        <v>778</v>
      </c>
      <c r="O3334">
        <v>817</v>
      </c>
      <c r="P3334">
        <v>893</v>
      </c>
      <c r="Q3334">
        <v>969</v>
      </c>
      <c r="R3334">
        <v>3000</v>
      </c>
      <c r="S3334">
        <v>3150</v>
      </c>
      <c r="T3334">
        <v>3308</v>
      </c>
      <c r="U3334">
        <v>3615</v>
      </c>
      <c r="V3334">
        <v>3923</v>
      </c>
      <c r="W3334" t="s">
        <v>1563</v>
      </c>
      <c r="X3334">
        <v>1</v>
      </c>
      <c r="Y3334">
        <v>1</v>
      </c>
      <c r="Z3334" t="s">
        <v>1532</v>
      </c>
    </row>
    <row r="3335" spans="1:26">
      <c r="A3335">
        <v>285</v>
      </c>
      <c r="B3335">
        <v>16226</v>
      </c>
      <c r="C3335" t="s">
        <v>1574</v>
      </c>
      <c r="D3335" t="s">
        <v>1529</v>
      </c>
      <c r="E3335" t="s">
        <v>1441</v>
      </c>
      <c r="F3335">
        <v>1571</v>
      </c>
      <c r="G3335">
        <v>1812</v>
      </c>
      <c r="H3335" t="s">
        <v>1530</v>
      </c>
      <c r="I3335">
        <v>241</v>
      </c>
      <c r="J3335">
        <v>1500</v>
      </c>
      <c r="K3335">
        <v>30</v>
      </c>
      <c r="L3335">
        <v>81000</v>
      </c>
      <c r="M3335">
        <v>741</v>
      </c>
      <c r="N3335">
        <v>778</v>
      </c>
      <c r="O3335">
        <v>817</v>
      </c>
      <c r="P3335">
        <v>893</v>
      </c>
      <c r="Q3335">
        <v>969</v>
      </c>
      <c r="R3335">
        <v>45000</v>
      </c>
      <c r="S3335">
        <v>47247</v>
      </c>
      <c r="T3335">
        <v>49615</v>
      </c>
      <c r="U3335">
        <v>54231</v>
      </c>
      <c r="V3335">
        <v>58846</v>
      </c>
      <c r="W3335" t="s">
        <v>1563</v>
      </c>
      <c r="X3335">
        <v>1</v>
      </c>
      <c r="Y3335">
        <v>1</v>
      </c>
      <c r="Z3335" t="s">
        <v>1532</v>
      </c>
    </row>
    <row r="3336" spans="1:26">
      <c r="A3336">
        <v>285</v>
      </c>
      <c r="B3336">
        <v>16226</v>
      </c>
      <c r="C3336" t="s">
        <v>1574</v>
      </c>
      <c r="D3336" t="s">
        <v>1529</v>
      </c>
      <c r="E3336" t="s">
        <v>1446</v>
      </c>
      <c r="F3336">
        <v>77228</v>
      </c>
      <c r="G3336">
        <v>91411</v>
      </c>
      <c r="H3336" t="s">
        <v>1530</v>
      </c>
      <c r="I3336">
        <v>294</v>
      </c>
      <c r="J3336">
        <v>5</v>
      </c>
      <c r="K3336">
        <v>400</v>
      </c>
      <c r="L3336">
        <v>81314</v>
      </c>
      <c r="M3336">
        <v>11180</v>
      </c>
      <c r="N3336">
        <v>11739</v>
      </c>
      <c r="O3336">
        <v>12326</v>
      </c>
      <c r="P3336">
        <v>13472</v>
      </c>
      <c r="Q3336">
        <v>14618</v>
      </c>
      <c r="R3336">
        <v>2000</v>
      </c>
      <c r="S3336">
        <v>2100</v>
      </c>
      <c r="T3336">
        <v>2205</v>
      </c>
      <c r="U3336">
        <v>2410</v>
      </c>
      <c r="V3336">
        <v>2615</v>
      </c>
      <c r="W3336" t="s">
        <v>3023</v>
      </c>
      <c r="X3336">
        <v>1</v>
      </c>
      <c r="Y3336">
        <v>1</v>
      </c>
      <c r="Z3336" t="s">
        <v>1532</v>
      </c>
    </row>
    <row r="3337" spans="1:26">
      <c r="A3337">
        <v>285</v>
      </c>
      <c r="B3337">
        <v>16226</v>
      </c>
      <c r="C3337" t="s">
        <v>1574</v>
      </c>
      <c r="D3337" t="s">
        <v>1529</v>
      </c>
      <c r="E3337" t="s">
        <v>1446</v>
      </c>
      <c r="F3337">
        <v>59027</v>
      </c>
      <c r="G3337">
        <v>70102</v>
      </c>
      <c r="H3337" t="s">
        <v>1530</v>
      </c>
      <c r="I3337">
        <v>294</v>
      </c>
      <c r="J3337">
        <v>5</v>
      </c>
      <c r="K3337">
        <v>400</v>
      </c>
      <c r="L3337">
        <v>81314</v>
      </c>
      <c r="M3337">
        <v>11180</v>
      </c>
      <c r="N3337">
        <v>11739</v>
      </c>
      <c r="O3337">
        <v>12326</v>
      </c>
      <c r="P3337">
        <v>13472</v>
      </c>
      <c r="Q3337">
        <v>14618</v>
      </c>
      <c r="R3337">
        <v>2000</v>
      </c>
      <c r="S3337">
        <v>2100</v>
      </c>
      <c r="T3337">
        <v>2205</v>
      </c>
      <c r="U3337">
        <v>2410</v>
      </c>
      <c r="V3337">
        <v>2615</v>
      </c>
      <c r="W3337" t="s">
        <v>3023</v>
      </c>
      <c r="X3337">
        <v>1</v>
      </c>
      <c r="Y3337">
        <v>1</v>
      </c>
      <c r="Z3337" t="s">
        <v>1532</v>
      </c>
    </row>
    <row r="3338" spans="1:26">
      <c r="A3338">
        <v>285</v>
      </c>
      <c r="B3338">
        <v>16226</v>
      </c>
      <c r="C3338" t="s">
        <v>1574</v>
      </c>
      <c r="D3338" t="s">
        <v>1529</v>
      </c>
      <c r="E3338" t="s">
        <v>1446</v>
      </c>
      <c r="F3338">
        <v>77840</v>
      </c>
      <c r="G3338">
        <v>92083</v>
      </c>
      <c r="H3338" t="s">
        <v>1530</v>
      </c>
      <c r="I3338">
        <v>286</v>
      </c>
      <c r="J3338">
        <v>30</v>
      </c>
      <c r="K3338">
        <v>2000</v>
      </c>
      <c r="L3338">
        <v>81314</v>
      </c>
      <c r="M3338">
        <v>11180</v>
      </c>
      <c r="N3338">
        <v>11739</v>
      </c>
      <c r="O3338">
        <v>12326</v>
      </c>
      <c r="P3338">
        <v>13472</v>
      </c>
      <c r="Q3338">
        <v>14618</v>
      </c>
      <c r="R3338">
        <v>60000</v>
      </c>
      <c r="S3338">
        <v>63000</v>
      </c>
      <c r="T3338">
        <v>66150</v>
      </c>
      <c r="U3338">
        <v>72301</v>
      </c>
      <c r="V3338">
        <v>78451</v>
      </c>
      <c r="W3338" t="s">
        <v>3024</v>
      </c>
      <c r="X3338">
        <v>1</v>
      </c>
      <c r="Y3338">
        <v>1</v>
      </c>
      <c r="Z3338" t="s">
        <v>1532</v>
      </c>
    </row>
    <row r="3339" spans="1:26">
      <c r="A3339">
        <v>285</v>
      </c>
      <c r="B3339">
        <v>16226</v>
      </c>
      <c r="C3339" t="s">
        <v>1574</v>
      </c>
      <c r="D3339" t="s">
        <v>1529</v>
      </c>
      <c r="E3339" t="s">
        <v>1441</v>
      </c>
      <c r="F3339">
        <v>1564</v>
      </c>
      <c r="G3339">
        <v>1805</v>
      </c>
      <c r="H3339" t="s">
        <v>1530</v>
      </c>
      <c r="I3339">
        <v>241</v>
      </c>
      <c r="J3339">
        <v>1000</v>
      </c>
      <c r="K3339">
        <v>30</v>
      </c>
      <c r="L3339">
        <v>81000</v>
      </c>
      <c r="M3339">
        <v>741</v>
      </c>
      <c r="N3339">
        <v>778</v>
      </c>
      <c r="O3339">
        <v>817</v>
      </c>
      <c r="P3339">
        <v>893</v>
      </c>
      <c r="Q3339">
        <v>969</v>
      </c>
      <c r="R3339">
        <v>30000</v>
      </c>
      <c r="S3339">
        <v>31498</v>
      </c>
      <c r="T3339">
        <v>33077</v>
      </c>
      <c r="U3339">
        <v>36154</v>
      </c>
      <c r="V3339">
        <v>39231</v>
      </c>
      <c r="W3339" t="s">
        <v>1563</v>
      </c>
      <c r="X3339">
        <v>1</v>
      </c>
      <c r="Y3339">
        <v>1</v>
      </c>
      <c r="Z3339" t="s">
        <v>1532</v>
      </c>
    </row>
    <row r="3340" spans="1:26">
      <c r="A3340">
        <v>285</v>
      </c>
      <c r="B3340">
        <v>16226</v>
      </c>
      <c r="C3340" t="s">
        <v>1574</v>
      </c>
      <c r="D3340" t="s">
        <v>1529</v>
      </c>
      <c r="E3340" t="s">
        <v>1441</v>
      </c>
      <c r="F3340">
        <v>1562</v>
      </c>
      <c r="G3340">
        <v>1801</v>
      </c>
      <c r="H3340" t="s">
        <v>1530</v>
      </c>
      <c r="I3340">
        <v>241</v>
      </c>
      <c r="J3340">
        <v>1000</v>
      </c>
      <c r="K3340">
        <v>30</v>
      </c>
      <c r="L3340">
        <v>81000</v>
      </c>
      <c r="M3340">
        <v>741</v>
      </c>
      <c r="N3340">
        <v>778</v>
      </c>
      <c r="O3340">
        <v>817</v>
      </c>
      <c r="P3340">
        <v>893</v>
      </c>
      <c r="Q3340">
        <v>969</v>
      </c>
      <c r="R3340">
        <v>30000</v>
      </c>
      <c r="S3340">
        <v>31498</v>
      </c>
      <c r="T3340">
        <v>33077</v>
      </c>
      <c r="U3340">
        <v>36154</v>
      </c>
      <c r="V3340">
        <v>39231</v>
      </c>
      <c r="W3340" t="s">
        <v>1563</v>
      </c>
      <c r="X3340">
        <v>1</v>
      </c>
      <c r="Y3340">
        <v>1</v>
      </c>
      <c r="Z3340" t="s">
        <v>1532</v>
      </c>
    </row>
    <row r="3341" spans="1:26">
      <c r="A3341">
        <v>285</v>
      </c>
      <c r="B3341">
        <v>16226</v>
      </c>
      <c r="C3341" t="s">
        <v>1574</v>
      </c>
      <c r="D3341" t="s">
        <v>1529</v>
      </c>
      <c r="E3341" t="s">
        <v>1446</v>
      </c>
      <c r="F3341">
        <v>57195</v>
      </c>
      <c r="G3341">
        <v>67808</v>
      </c>
      <c r="H3341" t="s">
        <v>1530</v>
      </c>
      <c r="I3341">
        <v>295</v>
      </c>
      <c r="J3341">
        <v>50</v>
      </c>
      <c r="K3341">
        <v>150</v>
      </c>
      <c r="L3341">
        <v>81314</v>
      </c>
      <c r="M3341">
        <v>11180</v>
      </c>
      <c r="N3341">
        <v>11739</v>
      </c>
      <c r="O3341">
        <v>12326</v>
      </c>
      <c r="P3341">
        <v>13472</v>
      </c>
      <c r="Q3341">
        <v>14618</v>
      </c>
      <c r="R3341">
        <v>7500</v>
      </c>
      <c r="S3341">
        <v>7875</v>
      </c>
      <c r="T3341">
        <v>8269</v>
      </c>
      <c r="U3341">
        <v>9038</v>
      </c>
      <c r="V3341">
        <v>9806</v>
      </c>
      <c r="W3341" t="s">
        <v>3025</v>
      </c>
      <c r="X3341">
        <v>1</v>
      </c>
      <c r="Y3341">
        <v>1</v>
      </c>
      <c r="Z3341" t="s">
        <v>1532</v>
      </c>
    </row>
    <row r="3342" spans="1:26">
      <c r="A3342">
        <v>285</v>
      </c>
      <c r="B3342">
        <v>16226</v>
      </c>
      <c r="C3342" t="s">
        <v>1574</v>
      </c>
      <c r="D3342" t="s">
        <v>1529</v>
      </c>
      <c r="E3342" t="s">
        <v>1446</v>
      </c>
      <c r="F3342">
        <v>77108</v>
      </c>
      <c r="G3342">
        <v>91285</v>
      </c>
      <c r="H3342" t="s">
        <v>1530</v>
      </c>
      <c r="I3342">
        <v>295</v>
      </c>
      <c r="J3342">
        <v>50</v>
      </c>
      <c r="K3342">
        <v>150</v>
      </c>
      <c r="L3342">
        <v>81314</v>
      </c>
      <c r="M3342">
        <v>11180</v>
      </c>
      <c r="N3342">
        <v>11739</v>
      </c>
      <c r="O3342">
        <v>12326</v>
      </c>
      <c r="P3342">
        <v>13472</v>
      </c>
      <c r="Q3342">
        <v>14618</v>
      </c>
      <c r="R3342">
        <v>7500</v>
      </c>
      <c r="S3342">
        <v>7875</v>
      </c>
      <c r="T3342">
        <v>8269</v>
      </c>
      <c r="U3342">
        <v>9038</v>
      </c>
      <c r="V3342">
        <v>9806</v>
      </c>
      <c r="W3342" t="s">
        <v>3025</v>
      </c>
      <c r="X3342">
        <v>1</v>
      </c>
      <c r="Y3342">
        <v>1</v>
      </c>
      <c r="Z3342" t="s">
        <v>1532</v>
      </c>
    </row>
    <row r="3343" spans="1:26">
      <c r="A3343">
        <v>285</v>
      </c>
      <c r="B3343">
        <v>16226</v>
      </c>
      <c r="C3343" t="s">
        <v>1574</v>
      </c>
      <c r="D3343" t="s">
        <v>1529</v>
      </c>
      <c r="E3343" t="s">
        <v>1446</v>
      </c>
      <c r="F3343">
        <v>53577</v>
      </c>
      <c r="G3343">
        <v>63181</v>
      </c>
      <c r="H3343" t="s">
        <v>1530</v>
      </c>
      <c r="I3343">
        <v>295</v>
      </c>
      <c r="J3343">
        <v>50</v>
      </c>
      <c r="K3343">
        <v>150</v>
      </c>
      <c r="L3343">
        <v>81314</v>
      </c>
      <c r="M3343">
        <v>11180</v>
      </c>
      <c r="N3343">
        <v>11739</v>
      </c>
      <c r="O3343">
        <v>12326</v>
      </c>
      <c r="P3343">
        <v>13472</v>
      </c>
      <c r="Q3343">
        <v>14618</v>
      </c>
      <c r="R3343">
        <v>7500</v>
      </c>
      <c r="S3343">
        <v>7875</v>
      </c>
      <c r="T3343">
        <v>8269</v>
      </c>
      <c r="U3343">
        <v>9038</v>
      </c>
      <c r="V3343">
        <v>9806</v>
      </c>
      <c r="W3343" t="s">
        <v>3026</v>
      </c>
      <c r="X3343">
        <v>1</v>
      </c>
      <c r="Y3343">
        <v>1</v>
      </c>
      <c r="Z3343" t="s">
        <v>1532</v>
      </c>
    </row>
    <row r="3344" spans="1:26">
      <c r="A3344">
        <v>285</v>
      </c>
      <c r="B3344">
        <v>16226</v>
      </c>
      <c r="C3344" t="s">
        <v>1574</v>
      </c>
      <c r="D3344" t="s">
        <v>1529</v>
      </c>
      <c r="E3344" t="s">
        <v>1446</v>
      </c>
      <c r="F3344">
        <v>49808</v>
      </c>
      <c r="G3344">
        <v>58390</v>
      </c>
      <c r="H3344" t="s">
        <v>1530</v>
      </c>
      <c r="I3344">
        <v>295</v>
      </c>
      <c r="J3344">
        <v>50</v>
      </c>
      <c r="K3344">
        <v>150</v>
      </c>
      <c r="L3344">
        <v>81314</v>
      </c>
      <c r="M3344">
        <v>11180</v>
      </c>
      <c r="N3344">
        <v>11739</v>
      </c>
      <c r="O3344">
        <v>12326</v>
      </c>
      <c r="P3344">
        <v>13472</v>
      </c>
      <c r="Q3344">
        <v>14618</v>
      </c>
      <c r="R3344">
        <v>7500</v>
      </c>
      <c r="S3344">
        <v>7875</v>
      </c>
      <c r="T3344">
        <v>8269</v>
      </c>
      <c r="U3344">
        <v>9038</v>
      </c>
      <c r="V3344">
        <v>9806</v>
      </c>
      <c r="W3344" t="s">
        <v>3026</v>
      </c>
      <c r="X3344">
        <v>1</v>
      </c>
      <c r="Y3344">
        <v>1</v>
      </c>
      <c r="Z3344" t="s">
        <v>1532</v>
      </c>
    </row>
    <row r="3345" spans="1:26">
      <c r="A3345">
        <v>285</v>
      </c>
      <c r="B3345">
        <v>16226</v>
      </c>
      <c r="C3345" t="s">
        <v>1574</v>
      </c>
      <c r="D3345" t="s">
        <v>1529</v>
      </c>
      <c r="E3345" t="s">
        <v>1446</v>
      </c>
      <c r="F3345">
        <v>49809</v>
      </c>
      <c r="G3345">
        <v>58391</v>
      </c>
      <c r="H3345" t="s">
        <v>1530</v>
      </c>
      <c r="I3345">
        <v>295</v>
      </c>
      <c r="J3345">
        <v>50</v>
      </c>
      <c r="K3345">
        <v>150</v>
      </c>
      <c r="L3345">
        <v>81314</v>
      </c>
      <c r="M3345">
        <v>11180</v>
      </c>
      <c r="N3345">
        <v>11739</v>
      </c>
      <c r="O3345">
        <v>12326</v>
      </c>
      <c r="P3345">
        <v>13472</v>
      </c>
      <c r="Q3345">
        <v>14618</v>
      </c>
      <c r="R3345">
        <v>7500</v>
      </c>
      <c r="S3345">
        <v>7875</v>
      </c>
      <c r="T3345">
        <v>8269</v>
      </c>
      <c r="U3345">
        <v>9038</v>
      </c>
      <c r="V3345">
        <v>9806</v>
      </c>
      <c r="W3345" t="s">
        <v>3026</v>
      </c>
      <c r="X3345">
        <v>1</v>
      </c>
      <c r="Y3345">
        <v>1</v>
      </c>
      <c r="Z3345" t="s">
        <v>1532</v>
      </c>
    </row>
    <row r="3346" spans="1:26">
      <c r="A3346">
        <v>285</v>
      </c>
      <c r="B3346">
        <v>16226</v>
      </c>
      <c r="C3346" t="s">
        <v>1574</v>
      </c>
      <c r="D3346" t="s">
        <v>1529</v>
      </c>
      <c r="E3346" t="s">
        <v>1446</v>
      </c>
      <c r="F3346">
        <v>53395</v>
      </c>
      <c r="G3346">
        <v>62928</v>
      </c>
      <c r="H3346" t="s">
        <v>1530</v>
      </c>
      <c r="I3346">
        <v>295</v>
      </c>
      <c r="J3346">
        <v>50</v>
      </c>
      <c r="K3346">
        <v>150</v>
      </c>
      <c r="L3346">
        <v>81314</v>
      </c>
      <c r="M3346">
        <v>11180</v>
      </c>
      <c r="N3346">
        <v>11739</v>
      </c>
      <c r="O3346">
        <v>12326</v>
      </c>
      <c r="P3346">
        <v>13472</v>
      </c>
      <c r="Q3346">
        <v>14618</v>
      </c>
      <c r="R3346">
        <v>7500</v>
      </c>
      <c r="S3346">
        <v>7875</v>
      </c>
      <c r="T3346">
        <v>8269</v>
      </c>
      <c r="U3346">
        <v>9038</v>
      </c>
      <c r="V3346">
        <v>9806</v>
      </c>
      <c r="W3346" t="s">
        <v>3026</v>
      </c>
      <c r="X3346">
        <v>1</v>
      </c>
      <c r="Y3346">
        <v>1</v>
      </c>
      <c r="Z3346" t="s">
        <v>1532</v>
      </c>
    </row>
    <row r="3347" spans="1:26">
      <c r="A3347">
        <v>285</v>
      </c>
      <c r="B3347">
        <v>16226</v>
      </c>
      <c r="C3347" t="s">
        <v>1574</v>
      </c>
      <c r="D3347" t="s">
        <v>1529</v>
      </c>
      <c r="E3347" t="s">
        <v>1446</v>
      </c>
      <c r="F3347">
        <v>55132</v>
      </c>
      <c r="G3347">
        <v>65005</v>
      </c>
      <c r="H3347" t="s">
        <v>1530</v>
      </c>
      <c r="I3347">
        <v>295</v>
      </c>
      <c r="J3347">
        <v>50</v>
      </c>
      <c r="K3347">
        <v>150</v>
      </c>
      <c r="L3347">
        <v>81314</v>
      </c>
      <c r="M3347">
        <v>11180</v>
      </c>
      <c r="N3347">
        <v>11739</v>
      </c>
      <c r="O3347">
        <v>12326</v>
      </c>
      <c r="P3347">
        <v>13472</v>
      </c>
      <c r="Q3347">
        <v>14618</v>
      </c>
      <c r="R3347">
        <v>7500</v>
      </c>
      <c r="S3347">
        <v>7875</v>
      </c>
      <c r="T3347">
        <v>8269</v>
      </c>
      <c r="U3347">
        <v>9038</v>
      </c>
      <c r="V3347">
        <v>9806</v>
      </c>
      <c r="W3347" t="s">
        <v>3026</v>
      </c>
      <c r="X3347">
        <v>1</v>
      </c>
      <c r="Y3347">
        <v>1</v>
      </c>
      <c r="Z3347" t="s">
        <v>1532</v>
      </c>
    </row>
    <row r="3348" spans="1:26">
      <c r="A3348">
        <v>285</v>
      </c>
      <c r="B3348">
        <v>16226</v>
      </c>
      <c r="C3348" t="s">
        <v>1561</v>
      </c>
      <c r="D3348" t="s">
        <v>1529</v>
      </c>
      <c r="E3348" t="s">
        <v>1465</v>
      </c>
      <c r="F3348">
        <v>78884</v>
      </c>
      <c r="G3348">
        <v>93206</v>
      </c>
      <c r="H3348" t="s">
        <v>1530</v>
      </c>
      <c r="I3348">
        <v>291</v>
      </c>
      <c r="J3348">
        <v>1000</v>
      </c>
      <c r="K3348">
        <v>7.5</v>
      </c>
      <c r="L3348">
        <v>1980</v>
      </c>
      <c r="M3348">
        <v>786</v>
      </c>
      <c r="N3348">
        <v>825</v>
      </c>
      <c r="O3348">
        <v>867</v>
      </c>
      <c r="P3348">
        <v>948</v>
      </c>
      <c r="Q3348">
        <v>1029</v>
      </c>
      <c r="R3348">
        <v>7500</v>
      </c>
      <c r="S3348">
        <v>7872</v>
      </c>
      <c r="T3348">
        <v>8273</v>
      </c>
      <c r="U3348">
        <v>9046</v>
      </c>
      <c r="V3348">
        <v>9819</v>
      </c>
      <c r="W3348" t="s">
        <v>3027</v>
      </c>
      <c r="X3348">
        <v>1</v>
      </c>
      <c r="Y3348">
        <v>1</v>
      </c>
      <c r="Z3348" t="s">
        <v>1532</v>
      </c>
    </row>
    <row r="3349" spans="1:26">
      <c r="A3349">
        <v>285</v>
      </c>
      <c r="B3349">
        <v>16226</v>
      </c>
      <c r="C3349" t="s">
        <v>1574</v>
      </c>
      <c r="D3349" t="s">
        <v>1529</v>
      </c>
      <c r="E3349" t="s">
        <v>1446</v>
      </c>
      <c r="F3349">
        <v>46390</v>
      </c>
      <c r="G3349">
        <v>53658</v>
      </c>
      <c r="H3349" t="s">
        <v>1530</v>
      </c>
      <c r="I3349">
        <v>295</v>
      </c>
      <c r="J3349">
        <v>25</v>
      </c>
      <c r="K3349">
        <v>200</v>
      </c>
      <c r="L3349">
        <v>81314</v>
      </c>
      <c r="M3349">
        <v>11180</v>
      </c>
      <c r="N3349">
        <v>11739</v>
      </c>
      <c r="O3349">
        <v>12326</v>
      </c>
      <c r="P3349">
        <v>13472</v>
      </c>
      <c r="Q3349">
        <v>14618</v>
      </c>
      <c r="R3349">
        <v>5000</v>
      </c>
      <c r="S3349">
        <v>5250</v>
      </c>
      <c r="T3349">
        <v>5513</v>
      </c>
      <c r="U3349">
        <v>6025</v>
      </c>
      <c r="V3349">
        <v>6538</v>
      </c>
      <c r="W3349" t="s">
        <v>3028</v>
      </c>
      <c r="X3349">
        <v>1</v>
      </c>
      <c r="Y3349">
        <v>1</v>
      </c>
      <c r="Z3349" t="s">
        <v>1532</v>
      </c>
    </row>
    <row r="3350" spans="1:26">
      <c r="A3350">
        <v>285</v>
      </c>
      <c r="B3350">
        <v>16226</v>
      </c>
      <c r="C3350" t="s">
        <v>1574</v>
      </c>
      <c r="D3350" t="s">
        <v>1529</v>
      </c>
      <c r="E3350" t="s">
        <v>1446</v>
      </c>
      <c r="F3350">
        <v>75377</v>
      </c>
      <c r="G3350">
        <v>89423</v>
      </c>
      <c r="H3350" t="s">
        <v>1530</v>
      </c>
      <c r="I3350">
        <v>294</v>
      </c>
      <c r="J3350">
        <v>10</v>
      </c>
      <c r="K3350">
        <v>100</v>
      </c>
      <c r="L3350">
        <v>81314</v>
      </c>
      <c r="M3350">
        <v>11180</v>
      </c>
      <c r="N3350">
        <v>11739</v>
      </c>
      <c r="O3350">
        <v>12326</v>
      </c>
      <c r="P3350">
        <v>13472</v>
      </c>
      <c r="Q3350">
        <v>14618</v>
      </c>
      <c r="R3350">
        <v>1000</v>
      </c>
      <c r="S3350">
        <v>1050</v>
      </c>
      <c r="T3350">
        <v>1103</v>
      </c>
      <c r="U3350">
        <v>1205</v>
      </c>
      <c r="V3350">
        <v>1308</v>
      </c>
      <c r="W3350" t="s">
        <v>3029</v>
      </c>
      <c r="X3350">
        <v>1</v>
      </c>
      <c r="Y3350">
        <v>1</v>
      </c>
      <c r="Z3350" t="s">
        <v>1532</v>
      </c>
    </row>
    <row r="3351" spans="1:26">
      <c r="A3351">
        <v>285</v>
      </c>
      <c r="B3351">
        <v>16226</v>
      </c>
      <c r="C3351" t="s">
        <v>1574</v>
      </c>
      <c r="D3351" t="s">
        <v>1529</v>
      </c>
      <c r="E3351" t="s">
        <v>1446</v>
      </c>
      <c r="F3351">
        <v>42507</v>
      </c>
      <c r="G3351">
        <v>48178</v>
      </c>
      <c r="H3351" t="s">
        <v>1530</v>
      </c>
      <c r="I3351">
        <v>294</v>
      </c>
      <c r="J3351">
        <v>10</v>
      </c>
      <c r="K3351">
        <v>100</v>
      </c>
      <c r="L3351">
        <v>81314</v>
      </c>
      <c r="M3351">
        <v>11180</v>
      </c>
      <c r="N3351">
        <v>11739</v>
      </c>
      <c r="O3351">
        <v>12326</v>
      </c>
      <c r="P3351">
        <v>13472</v>
      </c>
      <c r="Q3351">
        <v>14618</v>
      </c>
      <c r="R3351">
        <v>1000</v>
      </c>
      <c r="S3351">
        <v>1050</v>
      </c>
      <c r="T3351">
        <v>1103</v>
      </c>
      <c r="U3351">
        <v>1205</v>
      </c>
      <c r="V3351">
        <v>1308</v>
      </c>
      <c r="W3351" t="s">
        <v>3029</v>
      </c>
      <c r="X3351">
        <v>1</v>
      </c>
      <c r="Y3351">
        <v>1</v>
      </c>
      <c r="Z3351" t="s">
        <v>1532</v>
      </c>
    </row>
    <row r="3352" spans="1:26">
      <c r="A3352">
        <v>285</v>
      </c>
      <c r="B3352">
        <v>16226</v>
      </c>
      <c r="C3352" t="s">
        <v>1561</v>
      </c>
      <c r="D3352" t="s">
        <v>1529</v>
      </c>
      <c r="E3352" t="s">
        <v>1465</v>
      </c>
      <c r="F3352">
        <v>51402</v>
      </c>
      <c r="G3352">
        <v>60434</v>
      </c>
      <c r="H3352" t="s">
        <v>1530</v>
      </c>
      <c r="I3352">
        <v>286</v>
      </c>
      <c r="J3352">
        <v>1000</v>
      </c>
      <c r="K3352">
        <v>200</v>
      </c>
      <c r="L3352">
        <v>1980</v>
      </c>
      <c r="M3352">
        <v>786</v>
      </c>
      <c r="N3352">
        <v>825</v>
      </c>
      <c r="O3352">
        <v>867</v>
      </c>
      <c r="P3352">
        <v>948</v>
      </c>
      <c r="Q3352">
        <v>1029</v>
      </c>
      <c r="R3352">
        <v>200000</v>
      </c>
      <c r="S3352">
        <v>209924</v>
      </c>
      <c r="T3352">
        <v>220611</v>
      </c>
      <c r="U3352">
        <v>241221</v>
      </c>
      <c r="V3352">
        <v>261832</v>
      </c>
      <c r="W3352" t="s">
        <v>1924</v>
      </c>
      <c r="X3352">
        <v>1</v>
      </c>
      <c r="Y3352">
        <v>1</v>
      </c>
      <c r="Z3352" t="s">
        <v>1532</v>
      </c>
    </row>
    <row r="3353" spans="1:26">
      <c r="A3353">
        <v>285</v>
      </c>
      <c r="B3353">
        <v>16226</v>
      </c>
      <c r="C3353" t="s">
        <v>1574</v>
      </c>
      <c r="D3353" t="s">
        <v>1529</v>
      </c>
      <c r="E3353" t="s">
        <v>1446</v>
      </c>
      <c r="F3353">
        <v>41518</v>
      </c>
      <c r="G3353">
        <v>46640</v>
      </c>
      <c r="H3353" t="s">
        <v>1530</v>
      </c>
      <c r="I3353">
        <v>232</v>
      </c>
      <c r="J3353">
        <v>10</v>
      </c>
      <c r="K3353">
        <v>100</v>
      </c>
      <c r="L3353">
        <v>81314</v>
      </c>
      <c r="M3353">
        <v>11180</v>
      </c>
      <c r="N3353">
        <v>11739</v>
      </c>
      <c r="O3353">
        <v>12326</v>
      </c>
      <c r="P3353">
        <v>13472</v>
      </c>
      <c r="Q3353">
        <v>14618</v>
      </c>
      <c r="R3353">
        <v>1000</v>
      </c>
      <c r="S3353">
        <v>1050</v>
      </c>
      <c r="T3353">
        <v>1103</v>
      </c>
      <c r="U3353">
        <v>1205</v>
      </c>
      <c r="V3353">
        <v>1308</v>
      </c>
      <c r="W3353" t="s">
        <v>3030</v>
      </c>
      <c r="X3353">
        <v>1</v>
      </c>
      <c r="Y3353">
        <v>1</v>
      </c>
      <c r="Z3353" t="s">
        <v>1532</v>
      </c>
    </row>
    <row r="3354" spans="1:26">
      <c r="A3354">
        <v>285</v>
      </c>
      <c r="B3354">
        <v>16226</v>
      </c>
      <c r="C3354" t="s">
        <v>1574</v>
      </c>
      <c r="D3354" t="s">
        <v>1529</v>
      </c>
      <c r="E3354" t="s">
        <v>1446</v>
      </c>
      <c r="F3354">
        <v>76971</v>
      </c>
      <c r="G3354">
        <v>91142</v>
      </c>
      <c r="H3354" t="s">
        <v>1530</v>
      </c>
      <c r="I3354">
        <v>232</v>
      </c>
      <c r="J3354">
        <v>10</v>
      </c>
      <c r="K3354">
        <v>35</v>
      </c>
      <c r="L3354">
        <v>81314</v>
      </c>
      <c r="M3354">
        <v>11180</v>
      </c>
      <c r="N3354">
        <v>11739</v>
      </c>
      <c r="O3354">
        <v>12326</v>
      </c>
      <c r="P3354">
        <v>13472</v>
      </c>
      <c r="Q3354">
        <v>14618</v>
      </c>
      <c r="R3354">
        <v>350</v>
      </c>
      <c r="S3354">
        <v>368</v>
      </c>
      <c r="T3354">
        <v>386</v>
      </c>
      <c r="U3354">
        <v>422</v>
      </c>
      <c r="V3354">
        <v>458</v>
      </c>
      <c r="W3354" t="s">
        <v>3031</v>
      </c>
      <c r="X3354">
        <v>1</v>
      </c>
      <c r="Y3354">
        <v>1</v>
      </c>
      <c r="Z3354" t="s">
        <v>1532</v>
      </c>
    </row>
    <row r="3355" spans="1:26">
      <c r="A3355">
        <v>285</v>
      </c>
      <c r="B3355">
        <v>16226</v>
      </c>
      <c r="C3355" t="s">
        <v>1574</v>
      </c>
      <c r="D3355" t="s">
        <v>1529</v>
      </c>
      <c r="E3355" t="s">
        <v>1446</v>
      </c>
      <c r="F3355">
        <v>30077</v>
      </c>
      <c r="G3355">
        <v>32729</v>
      </c>
      <c r="H3355" t="s">
        <v>1577</v>
      </c>
      <c r="I3355">
        <v>323</v>
      </c>
      <c r="J3355">
        <v>25</v>
      </c>
      <c r="K3355">
        <v>10000</v>
      </c>
      <c r="L3355">
        <v>81314</v>
      </c>
      <c r="M3355">
        <v>11180</v>
      </c>
      <c r="N3355">
        <v>11739</v>
      </c>
      <c r="O3355">
        <v>12326</v>
      </c>
      <c r="P3355">
        <v>13472</v>
      </c>
      <c r="Q3355">
        <v>14618</v>
      </c>
      <c r="R3355">
        <v>250000</v>
      </c>
      <c r="S3355">
        <v>262500</v>
      </c>
      <c r="T3355">
        <v>275626</v>
      </c>
      <c r="U3355">
        <v>301252</v>
      </c>
      <c r="V3355">
        <v>326878</v>
      </c>
      <c r="W3355" t="s">
        <v>1788</v>
      </c>
      <c r="X3355">
        <v>1</v>
      </c>
      <c r="Y3355">
        <v>1</v>
      </c>
      <c r="Z3355" t="s">
        <v>1532</v>
      </c>
    </row>
    <row r="3356" spans="1:26">
      <c r="A3356">
        <v>285</v>
      </c>
      <c r="B3356">
        <v>16226</v>
      </c>
      <c r="C3356" t="s">
        <v>1574</v>
      </c>
      <c r="D3356" t="s">
        <v>1529</v>
      </c>
      <c r="E3356" t="s">
        <v>1446</v>
      </c>
      <c r="F3356">
        <v>49862</v>
      </c>
      <c r="G3356">
        <v>58449</v>
      </c>
      <c r="H3356" t="s">
        <v>1530</v>
      </c>
      <c r="I3356">
        <v>294</v>
      </c>
      <c r="J3356">
        <v>50</v>
      </c>
      <c r="K3356">
        <v>150</v>
      </c>
      <c r="L3356">
        <v>81314</v>
      </c>
      <c r="M3356">
        <v>11180</v>
      </c>
      <c r="N3356">
        <v>11739</v>
      </c>
      <c r="O3356">
        <v>12326</v>
      </c>
      <c r="P3356">
        <v>13472</v>
      </c>
      <c r="Q3356">
        <v>14618</v>
      </c>
      <c r="R3356">
        <v>7500</v>
      </c>
      <c r="S3356">
        <v>7875</v>
      </c>
      <c r="T3356">
        <v>8269</v>
      </c>
      <c r="U3356">
        <v>9038</v>
      </c>
      <c r="V3356">
        <v>9806</v>
      </c>
      <c r="W3356" t="s">
        <v>3032</v>
      </c>
      <c r="X3356">
        <v>1</v>
      </c>
      <c r="Y3356">
        <v>1</v>
      </c>
      <c r="Z3356" t="s">
        <v>1532</v>
      </c>
    </row>
    <row r="3357" spans="1:26">
      <c r="A3357">
        <v>285</v>
      </c>
      <c r="B3357">
        <v>16226</v>
      </c>
      <c r="C3357" t="s">
        <v>1574</v>
      </c>
      <c r="D3357" t="s">
        <v>1529</v>
      </c>
      <c r="E3357" t="s">
        <v>1446</v>
      </c>
      <c r="F3357">
        <v>49861</v>
      </c>
      <c r="G3357">
        <v>58448</v>
      </c>
      <c r="H3357" t="s">
        <v>1530</v>
      </c>
      <c r="I3357">
        <v>294</v>
      </c>
      <c r="J3357">
        <v>50</v>
      </c>
      <c r="K3357">
        <v>150</v>
      </c>
      <c r="L3357">
        <v>81314</v>
      </c>
      <c r="M3357">
        <v>11180</v>
      </c>
      <c r="N3357">
        <v>11739</v>
      </c>
      <c r="O3357">
        <v>12326</v>
      </c>
      <c r="P3357">
        <v>13472</v>
      </c>
      <c r="Q3357">
        <v>14618</v>
      </c>
      <c r="R3357">
        <v>7500</v>
      </c>
      <c r="S3357">
        <v>7875</v>
      </c>
      <c r="T3357">
        <v>8269</v>
      </c>
      <c r="U3357">
        <v>9038</v>
      </c>
      <c r="V3357">
        <v>9806</v>
      </c>
      <c r="W3357" t="s">
        <v>3032</v>
      </c>
      <c r="X3357">
        <v>1</v>
      </c>
      <c r="Y3357">
        <v>1</v>
      </c>
      <c r="Z3357" t="s">
        <v>1532</v>
      </c>
    </row>
    <row r="3358" spans="1:26">
      <c r="A3358">
        <v>285</v>
      </c>
      <c r="B3358">
        <v>16226</v>
      </c>
      <c r="C3358" t="s">
        <v>1574</v>
      </c>
      <c r="D3358" t="s">
        <v>1529</v>
      </c>
      <c r="E3358" t="s">
        <v>1446</v>
      </c>
      <c r="F3358">
        <v>75857</v>
      </c>
      <c r="G3358">
        <v>89944</v>
      </c>
      <c r="H3358" t="s">
        <v>1530</v>
      </c>
      <c r="I3358">
        <v>294</v>
      </c>
      <c r="J3358">
        <v>50</v>
      </c>
      <c r="K3358">
        <v>150</v>
      </c>
      <c r="L3358">
        <v>81314</v>
      </c>
      <c r="M3358">
        <v>11180</v>
      </c>
      <c r="N3358">
        <v>11739</v>
      </c>
      <c r="O3358">
        <v>12326</v>
      </c>
      <c r="P3358">
        <v>13472</v>
      </c>
      <c r="Q3358">
        <v>14618</v>
      </c>
      <c r="R3358">
        <v>7500</v>
      </c>
      <c r="S3358">
        <v>7875</v>
      </c>
      <c r="T3358">
        <v>8269</v>
      </c>
      <c r="U3358">
        <v>9038</v>
      </c>
      <c r="V3358">
        <v>9806</v>
      </c>
      <c r="W3358" t="s">
        <v>3032</v>
      </c>
      <c r="X3358">
        <v>1</v>
      </c>
      <c r="Y3358">
        <v>1</v>
      </c>
      <c r="Z3358" t="s">
        <v>1532</v>
      </c>
    </row>
    <row r="3359" spans="1:26">
      <c r="A3359">
        <v>285</v>
      </c>
      <c r="B3359">
        <v>16226</v>
      </c>
      <c r="C3359" t="s">
        <v>1574</v>
      </c>
      <c r="D3359" t="s">
        <v>1529</v>
      </c>
      <c r="E3359" t="s">
        <v>1446</v>
      </c>
      <c r="F3359">
        <v>75856</v>
      </c>
      <c r="G3359">
        <v>89943</v>
      </c>
      <c r="H3359" t="s">
        <v>1530</v>
      </c>
      <c r="I3359">
        <v>294</v>
      </c>
      <c r="J3359">
        <v>50</v>
      </c>
      <c r="K3359">
        <v>150</v>
      </c>
      <c r="L3359">
        <v>81314</v>
      </c>
      <c r="M3359">
        <v>11180</v>
      </c>
      <c r="N3359">
        <v>11739</v>
      </c>
      <c r="O3359">
        <v>12326</v>
      </c>
      <c r="P3359">
        <v>13472</v>
      </c>
      <c r="Q3359">
        <v>14618</v>
      </c>
      <c r="R3359">
        <v>7500</v>
      </c>
      <c r="S3359">
        <v>7875</v>
      </c>
      <c r="T3359">
        <v>8269</v>
      </c>
      <c r="U3359">
        <v>9038</v>
      </c>
      <c r="V3359">
        <v>9806</v>
      </c>
      <c r="W3359" t="s">
        <v>3032</v>
      </c>
      <c r="X3359">
        <v>1</v>
      </c>
      <c r="Y3359">
        <v>1</v>
      </c>
      <c r="Z3359" t="s">
        <v>1532</v>
      </c>
    </row>
    <row r="3360" spans="1:26">
      <c r="A3360">
        <v>285</v>
      </c>
      <c r="B3360">
        <v>16226</v>
      </c>
      <c r="C3360" t="s">
        <v>1574</v>
      </c>
      <c r="D3360" t="s">
        <v>1529</v>
      </c>
      <c r="E3360" t="s">
        <v>1446</v>
      </c>
      <c r="F3360">
        <v>75849</v>
      </c>
      <c r="G3360">
        <v>89936</v>
      </c>
      <c r="H3360" t="s">
        <v>1530</v>
      </c>
      <c r="I3360">
        <v>294</v>
      </c>
      <c r="J3360">
        <v>50</v>
      </c>
      <c r="K3360">
        <v>150</v>
      </c>
      <c r="L3360">
        <v>81314</v>
      </c>
      <c r="M3360">
        <v>11180</v>
      </c>
      <c r="N3360">
        <v>11739</v>
      </c>
      <c r="O3360">
        <v>12326</v>
      </c>
      <c r="P3360">
        <v>13472</v>
      </c>
      <c r="Q3360">
        <v>14618</v>
      </c>
      <c r="R3360">
        <v>7500</v>
      </c>
      <c r="S3360">
        <v>7875</v>
      </c>
      <c r="T3360">
        <v>8269</v>
      </c>
      <c r="U3360">
        <v>9038</v>
      </c>
      <c r="V3360">
        <v>9806</v>
      </c>
      <c r="W3360" t="s">
        <v>3032</v>
      </c>
      <c r="X3360">
        <v>1</v>
      </c>
      <c r="Y3360">
        <v>1</v>
      </c>
      <c r="Z3360" t="s">
        <v>1532</v>
      </c>
    </row>
    <row r="3361" spans="1:26">
      <c r="A3361">
        <v>285</v>
      </c>
      <c r="B3361">
        <v>16226</v>
      </c>
      <c r="C3361" t="s">
        <v>1574</v>
      </c>
      <c r="D3361" t="s">
        <v>1529</v>
      </c>
      <c r="E3361" t="s">
        <v>1446</v>
      </c>
      <c r="F3361">
        <v>75852</v>
      </c>
      <c r="G3361">
        <v>89939</v>
      </c>
      <c r="H3361" t="s">
        <v>1530</v>
      </c>
      <c r="I3361">
        <v>294</v>
      </c>
      <c r="J3361">
        <v>50</v>
      </c>
      <c r="K3361">
        <v>150</v>
      </c>
      <c r="L3361">
        <v>81314</v>
      </c>
      <c r="M3361">
        <v>11180</v>
      </c>
      <c r="N3361">
        <v>11739</v>
      </c>
      <c r="O3361">
        <v>12326</v>
      </c>
      <c r="P3361">
        <v>13472</v>
      </c>
      <c r="Q3361">
        <v>14618</v>
      </c>
      <c r="R3361">
        <v>7500</v>
      </c>
      <c r="S3361">
        <v>7875</v>
      </c>
      <c r="T3361">
        <v>8269</v>
      </c>
      <c r="U3361">
        <v>9038</v>
      </c>
      <c r="V3361">
        <v>9806</v>
      </c>
      <c r="W3361" t="s">
        <v>3032</v>
      </c>
      <c r="X3361">
        <v>1</v>
      </c>
      <c r="Y3361">
        <v>1</v>
      </c>
      <c r="Z3361" t="s">
        <v>1532</v>
      </c>
    </row>
    <row r="3362" spans="1:26">
      <c r="A3362">
        <v>285</v>
      </c>
      <c r="B3362">
        <v>16226</v>
      </c>
      <c r="C3362" t="s">
        <v>1574</v>
      </c>
      <c r="D3362" t="s">
        <v>1529</v>
      </c>
      <c r="E3362" t="s">
        <v>1446</v>
      </c>
      <c r="F3362">
        <v>68239</v>
      </c>
      <c r="G3362">
        <v>81747</v>
      </c>
      <c r="H3362" t="s">
        <v>1530</v>
      </c>
      <c r="I3362">
        <v>295</v>
      </c>
      <c r="J3362">
        <v>50</v>
      </c>
      <c r="K3362">
        <v>200</v>
      </c>
      <c r="L3362">
        <v>81314</v>
      </c>
      <c r="M3362">
        <v>11180</v>
      </c>
      <c r="N3362">
        <v>11739</v>
      </c>
      <c r="O3362">
        <v>12326</v>
      </c>
      <c r="P3362">
        <v>13472</v>
      </c>
      <c r="Q3362">
        <v>14618</v>
      </c>
      <c r="R3362">
        <v>10000</v>
      </c>
      <c r="S3362">
        <v>10500</v>
      </c>
      <c r="T3362">
        <v>11025</v>
      </c>
      <c r="U3362">
        <v>12050</v>
      </c>
      <c r="V3362">
        <v>13075</v>
      </c>
      <c r="W3362" t="s">
        <v>3033</v>
      </c>
      <c r="X3362">
        <v>1</v>
      </c>
      <c r="Y3362">
        <v>1</v>
      </c>
      <c r="Z3362" t="s">
        <v>1532</v>
      </c>
    </row>
    <row r="3363" spans="1:26">
      <c r="A3363">
        <v>285</v>
      </c>
      <c r="B3363">
        <v>16226</v>
      </c>
      <c r="C3363" t="s">
        <v>1574</v>
      </c>
      <c r="D3363" t="s">
        <v>1529</v>
      </c>
      <c r="E3363" t="s">
        <v>1447</v>
      </c>
      <c r="F3363">
        <v>55696</v>
      </c>
      <c r="G3363">
        <v>65720</v>
      </c>
      <c r="H3363" t="s">
        <v>1530</v>
      </c>
      <c r="I3363">
        <v>295</v>
      </c>
      <c r="J3363">
        <v>50</v>
      </c>
      <c r="K3363">
        <v>3000</v>
      </c>
      <c r="L3363">
        <v>81314</v>
      </c>
      <c r="M3363">
        <v>3884</v>
      </c>
      <c r="N3363">
        <v>4078</v>
      </c>
      <c r="O3363">
        <v>4282</v>
      </c>
      <c r="P3363">
        <v>4680</v>
      </c>
      <c r="Q3363">
        <v>5078</v>
      </c>
      <c r="R3363">
        <v>150000</v>
      </c>
      <c r="S3363">
        <v>157492</v>
      </c>
      <c r="T3363">
        <v>165371</v>
      </c>
      <c r="U3363">
        <v>180742</v>
      </c>
      <c r="V3363">
        <v>196112</v>
      </c>
      <c r="W3363" t="s">
        <v>3034</v>
      </c>
      <c r="X3363">
        <v>1</v>
      </c>
      <c r="Y3363">
        <v>1</v>
      </c>
      <c r="Z3363" t="s">
        <v>1532</v>
      </c>
    </row>
    <row r="3364" spans="1:26">
      <c r="A3364">
        <v>285</v>
      </c>
      <c r="B3364">
        <v>16226</v>
      </c>
      <c r="C3364" t="s">
        <v>1574</v>
      </c>
      <c r="D3364" t="s">
        <v>1529</v>
      </c>
      <c r="E3364" t="s">
        <v>1447</v>
      </c>
      <c r="F3364">
        <v>54058</v>
      </c>
      <c r="G3364">
        <v>63749</v>
      </c>
      <c r="H3364" t="s">
        <v>1530</v>
      </c>
      <c r="I3364">
        <v>295</v>
      </c>
      <c r="J3364">
        <v>3000</v>
      </c>
      <c r="K3364">
        <v>6.3</v>
      </c>
      <c r="L3364">
        <v>81314</v>
      </c>
      <c r="M3364">
        <v>3884</v>
      </c>
      <c r="N3364">
        <v>4078</v>
      </c>
      <c r="O3364">
        <v>4282</v>
      </c>
      <c r="P3364">
        <v>4680</v>
      </c>
      <c r="Q3364">
        <v>5078</v>
      </c>
      <c r="R3364">
        <v>18900</v>
      </c>
      <c r="S3364">
        <v>19844</v>
      </c>
      <c r="T3364">
        <v>20837</v>
      </c>
      <c r="U3364">
        <v>22773</v>
      </c>
      <c r="V3364">
        <v>24710</v>
      </c>
      <c r="W3364" t="s">
        <v>3035</v>
      </c>
      <c r="X3364">
        <v>1</v>
      </c>
      <c r="Y3364">
        <v>1</v>
      </c>
      <c r="Z3364" t="s">
        <v>1532</v>
      </c>
    </row>
    <row r="3365" spans="1:26">
      <c r="A3365">
        <v>285</v>
      </c>
      <c r="B3365">
        <v>16226</v>
      </c>
      <c r="C3365" t="s">
        <v>1574</v>
      </c>
      <c r="D3365" t="s">
        <v>1529</v>
      </c>
      <c r="E3365" t="s">
        <v>1447</v>
      </c>
      <c r="F3365">
        <v>28079</v>
      </c>
      <c r="G3365">
        <v>30566</v>
      </c>
      <c r="H3365" t="s">
        <v>1530</v>
      </c>
      <c r="I3365">
        <v>295</v>
      </c>
      <c r="J3365">
        <v>50</v>
      </c>
      <c r="K3365">
        <v>1900</v>
      </c>
      <c r="L3365">
        <v>81314</v>
      </c>
      <c r="M3365">
        <v>3884</v>
      </c>
      <c r="N3365">
        <v>4078</v>
      </c>
      <c r="O3365">
        <v>4282</v>
      </c>
      <c r="P3365">
        <v>4680</v>
      </c>
      <c r="Q3365">
        <v>5078</v>
      </c>
      <c r="R3365">
        <v>95000</v>
      </c>
      <c r="S3365">
        <v>99745</v>
      </c>
      <c r="T3365">
        <v>104735</v>
      </c>
      <c r="U3365">
        <v>114470</v>
      </c>
      <c r="V3365">
        <v>124204</v>
      </c>
      <c r="W3365" t="s">
        <v>3036</v>
      </c>
      <c r="X3365">
        <v>1</v>
      </c>
      <c r="Y3365">
        <v>1</v>
      </c>
      <c r="Z3365" t="s">
        <v>1532</v>
      </c>
    </row>
    <row r="3366" spans="1:26">
      <c r="A3366">
        <v>285</v>
      </c>
      <c r="B3366">
        <v>16226</v>
      </c>
      <c r="C3366" t="s">
        <v>1574</v>
      </c>
      <c r="D3366" t="s">
        <v>1529</v>
      </c>
      <c r="E3366" t="s">
        <v>1447</v>
      </c>
      <c r="F3366">
        <v>58420</v>
      </c>
      <c r="G3366">
        <v>69349</v>
      </c>
      <c r="H3366" t="s">
        <v>1530</v>
      </c>
      <c r="I3366">
        <v>295</v>
      </c>
      <c r="J3366">
        <v>10</v>
      </c>
      <c r="K3366">
        <v>135.72</v>
      </c>
      <c r="L3366">
        <v>81314</v>
      </c>
      <c r="M3366">
        <v>3884</v>
      </c>
      <c r="N3366">
        <v>4078</v>
      </c>
      <c r="O3366">
        <v>4282</v>
      </c>
      <c r="P3366">
        <v>4680</v>
      </c>
      <c r="Q3366">
        <v>5078</v>
      </c>
      <c r="R3366">
        <v>1357</v>
      </c>
      <c r="S3366">
        <v>1425</v>
      </c>
      <c r="T3366">
        <v>1496</v>
      </c>
      <c r="U3366">
        <v>1635</v>
      </c>
      <c r="V3366">
        <v>1774</v>
      </c>
      <c r="W3366" t="s">
        <v>3037</v>
      </c>
      <c r="X3366">
        <v>1</v>
      </c>
      <c r="Y3366">
        <v>1</v>
      </c>
      <c r="Z3366" t="s">
        <v>1532</v>
      </c>
    </row>
    <row r="3367" spans="1:26">
      <c r="A3367">
        <v>285</v>
      </c>
      <c r="B3367">
        <v>16226</v>
      </c>
      <c r="C3367" t="s">
        <v>1574</v>
      </c>
      <c r="D3367" t="s">
        <v>1529</v>
      </c>
      <c r="E3367" t="s">
        <v>1447</v>
      </c>
      <c r="F3367">
        <v>25908</v>
      </c>
      <c r="G3367">
        <v>28102</v>
      </c>
      <c r="H3367" t="s">
        <v>1530</v>
      </c>
      <c r="I3367">
        <v>295</v>
      </c>
      <c r="J3367">
        <v>500</v>
      </c>
      <c r="K3367">
        <v>15</v>
      </c>
      <c r="L3367">
        <v>81314</v>
      </c>
      <c r="M3367">
        <v>3884</v>
      </c>
      <c r="N3367">
        <v>4078</v>
      </c>
      <c r="O3367">
        <v>4282</v>
      </c>
      <c r="P3367">
        <v>4680</v>
      </c>
      <c r="Q3367">
        <v>5078</v>
      </c>
      <c r="R3367">
        <v>7500</v>
      </c>
      <c r="S3367">
        <v>7875</v>
      </c>
      <c r="T3367">
        <v>8269</v>
      </c>
      <c r="U3367">
        <v>9037</v>
      </c>
      <c r="V3367">
        <v>9806</v>
      </c>
      <c r="W3367" t="s">
        <v>2305</v>
      </c>
      <c r="X3367">
        <v>1</v>
      </c>
      <c r="Y3367">
        <v>1</v>
      </c>
      <c r="Z3367" t="s">
        <v>1532</v>
      </c>
    </row>
    <row r="3368" spans="1:26">
      <c r="A3368">
        <v>285</v>
      </c>
      <c r="B3368">
        <v>16226</v>
      </c>
      <c r="C3368" t="s">
        <v>1574</v>
      </c>
      <c r="D3368" t="s">
        <v>1529</v>
      </c>
      <c r="E3368" t="s">
        <v>1447</v>
      </c>
      <c r="F3368">
        <v>7825</v>
      </c>
      <c r="G3368">
        <v>8186</v>
      </c>
      <c r="H3368" t="s">
        <v>1530</v>
      </c>
      <c r="I3368">
        <v>295</v>
      </c>
      <c r="J3368">
        <v>500</v>
      </c>
      <c r="K3368">
        <v>62.11</v>
      </c>
      <c r="L3368">
        <v>81314</v>
      </c>
      <c r="M3368">
        <v>3884</v>
      </c>
      <c r="N3368">
        <v>4078</v>
      </c>
      <c r="O3368">
        <v>4282</v>
      </c>
      <c r="P3368">
        <v>4680</v>
      </c>
      <c r="Q3368">
        <v>5078</v>
      </c>
      <c r="R3368">
        <v>31055</v>
      </c>
      <c r="S3368">
        <v>32606</v>
      </c>
      <c r="T3368">
        <v>34237</v>
      </c>
      <c r="U3368">
        <v>37420</v>
      </c>
      <c r="V3368">
        <v>40602</v>
      </c>
      <c r="W3368" t="s">
        <v>2059</v>
      </c>
      <c r="X3368">
        <v>1</v>
      </c>
      <c r="Y3368">
        <v>1</v>
      </c>
      <c r="Z3368" t="s">
        <v>1532</v>
      </c>
    </row>
    <row r="3369" spans="1:26">
      <c r="A3369">
        <v>285</v>
      </c>
      <c r="B3369">
        <v>16226</v>
      </c>
      <c r="C3369" t="s">
        <v>1574</v>
      </c>
      <c r="D3369" t="s">
        <v>1529</v>
      </c>
      <c r="E3369" t="s">
        <v>1447</v>
      </c>
      <c r="F3369">
        <v>72307</v>
      </c>
      <c r="G3369">
        <v>85989</v>
      </c>
      <c r="H3369" t="s">
        <v>1530</v>
      </c>
      <c r="I3369">
        <v>295</v>
      </c>
      <c r="J3369">
        <v>150</v>
      </c>
      <c r="K3369">
        <v>1374.75</v>
      </c>
      <c r="L3369">
        <v>81314</v>
      </c>
      <c r="M3369">
        <v>3884</v>
      </c>
      <c r="N3369">
        <v>4078</v>
      </c>
      <c r="O3369">
        <v>4282</v>
      </c>
      <c r="P3369">
        <v>4680</v>
      </c>
      <c r="Q3369">
        <v>5078</v>
      </c>
      <c r="R3369">
        <v>206213</v>
      </c>
      <c r="S3369">
        <v>216513</v>
      </c>
      <c r="T3369">
        <v>227343</v>
      </c>
      <c r="U3369">
        <v>248474</v>
      </c>
      <c r="V3369">
        <v>269605</v>
      </c>
      <c r="W3369" t="s">
        <v>3038</v>
      </c>
      <c r="X3369">
        <v>1</v>
      </c>
      <c r="Y3369">
        <v>1</v>
      </c>
      <c r="Z3369" t="s">
        <v>1532</v>
      </c>
    </row>
    <row r="3370" spans="1:26">
      <c r="A3370">
        <v>285</v>
      </c>
      <c r="B3370">
        <v>16226</v>
      </c>
      <c r="C3370" t="s">
        <v>1574</v>
      </c>
      <c r="D3370" t="s">
        <v>1529</v>
      </c>
      <c r="E3370" t="s">
        <v>1447</v>
      </c>
      <c r="F3370">
        <v>76693</v>
      </c>
      <c r="G3370">
        <v>90842</v>
      </c>
      <c r="H3370" t="s">
        <v>1530</v>
      </c>
      <c r="I3370">
        <v>295</v>
      </c>
      <c r="J3370">
        <v>50</v>
      </c>
      <c r="K3370">
        <v>1375</v>
      </c>
      <c r="L3370">
        <v>81314</v>
      </c>
      <c r="M3370">
        <v>3884</v>
      </c>
      <c r="N3370">
        <v>4078</v>
      </c>
      <c r="O3370">
        <v>4282</v>
      </c>
      <c r="P3370">
        <v>4680</v>
      </c>
      <c r="Q3370">
        <v>5078</v>
      </c>
      <c r="R3370">
        <v>68750</v>
      </c>
      <c r="S3370">
        <v>72184</v>
      </c>
      <c r="T3370">
        <v>75795</v>
      </c>
      <c r="U3370">
        <v>82840</v>
      </c>
      <c r="V3370">
        <v>89885</v>
      </c>
      <c r="W3370" t="s">
        <v>3039</v>
      </c>
      <c r="X3370">
        <v>1</v>
      </c>
      <c r="Y3370">
        <v>1</v>
      </c>
      <c r="Z3370" t="s">
        <v>1532</v>
      </c>
    </row>
    <row r="3371" spans="1:26">
      <c r="A3371">
        <v>285</v>
      </c>
      <c r="B3371">
        <v>16226</v>
      </c>
      <c r="C3371" t="s">
        <v>1574</v>
      </c>
      <c r="D3371" t="s">
        <v>1529</v>
      </c>
      <c r="E3371" t="s">
        <v>1447</v>
      </c>
      <c r="F3371">
        <v>79002</v>
      </c>
      <c r="G3371">
        <v>93335</v>
      </c>
      <c r="H3371" t="s">
        <v>1530</v>
      </c>
      <c r="I3371">
        <v>295</v>
      </c>
      <c r="J3371">
        <v>150</v>
      </c>
      <c r="K3371">
        <v>450</v>
      </c>
      <c r="L3371">
        <v>81314</v>
      </c>
      <c r="M3371">
        <v>3884</v>
      </c>
      <c r="N3371">
        <v>4078</v>
      </c>
      <c r="O3371">
        <v>4282</v>
      </c>
      <c r="P3371">
        <v>4680</v>
      </c>
      <c r="Q3371">
        <v>5078</v>
      </c>
      <c r="R3371">
        <v>67500</v>
      </c>
      <c r="S3371">
        <v>70872</v>
      </c>
      <c r="T3371">
        <v>74417</v>
      </c>
      <c r="U3371">
        <v>81334</v>
      </c>
      <c r="V3371">
        <v>88251</v>
      </c>
      <c r="W3371" t="s">
        <v>3040</v>
      </c>
      <c r="X3371">
        <v>1</v>
      </c>
      <c r="Y3371">
        <v>1</v>
      </c>
      <c r="Z3371" t="s">
        <v>1532</v>
      </c>
    </row>
    <row r="3372" spans="1:26">
      <c r="A3372">
        <v>285</v>
      </c>
      <c r="B3372">
        <v>16226</v>
      </c>
      <c r="C3372" t="s">
        <v>1574</v>
      </c>
      <c r="D3372" t="s">
        <v>1529</v>
      </c>
      <c r="E3372" t="s">
        <v>1447</v>
      </c>
      <c r="F3372">
        <v>2740</v>
      </c>
      <c r="G3372">
        <v>3300</v>
      </c>
      <c r="H3372" t="s">
        <v>1530</v>
      </c>
      <c r="I3372">
        <v>295</v>
      </c>
      <c r="J3372">
        <v>200</v>
      </c>
      <c r="K3372">
        <v>210</v>
      </c>
      <c r="L3372">
        <v>81314</v>
      </c>
      <c r="M3372">
        <v>3884</v>
      </c>
      <c r="N3372">
        <v>4078</v>
      </c>
      <c r="O3372">
        <v>4282</v>
      </c>
      <c r="P3372">
        <v>4680</v>
      </c>
      <c r="Q3372">
        <v>5078</v>
      </c>
      <c r="R3372">
        <v>42000</v>
      </c>
      <c r="S3372">
        <v>44098</v>
      </c>
      <c r="T3372">
        <v>46304</v>
      </c>
      <c r="U3372">
        <v>50608</v>
      </c>
      <c r="V3372">
        <v>54911</v>
      </c>
      <c r="W3372" t="s">
        <v>3041</v>
      </c>
      <c r="X3372">
        <v>1</v>
      </c>
      <c r="Y3372">
        <v>1</v>
      </c>
      <c r="Z3372" t="s">
        <v>1532</v>
      </c>
    </row>
    <row r="3373" spans="1:26">
      <c r="A3373">
        <v>285</v>
      </c>
      <c r="B3373">
        <v>16226</v>
      </c>
      <c r="C3373" t="s">
        <v>1574</v>
      </c>
      <c r="D3373" t="s">
        <v>1529</v>
      </c>
      <c r="E3373" t="s">
        <v>1447</v>
      </c>
      <c r="F3373">
        <v>71156</v>
      </c>
      <c r="G3373">
        <v>84769</v>
      </c>
      <c r="H3373" t="s">
        <v>1530</v>
      </c>
      <c r="I3373">
        <v>295</v>
      </c>
      <c r="J3373">
        <v>250</v>
      </c>
      <c r="K3373">
        <v>3.4</v>
      </c>
      <c r="L3373">
        <v>81314</v>
      </c>
      <c r="M3373">
        <v>3884</v>
      </c>
      <c r="N3373">
        <v>4078</v>
      </c>
      <c r="O3373">
        <v>4282</v>
      </c>
      <c r="P3373">
        <v>4680</v>
      </c>
      <c r="Q3373">
        <v>5078</v>
      </c>
      <c r="R3373">
        <v>850</v>
      </c>
      <c r="S3373">
        <v>892</v>
      </c>
      <c r="T3373">
        <v>937</v>
      </c>
      <c r="U3373">
        <v>1024</v>
      </c>
      <c r="V3373">
        <v>1111</v>
      </c>
      <c r="W3373" t="s">
        <v>3042</v>
      </c>
      <c r="X3373">
        <v>1</v>
      </c>
      <c r="Y3373">
        <v>1</v>
      </c>
      <c r="Z3373" t="s">
        <v>1532</v>
      </c>
    </row>
    <row r="3374" spans="1:26">
      <c r="A3374">
        <v>285</v>
      </c>
      <c r="B3374">
        <v>16226</v>
      </c>
      <c r="C3374" t="s">
        <v>1574</v>
      </c>
      <c r="D3374" t="s">
        <v>1529</v>
      </c>
      <c r="E3374" t="s">
        <v>1447</v>
      </c>
      <c r="F3374">
        <v>75790</v>
      </c>
      <c r="G3374">
        <v>89875</v>
      </c>
      <c r="H3374" t="s">
        <v>1530</v>
      </c>
      <c r="I3374">
        <v>295</v>
      </c>
      <c r="J3374">
        <v>250</v>
      </c>
      <c r="K3374">
        <v>0.24</v>
      </c>
      <c r="L3374">
        <v>81314</v>
      </c>
      <c r="M3374">
        <v>3884</v>
      </c>
      <c r="N3374">
        <v>4078</v>
      </c>
      <c r="O3374">
        <v>4282</v>
      </c>
      <c r="P3374">
        <v>4680</v>
      </c>
      <c r="Q3374">
        <v>5078</v>
      </c>
      <c r="R3374">
        <v>60</v>
      </c>
      <c r="S3374">
        <v>63</v>
      </c>
      <c r="T3374">
        <v>66</v>
      </c>
      <c r="U3374">
        <v>72</v>
      </c>
      <c r="V3374">
        <v>78</v>
      </c>
      <c r="W3374" t="s">
        <v>2310</v>
      </c>
      <c r="X3374">
        <v>1</v>
      </c>
      <c r="Y3374">
        <v>1</v>
      </c>
      <c r="Z3374" t="s">
        <v>1532</v>
      </c>
    </row>
    <row r="3375" spans="1:26">
      <c r="A3375">
        <v>285</v>
      </c>
      <c r="B3375">
        <v>16226</v>
      </c>
      <c r="C3375" t="s">
        <v>1574</v>
      </c>
      <c r="D3375" t="s">
        <v>1529</v>
      </c>
      <c r="E3375" t="s">
        <v>1447</v>
      </c>
      <c r="F3375">
        <v>78930</v>
      </c>
      <c r="G3375">
        <v>93258</v>
      </c>
      <c r="H3375" t="s">
        <v>1530</v>
      </c>
      <c r="I3375">
        <v>295</v>
      </c>
      <c r="J3375">
        <v>20</v>
      </c>
      <c r="K3375">
        <v>417.75</v>
      </c>
      <c r="L3375">
        <v>81314</v>
      </c>
      <c r="M3375">
        <v>3884</v>
      </c>
      <c r="N3375">
        <v>4078</v>
      </c>
      <c r="O3375">
        <v>4282</v>
      </c>
      <c r="P3375">
        <v>4680</v>
      </c>
      <c r="Q3375">
        <v>5078</v>
      </c>
      <c r="R3375">
        <v>8355</v>
      </c>
      <c r="S3375">
        <v>8772</v>
      </c>
      <c r="T3375">
        <v>9211</v>
      </c>
      <c r="U3375">
        <v>10067</v>
      </c>
      <c r="V3375">
        <v>10923</v>
      </c>
      <c r="W3375" t="s">
        <v>3043</v>
      </c>
      <c r="X3375">
        <v>1</v>
      </c>
      <c r="Y3375">
        <v>1</v>
      </c>
      <c r="Z3375" t="s">
        <v>1532</v>
      </c>
    </row>
    <row r="3376" spans="1:26">
      <c r="A3376">
        <v>285</v>
      </c>
      <c r="B3376">
        <v>16226</v>
      </c>
      <c r="C3376" t="s">
        <v>1574</v>
      </c>
      <c r="D3376" t="s">
        <v>1529</v>
      </c>
      <c r="E3376" t="s">
        <v>1447</v>
      </c>
      <c r="F3376">
        <v>52541</v>
      </c>
      <c r="G3376">
        <v>61866</v>
      </c>
      <c r="H3376" t="s">
        <v>1530</v>
      </c>
      <c r="I3376">
        <v>295</v>
      </c>
      <c r="J3376">
        <v>10</v>
      </c>
      <c r="K3376">
        <v>8500</v>
      </c>
      <c r="L3376">
        <v>81314</v>
      </c>
      <c r="M3376">
        <v>3884</v>
      </c>
      <c r="N3376">
        <v>4078</v>
      </c>
      <c r="O3376">
        <v>4282</v>
      </c>
      <c r="P3376">
        <v>4680</v>
      </c>
      <c r="Q3376">
        <v>5078</v>
      </c>
      <c r="R3376">
        <v>85000</v>
      </c>
      <c r="S3376">
        <v>89246</v>
      </c>
      <c r="T3376">
        <v>93710</v>
      </c>
      <c r="U3376">
        <v>102420</v>
      </c>
      <c r="V3376">
        <v>111130</v>
      </c>
      <c r="W3376" t="s">
        <v>2446</v>
      </c>
      <c r="X3376">
        <v>1</v>
      </c>
      <c r="Y3376">
        <v>1</v>
      </c>
      <c r="Z3376" t="s">
        <v>1532</v>
      </c>
    </row>
    <row r="3377" spans="1:26">
      <c r="A3377">
        <v>285</v>
      </c>
      <c r="B3377">
        <v>16226</v>
      </c>
      <c r="C3377" t="s">
        <v>1574</v>
      </c>
      <c r="D3377" t="s">
        <v>1529</v>
      </c>
      <c r="E3377" t="s">
        <v>1447</v>
      </c>
      <c r="F3377">
        <v>7992</v>
      </c>
      <c r="G3377">
        <v>8352</v>
      </c>
      <c r="H3377" t="s">
        <v>1530</v>
      </c>
      <c r="I3377">
        <v>295</v>
      </c>
      <c r="J3377">
        <v>100</v>
      </c>
      <c r="K3377">
        <v>1385</v>
      </c>
      <c r="L3377">
        <v>81314</v>
      </c>
      <c r="M3377">
        <v>3884</v>
      </c>
      <c r="N3377">
        <v>4078</v>
      </c>
      <c r="O3377">
        <v>4282</v>
      </c>
      <c r="P3377">
        <v>4680</v>
      </c>
      <c r="Q3377">
        <v>5078</v>
      </c>
      <c r="R3377">
        <v>138500</v>
      </c>
      <c r="S3377">
        <v>145418</v>
      </c>
      <c r="T3377">
        <v>152692</v>
      </c>
      <c r="U3377">
        <v>166885</v>
      </c>
      <c r="V3377">
        <v>181077</v>
      </c>
      <c r="W3377" t="s">
        <v>3044</v>
      </c>
      <c r="X3377">
        <v>1</v>
      </c>
      <c r="Y3377">
        <v>1</v>
      </c>
      <c r="Z3377" t="s">
        <v>1532</v>
      </c>
    </row>
    <row r="3378" spans="1:26">
      <c r="A3378">
        <v>285</v>
      </c>
      <c r="B3378">
        <v>16226</v>
      </c>
      <c r="C3378" t="s">
        <v>1574</v>
      </c>
      <c r="D3378" t="s">
        <v>1529</v>
      </c>
      <c r="E3378" t="s">
        <v>1447</v>
      </c>
      <c r="F3378">
        <v>61709</v>
      </c>
      <c r="G3378">
        <v>82542</v>
      </c>
      <c r="H3378" t="s">
        <v>1530</v>
      </c>
      <c r="I3378">
        <v>295</v>
      </c>
      <c r="J3378">
        <v>1</v>
      </c>
      <c r="K3378">
        <v>150</v>
      </c>
      <c r="L3378">
        <v>81314</v>
      </c>
      <c r="M3378">
        <v>3884</v>
      </c>
      <c r="N3378">
        <v>4078</v>
      </c>
      <c r="O3378">
        <v>4282</v>
      </c>
      <c r="P3378">
        <v>4680</v>
      </c>
      <c r="Q3378">
        <v>5078</v>
      </c>
      <c r="R3378">
        <v>150</v>
      </c>
      <c r="S3378">
        <v>157</v>
      </c>
      <c r="T3378">
        <v>165</v>
      </c>
      <c r="U3378">
        <v>181</v>
      </c>
      <c r="V3378">
        <v>196</v>
      </c>
      <c r="W3378" t="s">
        <v>2648</v>
      </c>
      <c r="X3378">
        <v>1</v>
      </c>
      <c r="Y3378">
        <v>1</v>
      </c>
      <c r="Z3378" t="s">
        <v>1532</v>
      </c>
    </row>
    <row r="3379" spans="1:26">
      <c r="A3379">
        <v>285</v>
      </c>
      <c r="B3379">
        <v>16226</v>
      </c>
      <c r="C3379" t="s">
        <v>1574</v>
      </c>
      <c r="D3379" t="s">
        <v>1529</v>
      </c>
      <c r="E3379" t="s">
        <v>1447</v>
      </c>
      <c r="F3379">
        <v>66629</v>
      </c>
      <c r="G3379">
        <v>80061</v>
      </c>
      <c r="H3379" t="s">
        <v>1530</v>
      </c>
      <c r="I3379">
        <v>295</v>
      </c>
      <c r="J3379">
        <v>5100</v>
      </c>
      <c r="K3379">
        <v>10</v>
      </c>
      <c r="L3379">
        <v>81314</v>
      </c>
      <c r="M3379">
        <v>3884</v>
      </c>
      <c r="N3379">
        <v>4078</v>
      </c>
      <c r="O3379">
        <v>4282</v>
      </c>
      <c r="P3379">
        <v>4680</v>
      </c>
      <c r="Q3379">
        <v>5078</v>
      </c>
      <c r="R3379">
        <v>51000</v>
      </c>
      <c r="S3379">
        <v>53547</v>
      </c>
      <c r="T3379">
        <v>56226</v>
      </c>
      <c r="U3379">
        <v>61452</v>
      </c>
      <c r="V3379">
        <v>66678</v>
      </c>
      <c r="W3379" t="s">
        <v>3045</v>
      </c>
      <c r="X3379">
        <v>1</v>
      </c>
      <c r="Y3379">
        <v>1</v>
      </c>
      <c r="Z3379" t="s">
        <v>1532</v>
      </c>
    </row>
    <row r="3380" spans="1:26">
      <c r="A3380">
        <v>285</v>
      </c>
      <c r="B3380">
        <v>16226</v>
      </c>
      <c r="C3380" t="s">
        <v>1574</v>
      </c>
      <c r="D3380" t="s">
        <v>1529</v>
      </c>
      <c r="E3380" t="s">
        <v>1447</v>
      </c>
      <c r="F3380">
        <v>66734</v>
      </c>
      <c r="G3380">
        <v>80173</v>
      </c>
      <c r="H3380" t="s">
        <v>1530</v>
      </c>
      <c r="I3380">
        <v>295</v>
      </c>
      <c r="J3380">
        <v>10</v>
      </c>
      <c r="K3380">
        <v>1000</v>
      </c>
      <c r="L3380">
        <v>81314</v>
      </c>
      <c r="M3380">
        <v>3884</v>
      </c>
      <c r="N3380">
        <v>4078</v>
      </c>
      <c r="O3380">
        <v>4282</v>
      </c>
      <c r="P3380">
        <v>4680</v>
      </c>
      <c r="Q3380">
        <v>5078</v>
      </c>
      <c r="R3380">
        <v>10000</v>
      </c>
      <c r="S3380">
        <v>10499</v>
      </c>
      <c r="T3380">
        <v>11025</v>
      </c>
      <c r="U3380">
        <v>12049</v>
      </c>
      <c r="V3380">
        <v>13074</v>
      </c>
      <c r="W3380" t="s">
        <v>3046</v>
      </c>
      <c r="X3380">
        <v>1</v>
      </c>
      <c r="Y3380">
        <v>1</v>
      </c>
      <c r="Z3380" t="s">
        <v>1532</v>
      </c>
    </row>
    <row r="3381" spans="1:26">
      <c r="A3381">
        <v>285</v>
      </c>
      <c r="B3381">
        <v>16226</v>
      </c>
      <c r="C3381" t="s">
        <v>1574</v>
      </c>
      <c r="D3381" t="s">
        <v>1529</v>
      </c>
      <c r="E3381" t="s">
        <v>1447</v>
      </c>
      <c r="F3381">
        <v>66573</v>
      </c>
      <c r="G3381">
        <v>79990</v>
      </c>
      <c r="H3381" t="s">
        <v>1530</v>
      </c>
      <c r="I3381">
        <v>295</v>
      </c>
      <c r="J3381">
        <v>50</v>
      </c>
      <c r="K3381">
        <v>893.5</v>
      </c>
      <c r="L3381">
        <v>81314</v>
      </c>
      <c r="M3381">
        <v>3884</v>
      </c>
      <c r="N3381">
        <v>4078</v>
      </c>
      <c r="O3381">
        <v>4282</v>
      </c>
      <c r="P3381">
        <v>4680</v>
      </c>
      <c r="Q3381">
        <v>5078</v>
      </c>
      <c r="R3381">
        <v>44675</v>
      </c>
      <c r="S3381">
        <v>46906</v>
      </c>
      <c r="T3381">
        <v>49253</v>
      </c>
      <c r="U3381">
        <v>53831</v>
      </c>
      <c r="V3381">
        <v>58409</v>
      </c>
      <c r="W3381" t="s">
        <v>3047</v>
      </c>
      <c r="X3381">
        <v>1</v>
      </c>
      <c r="Y3381">
        <v>1</v>
      </c>
      <c r="Z3381" t="s">
        <v>1532</v>
      </c>
    </row>
    <row r="3382" spans="1:26">
      <c r="A3382">
        <v>285</v>
      </c>
      <c r="B3382">
        <v>16226</v>
      </c>
      <c r="C3382" t="s">
        <v>1574</v>
      </c>
      <c r="D3382" t="s">
        <v>1529</v>
      </c>
      <c r="E3382" t="s">
        <v>1447</v>
      </c>
      <c r="F3382">
        <v>66419</v>
      </c>
      <c r="G3382">
        <v>79800</v>
      </c>
      <c r="H3382" t="s">
        <v>1530</v>
      </c>
      <c r="I3382">
        <v>295</v>
      </c>
      <c r="J3382">
        <v>100</v>
      </c>
      <c r="K3382">
        <v>893.5</v>
      </c>
      <c r="L3382">
        <v>81314</v>
      </c>
      <c r="M3382">
        <v>3884</v>
      </c>
      <c r="N3382">
        <v>4078</v>
      </c>
      <c r="O3382">
        <v>4282</v>
      </c>
      <c r="P3382">
        <v>4680</v>
      </c>
      <c r="Q3382">
        <v>5078</v>
      </c>
      <c r="R3382">
        <v>89350</v>
      </c>
      <c r="S3382">
        <v>93813</v>
      </c>
      <c r="T3382">
        <v>98506</v>
      </c>
      <c r="U3382">
        <v>107662</v>
      </c>
      <c r="V3382">
        <v>116818</v>
      </c>
      <c r="W3382" t="s">
        <v>3048</v>
      </c>
      <c r="X3382">
        <v>1</v>
      </c>
      <c r="Y3382">
        <v>1</v>
      </c>
      <c r="Z3382" t="s">
        <v>1532</v>
      </c>
    </row>
    <row r="3383" spans="1:26">
      <c r="A3383">
        <v>285</v>
      </c>
      <c r="B3383">
        <v>16226</v>
      </c>
      <c r="C3383" t="s">
        <v>1574</v>
      </c>
      <c r="D3383" t="s">
        <v>1529</v>
      </c>
      <c r="E3383" t="s">
        <v>1447</v>
      </c>
      <c r="F3383">
        <v>66720</v>
      </c>
      <c r="G3383">
        <v>80159</v>
      </c>
      <c r="H3383" t="s">
        <v>1530</v>
      </c>
      <c r="I3383">
        <v>295</v>
      </c>
      <c r="J3383">
        <v>50</v>
      </c>
      <c r="K3383">
        <v>954.84</v>
      </c>
      <c r="L3383">
        <v>81314</v>
      </c>
      <c r="M3383">
        <v>3884</v>
      </c>
      <c r="N3383">
        <v>4078</v>
      </c>
      <c r="O3383">
        <v>4282</v>
      </c>
      <c r="P3383">
        <v>4680</v>
      </c>
      <c r="Q3383">
        <v>5078</v>
      </c>
      <c r="R3383">
        <v>47742</v>
      </c>
      <c r="S3383">
        <v>50127</v>
      </c>
      <c r="T3383">
        <v>52634</v>
      </c>
      <c r="U3383">
        <v>57526</v>
      </c>
      <c r="V3383">
        <v>62419</v>
      </c>
      <c r="W3383" t="s">
        <v>3049</v>
      </c>
      <c r="X3383">
        <v>1</v>
      </c>
      <c r="Y3383">
        <v>1</v>
      </c>
      <c r="Z3383" t="s">
        <v>1532</v>
      </c>
    </row>
    <row r="3384" spans="1:26">
      <c r="A3384">
        <v>285</v>
      </c>
      <c r="B3384">
        <v>16226</v>
      </c>
      <c r="C3384" t="s">
        <v>1574</v>
      </c>
      <c r="D3384" t="s">
        <v>1529</v>
      </c>
      <c r="E3384" t="s">
        <v>1447</v>
      </c>
      <c r="F3384">
        <v>66718</v>
      </c>
      <c r="G3384">
        <v>80157</v>
      </c>
      <c r="H3384" t="s">
        <v>1530</v>
      </c>
      <c r="I3384">
        <v>295</v>
      </c>
      <c r="J3384">
        <v>50</v>
      </c>
      <c r="K3384">
        <v>935</v>
      </c>
      <c r="L3384">
        <v>81314</v>
      </c>
      <c r="M3384">
        <v>3884</v>
      </c>
      <c r="N3384">
        <v>4078</v>
      </c>
      <c r="O3384">
        <v>4282</v>
      </c>
      <c r="P3384">
        <v>4680</v>
      </c>
      <c r="Q3384">
        <v>5078</v>
      </c>
      <c r="R3384">
        <v>46750</v>
      </c>
      <c r="S3384">
        <v>49085</v>
      </c>
      <c r="T3384">
        <v>51541</v>
      </c>
      <c r="U3384">
        <v>56331</v>
      </c>
      <c r="V3384">
        <v>61122</v>
      </c>
      <c r="W3384" t="s">
        <v>3050</v>
      </c>
      <c r="X3384">
        <v>1</v>
      </c>
      <c r="Y3384">
        <v>1</v>
      </c>
      <c r="Z3384" t="s">
        <v>1532</v>
      </c>
    </row>
    <row r="3385" spans="1:26">
      <c r="A3385">
        <v>285</v>
      </c>
      <c r="B3385">
        <v>16226</v>
      </c>
      <c r="C3385" t="s">
        <v>1574</v>
      </c>
      <c r="D3385" t="s">
        <v>1529</v>
      </c>
      <c r="E3385" t="s">
        <v>1447</v>
      </c>
      <c r="F3385">
        <v>36398</v>
      </c>
      <c r="G3385">
        <v>39991</v>
      </c>
      <c r="H3385" t="s">
        <v>1530</v>
      </c>
      <c r="I3385">
        <v>295</v>
      </c>
      <c r="J3385">
        <v>50</v>
      </c>
      <c r="K3385">
        <v>3301.34</v>
      </c>
      <c r="L3385">
        <v>81314</v>
      </c>
      <c r="M3385">
        <v>3884</v>
      </c>
      <c r="N3385">
        <v>4078</v>
      </c>
      <c r="O3385">
        <v>4282</v>
      </c>
      <c r="P3385">
        <v>4680</v>
      </c>
      <c r="Q3385">
        <v>5078</v>
      </c>
      <c r="R3385">
        <v>165067</v>
      </c>
      <c r="S3385">
        <v>173312</v>
      </c>
      <c r="T3385">
        <v>181982</v>
      </c>
      <c r="U3385">
        <v>198896</v>
      </c>
      <c r="V3385">
        <v>215811</v>
      </c>
      <c r="W3385" t="s">
        <v>3051</v>
      </c>
      <c r="X3385">
        <v>1</v>
      </c>
      <c r="Y3385">
        <v>1</v>
      </c>
      <c r="Z3385" t="s">
        <v>1532</v>
      </c>
    </row>
    <row r="3386" spans="1:26">
      <c r="A3386">
        <v>285</v>
      </c>
      <c r="B3386">
        <v>16226</v>
      </c>
      <c r="C3386" t="s">
        <v>1574</v>
      </c>
      <c r="D3386" t="s">
        <v>1529</v>
      </c>
      <c r="E3386" t="s">
        <v>1447</v>
      </c>
      <c r="F3386">
        <v>65726</v>
      </c>
      <c r="G3386">
        <v>79044</v>
      </c>
      <c r="H3386" t="s">
        <v>1530</v>
      </c>
      <c r="I3386">
        <v>295</v>
      </c>
      <c r="J3386">
        <v>10</v>
      </c>
      <c r="K3386">
        <v>4740</v>
      </c>
      <c r="L3386">
        <v>81314</v>
      </c>
      <c r="M3386">
        <v>3884</v>
      </c>
      <c r="N3386">
        <v>4078</v>
      </c>
      <c r="O3386">
        <v>4282</v>
      </c>
      <c r="P3386">
        <v>4680</v>
      </c>
      <c r="Q3386">
        <v>5078</v>
      </c>
      <c r="R3386">
        <v>47400</v>
      </c>
      <c r="S3386">
        <v>49768</v>
      </c>
      <c r="T3386">
        <v>52257</v>
      </c>
      <c r="U3386">
        <v>57114</v>
      </c>
      <c r="V3386">
        <v>61971</v>
      </c>
      <c r="W3386" t="s">
        <v>3052</v>
      </c>
      <c r="X3386">
        <v>1</v>
      </c>
      <c r="Y3386">
        <v>1</v>
      </c>
      <c r="Z3386" t="s">
        <v>1532</v>
      </c>
    </row>
    <row r="3387" spans="1:26">
      <c r="A3387">
        <v>285</v>
      </c>
      <c r="B3387">
        <v>16226</v>
      </c>
      <c r="C3387" t="s">
        <v>1574</v>
      </c>
      <c r="D3387" t="s">
        <v>1529</v>
      </c>
      <c r="E3387" t="s">
        <v>1447</v>
      </c>
      <c r="F3387">
        <v>36473</v>
      </c>
      <c r="G3387">
        <v>40080</v>
      </c>
      <c r="H3387" t="s">
        <v>1530</v>
      </c>
      <c r="I3387">
        <v>295</v>
      </c>
      <c r="J3387">
        <v>30</v>
      </c>
      <c r="K3387">
        <v>3577.5</v>
      </c>
      <c r="L3387">
        <v>81314</v>
      </c>
      <c r="M3387">
        <v>3884</v>
      </c>
      <c r="N3387">
        <v>4078</v>
      </c>
      <c r="O3387">
        <v>4282</v>
      </c>
      <c r="P3387">
        <v>4680</v>
      </c>
      <c r="Q3387">
        <v>5078</v>
      </c>
      <c r="R3387">
        <v>107325</v>
      </c>
      <c r="S3387">
        <v>112686</v>
      </c>
      <c r="T3387">
        <v>118323</v>
      </c>
      <c r="U3387">
        <v>129321</v>
      </c>
      <c r="V3387">
        <v>140318</v>
      </c>
      <c r="W3387" t="s">
        <v>2446</v>
      </c>
      <c r="X3387">
        <v>1</v>
      </c>
      <c r="Y3387">
        <v>1</v>
      </c>
      <c r="Z3387" t="s">
        <v>1532</v>
      </c>
    </row>
    <row r="3388" spans="1:26">
      <c r="A3388">
        <v>285</v>
      </c>
      <c r="B3388">
        <v>16226</v>
      </c>
      <c r="C3388" t="s">
        <v>1574</v>
      </c>
      <c r="D3388" t="s">
        <v>1529</v>
      </c>
      <c r="E3388" t="s">
        <v>1447</v>
      </c>
      <c r="F3388">
        <v>72434</v>
      </c>
      <c r="G3388">
        <v>86120</v>
      </c>
      <c r="H3388" t="s">
        <v>1530</v>
      </c>
      <c r="I3388">
        <v>295</v>
      </c>
      <c r="J3388">
        <v>10</v>
      </c>
      <c r="K3388">
        <v>4045</v>
      </c>
      <c r="L3388">
        <v>81314</v>
      </c>
      <c r="M3388">
        <v>3884</v>
      </c>
      <c r="N3388">
        <v>4078</v>
      </c>
      <c r="O3388">
        <v>4282</v>
      </c>
      <c r="P3388">
        <v>4680</v>
      </c>
      <c r="Q3388">
        <v>5078</v>
      </c>
      <c r="R3388">
        <v>40450</v>
      </c>
      <c r="S3388">
        <v>42470</v>
      </c>
      <c r="T3388">
        <v>44595</v>
      </c>
      <c r="U3388">
        <v>48740</v>
      </c>
      <c r="V3388">
        <v>52885</v>
      </c>
      <c r="W3388" t="s">
        <v>3053</v>
      </c>
      <c r="X3388">
        <v>1</v>
      </c>
      <c r="Y3388">
        <v>1</v>
      </c>
      <c r="Z3388" t="s">
        <v>1532</v>
      </c>
    </row>
    <row r="3389" spans="1:26">
      <c r="A3389">
        <v>285</v>
      </c>
      <c r="B3389">
        <v>16226</v>
      </c>
      <c r="C3389" t="s">
        <v>1574</v>
      </c>
      <c r="D3389" t="s">
        <v>1529</v>
      </c>
      <c r="E3389" t="s">
        <v>1447</v>
      </c>
      <c r="F3389">
        <v>42483</v>
      </c>
      <c r="G3389">
        <v>48149</v>
      </c>
      <c r="H3389" t="s">
        <v>1530</v>
      </c>
      <c r="I3389">
        <v>295</v>
      </c>
      <c r="J3389">
        <v>8000</v>
      </c>
      <c r="K3389">
        <v>2.0299999999999998</v>
      </c>
      <c r="L3389">
        <v>81314</v>
      </c>
      <c r="M3389">
        <v>3884</v>
      </c>
      <c r="N3389">
        <v>4078</v>
      </c>
      <c r="O3389">
        <v>4282</v>
      </c>
      <c r="P3389">
        <v>4680</v>
      </c>
      <c r="Q3389">
        <v>5078</v>
      </c>
      <c r="R3389">
        <v>16240</v>
      </c>
      <c r="S3389">
        <v>17051</v>
      </c>
      <c r="T3389">
        <v>17904</v>
      </c>
      <c r="U3389">
        <v>19568</v>
      </c>
      <c r="V3389">
        <v>21232</v>
      </c>
      <c r="W3389" t="s">
        <v>2632</v>
      </c>
      <c r="X3389">
        <v>1</v>
      </c>
      <c r="Y3389">
        <v>1</v>
      </c>
      <c r="Z3389" t="s">
        <v>1532</v>
      </c>
    </row>
    <row r="3390" spans="1:26">
      <c r="A3390">
        <v>285</v>
      </c>
      <c r="B3390">
        <v>16226</v>
      </c>
      <c r="C3390" t="s">
        <v>1574</v>
      </c>
      <c r="D3390" t="s">
        <v>1529</v>
      </c>
      <c r="E3390" t="s">
        <v>1447</v>
      </c>
      <c r="F3390">
        <v>45994</v>
      </c>
      <c r="G3390">
        <v>53176</v>
      </c>
      <c r="H3390" t="s">
        <v>1530</v>
      </c>
      <c r="I3390">
        <v>295</v>
      </c>
      <c r="J3390">
        <v>100</v>
      </c>
      <c r="K3390">
        <v>65</v>
      </c>
      <c r="L3390">
        <v>81314</v>
      </c>
      <c r="M3390">
        <v>3884</v>
      </c>
      <c r="N3390">
        <v>4078</v>
      </c>
      <c r="O3390">
        <v>4282</v>
      </c>
      <c r="P3390">
        <v>4680</v>
      </c>
      <c r="Q3390">
        <v>5078</v>
      </c>
      <c r="R3390">
        <v>6500</v>
      </c>
      <c r="S3390">
        <v>6825</v>
      </c>
      <c r="T3390">
        <v>7166</v>
      </c>
      <c r="U3390">
        <v>7832</v>
      </c>
      <c r="V3390">
        <v>8498</v>
      </c>
      <c r="W3390" t="s">
        <v>3054</v>
      </c>
      <c r="X3390">
        <v>1</v>
      </c>
      <c r="Y3390">
        <v>1</v>
      </c>
      <c r="Z3390" t="s">
        <v>1532</v>
      </c>
    </row>
    <row r="3391" spans="1:26">
      <c r="A3391">
        <v>285</v>
      </c>
      <c r="B3391">
        <v>16226</v>
      </c>
      <c r="C3391" t="s">
        <v>1574</v>
      </c>
      <c r="D3391" t="s">
        <v>1529</v>
      </c>
      <c r="E3391" t="s">
        <v>1447</v>
      </c>
      <c r="F3391">
        <v>44679</v>
      </c>
      <c r="G3391">
        <v>51466</v>
      </c>
      <c r="H3391" t="s">
        <v>1530</v>
      </c>
      <c r="I3391">
        <v>295</v>
      </c>
      <c r="J3391">
        <v>50</v>
      </c>
      <c r="K3391">
        <v>463.53</v>
      </c>
      <c r="L3391">
        <v>81314</v>
      </c>
      <c r="M3391">
        <v>3884</v>
      </c>
      <c r="N3391">
        <v>4078</v>
      </c>
      <c r="O3391">
        <v>4282</v>
      </c>
      <c r="P3391">
        <v>4680</v>
      </c>
      <c r="Q3391">
        <v>5078</v>
      </c>
      <c r="R3391">
        <v>23177</v>
      </c>
      <c r="S3391">
        <v>24334</v>
      </c>
      <c r="T3391">
        <v>25551</v>
      </c>
      <c r="U3391">
        <v>27926</v>
      </c>
      <c r="V3391">
        <v>30301</v>
      </c>
      <c r="W3391" t="s">
        <v>3055</v>
      </c>
      <c r="X3391">
        <v>1</v>
      </c>
      <c r="Y3391">
        <v>1</v>
      </c>
      <c r="Z3391" t="s">
        <v>1532</v>
      </c>
    </row>
    <row r="3392" spans="1:26">
      <c r="A3392">
        <v>285</v>
      </c>
      <c r="B3392">
        <v>16226</v>
      </c>
      <c r="C3392" t="s">
        <v>1574</v>
      </c>
      <c r="D3392" t="s">
        <v>1529</v>
      </c>
      <c r="E3392" t="s">
        <v>1447</v>
      </c>
      <c r="F3392">
        <v>2739</v>
      </c>
      <c r="G3392">
        <v>3299</v>
      </c>
      <c r="H3392" t="s">
        <v>1530</v>
      </c>
      <c r="I3392">
        <v>295</v>
      </c>
      <c r="J3392">
        <v>250</v>
      </c>
      <c r="K3392">
        <v>27.97</v>
      </c>
      <c r="L3392">
        <v>81314</v>
      </c>
      <c r="M3392">
        <v>3884</v>
      </c>
      <c r="N3392">
        <v>4078</v>
      </c>
      <c r="O3392">
        <v>4282</v>
      </c>
      <c r="P3392">
        <v>4680</v>
      </c>
      <c r="Q3392">
        <v>5078</v>
      </c>
      <c r="R3392">
        <v>6993</v>
      </c>
      <c r="S3392">
        <v>7342</v>
      </c>
      <c r="T3392">
        <v>7709</v>
      </c>
      <c r="U3392">
        <v>8426</v>
      </c>
      <c r="V3392">
        <v>9142</v>
      </c>
      <c r="W3392" t="s">
        <v>3056</v>
      </c>
      <c r="X3392">
        <v>1</v>
      </c>
      <c r="Y3392">
        <v>1</v>
      </c>
      <c r="Z3392" t="s">
        <v>1532</v>
      </c>
    </row>
    <row r="3393" spans="1:26">
      <c r="A3393">
        <v>285</v>
      </c>
      <c r="B3393">
        <v>16226</v>
      </c>
      <c r="C3393" t="s">
        <v>1574</v>
      </c>
      <c r="D3393" t="s">
        <v>1529</v>
      </c>
      <c r="E3393" t="s">
        <v>1447</v>
      </c>
      <c r="F3393">
        <v>75429</v>
      </c>
      <c r="G3393">
        <v>89482</v>
      </c>
      <c r="H3393" t="s">
        <v>1530</v>
      </c>
      <c r="I3393">
        <v>295</v>
      </c>
      <c r="J3393">
        <v>250</v>
      </c>
      <c r="K3393">
        <v>90</v>
      </c>
      <c r="L3393">
        <v>81314</v>
      </c>
      <c r="M3393">
        <v>3884</v>
      </c>
      <c r="N3393">
        <v>4078</v>
      </c>
      <c r="O3393">
        <v>4282</v>
      </c>
      <c r="P3393">
        <v>4680</v>
      </c>
      <c r="Q3393">
        <v>5078</v>
      </c>
      <c r="R3393">
        <v>22500</v>
      </c>
      <c r="S3393">
        <v>23624</v>
      </c>
      <c r="T3393">
        <v>24806</v>
      </c>
      <c r="U3393">
        <v>27111</v>
      </c>
      <c r="V3393">
        <v>29417</v>
      </c>
      <c r="W3393" t="s">
        <v>2933</v>
      </c>
      <c r="X3393">
        <v>1</v>
      </c>
      <c r="Y3393">
        <v>1</v>
      </c>
      <c r="Z3393" t="s">
        <v>1532</v>
      </c>
    </row>
    <row r="3394" spans="1:26">
      <c r="A3394">
        <v>285</v>
      </c>
      <c r="B3394">
        <v>16226</v>
      </c>
      <c r="C3394" t="s">
        <v>1574</v>
      </c>
      <c r="D3394" t="s">
        <v>1529</v>
      </c>
      <c r="E3394" t="s">
        <v>1447</v>
      </c>
      <c r="F3394">
        <v>2733</v>
      </c>
      <c r="G3394">
        <v>3293</v>
      </c>
      <c r="H3394" t="s">
        <v>1530</v>
      </c>
      <c r="I3394">
        <v>295</v>
      </c>
      <c r="J3394">
        <v>150</v>
      </c>
      <c r="K3394">
        <v>16.03</v>
      </c>
      <c r="L3394">
        <v>81314</v>
      </c>
      <c r="M3394">
        <v>3884</v>
      </c>
      <c r="N3394">
        <v>4078</v>
      </c>
      <c r="O3394">
        <v>4282</v>
      </c>
      <c r="P3394">
        <v>4680</v>
      </c>
      <c r="Q3394">
        <v>5078</v>
      </c>
      <c r="R3394">
        <v>2405</v>
      </c>
      <c r="S3394">
        <v>2525</v>
      </c>
      <c r="T3394">
        <v>2651</v>
      </c>
      <c r="U3394">
        <v>2897</v>
      </c>
      <c r="V3394">
        <v>3144</v>
      </c>
      <c r="W3394" t="s">
        <v>3057</v>
      </c>
      <c r="X3394">
        <v>1</v>
      </c>
      <c r="Y3394">
        <v>1</v>
      </c>
      <c r="Z3394" t="s">
        <v>1532</v>
      </c>
    </row>
    <row r="3395" spans="1:26">
      <c r="A3395">
        <v>285</v>
      </c>
      <c r="B3395">
        <v>16226</v>
      </c>
      <c r="C3395" t="s">
        <v>1574</v>
      </c>
      <c r="D3395" t="s">
        <v>1529</v>
      </c>
      <c r="E3395" t="s">
        <v>1447</v>
      </c>
      <c r="F3395">
        <v>2737</v>
      </c>
      <c r="G3395">
        <v>3297</v>
      </c>
      <c r="H3395" t="s">
        <v>1530</v>
      </c>
      <c r="I3395">
        <v>295</v>
      </c>
      <c r="J3395">
        <v>250</v>
      </c>
      <c r="K3395">
        <v>21.12</v>
      </c>
      <c r="L3395">
        <v>81314</v>
      </c>
      <c r="M3395">
        <v>3884</v>
      </c>
      <c r="N3395">
        <v>4078</v>
      </c>
      <c r="O3395">
        <v>4282</v>
      </c>
      <c r="P3395">
        <v>4680</v>
      </c>
      <c r="Q3395">
        <v>5078</v>
      </c>
      <c r="R3395">
        <v>5280</v>
      </c>
      <c r="S3395">
        <v>5544</v>
      </c>
      <c r="T3395">
        <v>5821</v>
      </c>
      <c r="U3395">
        <v>6362</v>
      </c>
      <c r="V3395">
        <v>6903</v>
      </c>
      <c r="W3395" t="s">
        <v>3056</v>
      </c>
      <c r="X3395">
        <v>1</v>
      </c>
      <c r="Y3395">
        <v>1</v>
      </c>
      <c r="Z3395" t="s">
        <v>1532</v>
      </c>
    </row>
    <row r="3396" spans="1:26">
      <c r="A3396">
        <v>285</v>
      </c>
      <c r="B3396">
        <v>16226</v>
      </c>
      <c r="C3396" t="s">
        <v>1574</v>
      </c>
      <c r="D3396" t="s">
        <v>1529</v>
      </c>
      <c r="E3396" t="s">
        <v>1447</v>
      </c>
      <c r="F3396">
        <v>2432</v>
      </c>
      <c r="G3396">
        <v>2989</v>
      </c>
      <c r="H3396" t="s">
        <v>1530</v>
      </c>
      <c r="I3396">
        <v>295</v>
      </c>
      <c r="J3396">
        <v>1000</v>
      </c>
      <c r="K3396">
        <v>3.15</v>
      </c>
      <c r="L3396">
        <v>81314</v>
      </c>
      <c r="M3396">
        <v>3884</v>
      </c>
      <c r="N3396">
        <v>4078</v>
      </c>
      <c r="O3396">
        <v>4282</v>
      </c>
      <c r="P3396">
        <v>4680</v>
      </c>
      <c r="Q3396">
        <v>5078</v>
      </c>
      <c r="R3396">
        <v>3150</v>
      </c>
      <c r="S3396">
        <v>3307</v>
      </c>
      <c r="T3396">
        <v>3473</v>
      </c>
      <c r="U3396">
        <v>3796</v>
      </c>
      <c r="V3396">
        <v>4118</v>
      </c>
      <c r="W3396" t="s">
        <v>3058</v>
      </c>
      <c r="X3396">
        <v>1</v>
      </c>
      <c r="Y3396">
        <v>1</v>
      </c>
      <c r="Z3396" t="s">
        <v>1532</v>
      </c>
    </row>
    <row r="3397" spans="1:26">
      <c r="A3397">
        <v>285</v>
      </c>
      <c r="B3397">
        <v>16226</v>
      </c>
      <c r="C3397" t="s">
        <v>1574</v>
      </c>
      <c r="D3397" t="s">
        <v>1529</v>
      </c>
      <c r="E3397" t="s">
        <v>1447</v>
      </c>
      <c r="F3397">
        <v>2430</v>
      </c>
      <c r="G3397">
        <v>2987</v>
      </c>
      <c r="H3397" t="s">
        <v>1530</v>
      </c>
      <c r="I3397">
        <v>295</v>
      </c>
      <c r="J3397">
        <v>150</v>
      </c>
      <c r="K3397">
        <v>2.6</v>
      </c>
      <c r="L3397">
        <v>81314</v>
      </c>
      <c r="M3397">
        <v>3884</v>
      </c>
      <c r="N3397">
        <v>4078</v>
      </c>
      <c r="O3397">
        <v>4282</v>
      </c>
      <c r="P3397">
        <v>4680</v>
      </c>
      <c r="Q3397">
        <v>5078</v>
      </c>
      <c r="R3397">
        <v>390</v>
      </c>
      <c r="S3397">
        <v>409</v>
      </c>
      <c r="T3397">
        <v>430</v>
      </c>
      <c r="U3397">
        <v>470</v>
      </c>
      <c r="V3397">
        <v>510</v>
      </c>
      <c r="W3397" t="s">
        <v>3058</v>
      </c>
      <c r="X3397">
        <v>1</v>
      </c>
      <c r="Y3397">
        <v>1</v>
      </c>
      <c r="Z3397" t="s">
        <v>1532</v>
      </c>
    </row>
    <row r="3398" spans="1:26">
      <c r="A3398">
        <v>285</v>
      </c>
      <c r="B3398">
        <v>16226</v>
      </c>
      <c r="C3398" t="s">
        <v>1574</v>
      </c>
      <c r="D3398" t="s">
        <v>1529</v>
      </c>
      <c r="E3398" t="s">
        <v>1447</v>
      </c>
      <c r="F3398">
        <v>28943</v>
      </c>
      <c r="G3398">
        <v>31529</v>
      </c>
      <c r="H3398" t="s">
        <v>1530</v>
      </c>
      <c r="I3398">
        <v>295</v>
      </c>
      <c r="J3398">
        <v>500</v>
      </c>
      <c r="K3398">
        <v>5.32</v>
      </c>
      <c r="L3398">
        <v>81314</v>
      </c>
      <c r="M3398">
        <v>3884</v>
      </c>
      <c r="N3398">
        <v>4078</v>
      </c>
      <c r="O3398">
        <v>4282</v>
      </c>
      <c r="P3398">
        <v>4680</v>
      </c>
      <c r="Q3398">
        <v>5078</v>
      </c>
      <c r="R3398">
        <v>2660</v>
      </c>
      <c r="S3398">
        <v>2793</v>
      </c>
      <c r="T3398">
        <v>2933</v>
      </c>
      <c r="U3398">
        <v>3205</v>
      </c>
      <c r="V3398">
        <v>3478</v>
      </c>
      <c r="W3398" t="s">
        <v>3059</v>
      </c>
      <c r="X3398">
        <v>1</v>
      </c>
      <c r="Y3398">
        <v>1</v>
      </c>
      <c r="Z3398" t="s">
        <v>1532</v>
      </c>
    </row>
    <row r="3399" spans="1:26">
      <c r="A3399">
        <v>285</v>
      </c>
      <c r="B3399">
        <v>16226</v>
      </c>
      <c r="C3399" t="s">
        <v>1574</v>
      </c>
      <c r="D3399" t="s">
        <v>1529</v>
      </c>
      <c r="E3399" t="s">
        <v>1447</v>
      </c>
      <c r="F3399">
        <v>28944</v>
      </c>
      <c r="G3399">
        <v>31532</v>
      </c>
      <c r="H3399" t="s">
        <v>1530</v>
      </c>
      <c r="I3399">
        <v>295</v>
      </c>
      <c r="J3399">
        <v>500</v>
      </c>
      <c r="K3399">
        <v>4</v>
      </c>
      <c r="L3399">
        <v>81314</v>
      </c>
      <c r="M3399">
        <v>3884</v>
      </c>
      <c r="N3399">
        <v>4078</v>
      </c>
      <c r="O3399">
        <v>4282</v>
      </c>
      <c r="P3399">
        <v>4680</v>
      </c>
      <c r="Q3399">
        <v>5078</v>
      </c>
      <c r="R3399">
        <v>2000</v>
      </c>
      <c r="S3399">
        <v>2100</v>
      </c>
      <c r="T3399">
        <v>2205</v>
      </c>
      <c r="U3399">
        <v>2410</v>
      </c>
      <c r="V3399">
        <v>2615</v>
      </c>
      <c r="W3399" t="s">
        <v>3059</v>
      </c>
      <c r="X3399">
        <v>1</v>
      </c>
      <c r="Y3399">
        <v>1</v>
      </c>
      <c r="Z3399" t="s">
        <v>1532</v>
      </c>
    </row>
    <row r="3400" spans="1:26">
      <c r="A3400">
        <v>285</v>
      </c>
      <c r="B3400">
        <v>16226</v>
      </c>
      <c r="C3400" t="s">
        <v>1574</v>
      </c>
      <c r="D3400" t="s">
        <v>1529</v>
      </c>
      <c r="E3400" t="s">
        <v>1447</v>
      </c>
      <c r="F3400">
        <v>7365</v>
      </c>
      <c r="G3400">
        <v>7730</v>
      </c>
      <c r="H3400" t="s">
        <v>1530</v>
      </c>
      <c r="I3400">
        <v>295</v>
      </c>
      <c r="J3400">
        <v>150</v>
      </c>
      <c r="K3400">
        <v>690</v>
      </c>
      <c r="L3400">
        <v>81314</v>
      </c>
      <c r="M3400">
        <v>3884</v>
      </c>
      <c r="N3400">
        <v>4078</v>
      </c>
      <c r="O3400">
        <v>4282</v>
      </c>
      <c r="P3400">
        <v>4680</v>
      </c>
      <c r="Q3400">
        <v>5078</v>
      </c>
      <c r="R3400">
        <v>103500</v>
      </c>
      <c r="S3400">
        <v>108670</v>
      </c>
      <c r="T3400">
        <v>114106</v>
      </c>
      <c r="U3400">
        <v>124712</v>
      </c>
      <c r="V3400">
        <v>135317</v>
      </c>
      <c r="W3400" t="s">
        <v>2445</v>
      </c>
      <c r="X3400">
        <v>1</v>
      </c>
      <c r="Y3400">
        <v>1</v>
      </c>
      <c r="Z3400" t="s">
        <v>1532</v>
      </c>
    </row>
    <row r="3401" spans="1:26">
      <c r="A3401">
        <v>285</v>
      </c>
      <c r="B3401">
        <v>16226</v>
      </c>
      <c r="C3401" t="s">
        <v>1574</v>
      </c>
      <c r="D3401" t="s">
        <v>1529</v>
      </c>
      <c r="E3401" t="s">
        <v>1447</v>
      </c>
      <c r="F3401">
        <v>7364</v>
      </c>
      <c r="G3401">
        <v>7729</v>
      </c>
      <c r="H3401" t="s">
        <v>1530</v>
      </c>
      <c r="I3401">
        <v>295</v>
      </c>
      <c r="J3401">
        <v>400</v>
      </c>
      <c r="K3401">
        <v>249.42</v>
      </c>
      <c r="L3401">
        <v>81314</v>
      </c>
      <c r="M3401">
        <v>3884</v>
      </c>
      <c r="N3401">
        <v>4078</v>
      </c>
      <c r="O3401">
        <v>4282</v>
      </c>
      <c r="P3401">
        <v>4680</v>
      </c>
      <c r="Q3401">
        <v>5078</v>
      </c>
      <c r="R3401">
        <v>99768</v>
      </c>
      <c r="S3401">
        <v>104751</v>
      </c>
      <c r="T3401">
        <v>109991</v>
      </c>
      <c r="U3401">
        <v>120215</v>
      </c>
      <c r="V3401">
        <v>130438</v>
      </c>
      <c r="W3401" t="s">
        <v>2445</v>
      </c>
      <c r="X3401">
        <v>1</v>
      </c>
      <c r="Y3401">
        <v>1</v>
      </c>
      <c r="Z3401" t="s">
        <v>1532</v>
      </c>
    </row>
    <row r="3402" spans="1:26">
      <c r="A3402">
        <v>285</v>
      </c>
      <c r="B3402">
        <v>16226</v>
      </c>
      <c r="C3402" t="s">
        <v>1574</v>
      </c>
      <c r="D3402" t="s">
        <v>1529</v>
      </c>
      <c r="E3402" t="s">
        <v>1447</v>
      </c>
      <c r="F3402">
        <v>74463</v>
      </c>
      <c r="G3402">
        <v>88451</v>
      </c>
      <c r="H3402" t="s">
        <v>1530</v>
      </c>
      <c r="I3402">
        <v>295</v>
      </c>
      <c r="J3402">
        <v>10</v>
      </c>
      <c r="K3402">
        <v>28020</v>
      </c>
      <c r="L3402">
        <v>81314</v>
      </c>
      <c r="M3402">
        <v>3884</v>
      </c>
      <c r="N3402">
        <v>4078</v>
      </c>
      <c r="O3402">
        <v>4282</v>
      </c>
      <c r="P3402">
        <v>4680</v>
      </c>
      <c r="Q3402">
        <v>5078</v>
      </c>
      <c r="R3402">
        <v>280200</v>
      </c>
      <c r="S3402">
        <v>294196</v>
      </c>
      <c r="T3402">
        <v>308913</v>
      </c>
      <c r="U3402">
        <v>337625</v>
      </c>
      <c r="V3402">
        <v>366338</v>
      </c>
      <c r="W3402" t="s">
        <v>3060</v>
      </c>
      <c r="X3402">
        <v>1</v>
      </c>
      <c r="Y3402">
        <v>1</v>
      </c>
      <c r="Z3402" t="s">
        <v>1532</v>
      </c>
    </row>
    <row r="3403" spans="1:26">
      <c r="A3403">
        <v>285</v>
      </c>
      <c r="B3403">
        <v>16226</v>
      </c>
      <c r="C3403" t="s">
        <v>1574</v>
      </c>
      <c r="D3403" t="s">
        <v>1529</v>
      </c>
      <c r="E3403" t="s">
        <v>1447</v>
      </c>
      <c r="F3403">
        <v>68849</v>
      </c>
      <c r="G3403">
        <v>82368</v>
      </c>
      <c r="H3403" t="s">
        <v>1530</v>
      </c>
      <c r="I3403">
        <v>295</v>
      </c>
      <c r="J3403">
        <v>10</v>
      </c>
      <c r="K3403">
        <v>5510</v>
      </c>
      <c r="L3403">
        <v>81314</v>
      </c>
      <c r="M3403">
        <v>3884</v>
      </c>
      <c r="N3403">
        <v>4078</v>
      </c>
      <c r="O3403">
        <v>4282</v>
      </c>
      <c r="P3403">
        <v>4680</v>
      </c>
      <c r="Q3403">
        <v>5078</v>
      </c>
      <c r="R3403">
        <v>55100</v>
      </c>
      <c r="S3403">
        <v>57852</v>
      </c>
      <c r="T3403">
        <v>60746</v>
      </c>
      <c r="U3403">
        <v>66392</v>
      </c>
      <c r="V3403">
        <v>72039</v>
      </c>
      <c r="W3403" t="s">
        <v>3061</v>
      </c>
      <c r="X3403">
        <v>1</v>
      </c>
      <c r="Y3403">
        <v>1</v>
      </c>
      <c r="Z3403" t="s">
        <v>1532</v>
      </c>
    </row>
    <row r="3404" spans="1:26">
      <c r="A3404">
        <v>285</v>
      </c>
      <c r="B3404">
        <v>16226</v>
      </c>
      <c r="C3404" t="s">
        <v>1574</v>
      </c>
      <c r="D3404" t="s">
        <v>1529</v>
      </c>
      <c r="E3404" t="s">
        <v>1447</v>
      </c>
      <c r="F3404">
        <v>68842</v>
      </c>
      <c r="G3404">
        <v>82361</v>
      </c>
      <c r="H3404" t="s">
        <v>1530</v>
      </c>
      <c r="I3404">
        <v>295</v>
      </c>
      <c r="J3404">
        <v>10</v>
      </c>
      <c r="K3404">
        <v>5510</v>
      </c>
      <c r="L3404">
        <v>81314</v>
      </c>
      <c r="M3404">
        <v>3884</v>
      </c>
      <c r="N3404">
        <v>4078</v>
      </c>
      <c r="O3404">
        <v>4282</v>
      </c>
      <c r="P3404">
        <v>4680</v>
      </c>
      <c r="Q3404">
        <v>5078</v>
      </c>
      <c r="R3404">
        <v>55100</v>
      </c>
      <c r="S3404">
        <v>57852</v>
      </c>
      <c r="T3404">
        <v>60746</v>
      </c>
      <c r="U3404">
        <v>66392</v>
      </c>
      <c r="V3404">
        <v>72039</v>
      </c>
      <c r="W3404" t="s">
        <v>3062</v>
      </c>
      <c r="X3404">
        <v>1</v>
      </c>
      <c r="Y3404">
        <v>1</v>
      </c>
      <c r="Z3404" t="s">
        <v>1532</v>
      </c>
    </row>
    <row r="3405" spans="1:26">
      <c r="A3405">
        <v>285</v>
      </c>
      <c r="B3405">
        <v>16226</v>
      </c>
      <c r="C3405" t="s">
        <v>1574</v>
      </c>
      <c r="D3405" t="s">
        <v>1529</v>
      </c>
      <c r="E3405" t="s">
        <v>1447</v>
      </c>
      <c r="F3405">
        <v>7966</v>
      </c>
      <c r="G3405">
        <v>8326</v>
      </c>
      <c r="H3405" t="s">
        <v>1530</v>
      </c>
      <c r="I3405">
        <v>295</v>
      </c>
      <c r="J3405">
        <v>80</v>
      </c>
      <c r="K3405">
        <v>1550</v>
      </c>
      <c r="L3405">
        <v>81314</v>
      </c>
      <c r="M3405">
        <v>3884</v>
      </c>
      <c r="N3405">
        <v>4078</v>
      </c>
      <c r="O3405">
        <v>4282</v>
      </c>
      <c r="P3405">
        <v>4680</v>
      </c>
      <c r="Q3405">
        <v>5078</v>
      </c>
      <c r="R3405">
        <v>124000</v>
      </c>
      <c r="S3405">
        <v>130194</v>
      </c>
      <c r="T3405">
        <v>136706</v>
      </c>
      <c r="U3405">
        <v>149413</v>
      </c>
      <c r="V3405">
        <v>162119</v>
      </c>
      <c r="W3405" t="s">
        <v>2446</v>
      </c>
      <c r="X3405">
        <v>1</v>
      </c>
      <c r="Y3405">
        <v>1</v>
      </c>
      <c r="Z3405" t="s">
        <v>1532</v>
      </c>
    </row>
    <row r="3406" spans="1:26">
      <c r="A3406">
        <v>285</v>
      </c>
      <c r="B3406">
        <v>16226</v>
      </c>
      <c r="C3406" t="s">
        <v>1574</v>
      </c>
      <c r="D3406" t="s">
        <v>1529</v>
      </c>
      <c r="E3406" t="s">
        <v>1447</v>
      </c>
      <c r="F3406">
        <v>7967</v>
      </c>
      <c r="G3406">
        <v>8327</v>
      </c>
      <c r="H3406" t="s">
        <v>1530</v>
      </c>
      <c r="I3406">
        <v>295</v>
      </c>
      <c r="J3406">
        <v>10</v>
      </c>
      <c r="K3406">
        <v>3600.1</v>
      </c>
      <c r="L3406">
        <v>81314</v>
      </c>
      <c r="M3406">
        <v>3884</v>
      </c>
      <c r="N3406">
        <v>4078</v>
      </c>
      <c r="O3406">
        <v>4282</v>
      </c>
      <c r="P3406">
        <v>4680</v>
      </c>
      <c r="Q3406">
        <v>5078</v>
      </c>
      <c r="R3406">
        <v>36001</v>
      </c>
      <c r="S3406">
        <v>37799</v>
      </c>
      <c r="T3406">
        <v>39690</v>
      </c>
      <c r="U3406">
        <v>43379</v>
      </c>
      <c r="V3406">
        <v>47068</v>
      </c>
      <c r="W3406" t="s">
        <v>2446</v>
      </c>
      <c r="X3406">
        <v>1</v>
      </c>
      <c r="Y3406">
        <v>1</v>
      </c>
      <c r="Z3406" t="s">
        <v>1532</v>
      </c>
    </row>
    <row r="3407" spans="1:26">
      <c r="A3407">
        <v>285</v>
      </c>
      <c r="B3407">
        <v>16226</v>
      </c>
      <c r="C3407" t="s">
        <v>1574</v>
      </c>
      <c r="D3407" t="s">
        <v>1529</v>
      </c>
      <c r="E3407" t="s">
        <v>1447</v>
      </c>
      <c r="F3407">
        <v>52138</v>
      </c>
      <c r="G3407">
        <v>61418</v>
      </c>
      <c r="H3407" t="s">
        <v>1530</v>
      </c>
      <c r="I3407">
        <v>295</v>
      </c>
      <c r="J3407">
        <v>20</v>
      </c>
      <c r="K3407">
        <v>4320.3999999999996</v>
      </c>
      <c r="L3407">
        <v>81314</v>
      </c>
      <c r="M3407">
        <v>3884</v>
      </c>
      <c r="N3407">
        <v>4078</v>
      </c>
      <c r="O3407">
        <v>4282</v>
      </c>
      <c r="P3407">
        <v>4680</v>
      </c>
      <c r="Q3407">
        <v>5078</v>
      </c>
      <c r="R3407">
        <v>86408</v>
      </c>
      <c r="S3407">
        <v>90724</v>
      </c>
      <c r="T3407">
        <v>95262</v>
      </c>
      <c r="U3407">
        <v>104117</v>
      </c>
      <c r="V3407">
        <v>112971</v>
      </c>
      <c r="W3407" t="s">
        <v>2446</v>
      </c>
      <c r="X3407">
        <v>1</v>
      </c>
      <c r="Y3407">
        <v>1</v>
      </c>
      <c r="Z3407" t="s">
        <v>1532</v>
      </c>
    </row>
    <row r="3408" spans="1:26">
      <c r="A3408">
        <v>285</v>
      </c>
      <c r="B3408">
        <v>16226</v>
      </c>
      <c r="C3408" t="s">
        <v>1574</v>
      </c>
      <c r="D3408" t="s">
        <v>1529</v>
      </c>
      <c r="E3408" t="s">
        <v>1447</v>
      </c>
      <c r="F3408">
        <v>52046</v>
      </c>
      <c r="G3408">
        <v>61326</v>
      </c>
      <c r="H3408" t="s">
        <v>1530</v>
      </c>
      <c r="I3408">
        <v>295</v>
      </c>
      <c r="J3408">
        <v>20</v>
      </c>
      <c r="K3408">
        <v>20575</v>
      </c>
      <c r="L3408">
        <v>81314</v>
      </c>
      <c r="M3408">
        <v>3884</v>
      </c>
      <c r="N3408">
        <v>4078</v>
      </c>
      <c r="O3408">
        <v>4282</v>
      </c>
      <c r="P3408">
        <v>4680</v>
      </c>
      <c r="Q3408">
        <v>5078</v>
      </c>
      <c r="R3408">
        <v>411500</v>
      </c>
      <c r="S3408">
        <v>432054</v>
      </c>
      <c r="T3408">
        <v>453667</v>
      </c>
      <c r="U3408">
        <v>495834</v>
      </c>
      <c r="V3408">
        <v>538001</v>
      </c>
      <c r="W3408" t="s">
        <v>2446</v>
      </c>
      <c r="X3408">
        <v>1</v>
      </c>
      <c r="Y3408">
        <v>1</v>
      </c>
      <c r="Z3408" t="s">
        <v>1532</v>
      </c>
    </row>
    <row r="3409" spans="1:26">
      <c r="A3409">
        <v>285</v>
      </c>
      <c r="B3409">
        <v>16226</v>
      </c>
      <c r="C3409" t="s">
        <v>1574</v>
      </c>
      <c r="D3409" t="s">
        <v>1529</v>
      </c>
      <c r="E3409" t="s">
        <v>1447</v>
      </c>
      <c r="F3409">
        <v>66993</v>
      </c>
      <c r="G3409">
        <v>80454</v>
      </c>
      <c r="H3409" t="s">
        <v>1530</v>
      </c>
      <c r="I3409">
        <v>295</v>
      </c>
      <c r="J3409">
        <v>20</v>
      </c>
      <c r="K3409">
        <v>20575</v>
      </c>
      <c r="L3409">
        <v>81314</v>
      </c>
      <c r="M3409">
        <v>3884</v>
      </c>
      <c r="N3409">
        <v>4078</v>
      </c>
      <c r="O3409">
        <v>4282</v>
      </c>
      <c r="P3409">
        <v>4680</v>
      </c>
      <c r="Q3409">
        <v>5078</v>
      </c>
      <c r="R3409">
        <v>411500</v>
      </c>
      <c r="S3409">
        <v>432054</v>
      </c>
      <c r="T3409">
        <v>453667</v>
      </c>
      <c r="U3409">
        <v>495834</v>
      </c>
      <c r="V3409">
        <v>538001</v>
      </c>
      <c r="W3409" t="s">
        <v>3063</v>
      </c>
      <c r="X3409">
        <v>1</v>
      </c>
      <c r="Y3409">
        <v>1</v>
      </c>
      <c r="Z3409" t="s">
        <v>1532</v>
      </c>
    </row>
    <row r="3410" spans="1:26">
      <c r="A3410">
        <v>285</v>
      </c>
      <c r="B3410">
        <v>16226</v>
      </c>
      <c r="C3410" t="s">
        <v>1574</v>
      </c>
      <c r="D3410" t="s">
        <v>1529</v>
      </c>
      <c r="E3410" t="s">
        <v>1447</v>
      </c>
      <c r="F3410">
        <v>36075</v>
      </c>
      <c r="G3410">
        <v>39590</v>
      </c>
      <c r="H3410" t="s">
        <v>1530</v>
      </c>
      <c r="I3410">
        <v>295</v>
      </c>
      <c r="J3410">
        <v>30</v>
      </c>
      <c r="K3410">
        <v>6438</v>
      </c>
      <c r="L3410">
        <v>81314</v>
      </c>
      <c r="M3410">
        <v>3884</v>
      </c>
      <c r="N3410">
        <v>4078</v>
      </c>
      <c r="O3410">
        <v>4282</v>
      </c>
      <c r="P3410">
        <v>4680</v>
      </c>
      <c r="Q3410">
        <v>5078</v>
      </c>
      <c r="R3410">
        <v>193140</v>
      </c>
      <c r="S3410">
        <v>202787</v>
      </c>
      <c r="T3410">
        <v>212931</v>
      </c>
      <c r="U3410">
        <v>232723</v>
      </c>
      <c r="V3410">
        <v>252514</v>
      </c>
      <c r="W3410" t="s">
        <v>3064</v>
      </c>
      <c r="X3410">
        <v>1</v>
      </c>
      <c r="Y3410">
        <v>1</v>
      </c>
      <c r="Z3410" t="s">
        <v>1532</v>
      </c>
    </row>
    <row r="3411" spans="1:26">
      <c r="A3411">
        <v>285</v>
      </c>
      <c r="B3411">
        <v>16226</v>
      </c>
      <c r="C3411" t="s">
        <v>1574</v>
      </c>
      <c r="D3411" t="s">
        <v>1529</v>
      </c>
      <c r="E3411" t="s">
        <v>1447</v>
      </c>
      <c r="F3411">
        <v>55061</v>
      </c>
      <c r="G3411">
        <v>64907</v>
      </c>
      <c r="H3411" t="s">
        <v>1530</v>
      </c>
      <c r="I3411">
        <v>295</v>
      </c>
      <c r="J3411">
        <v>35</v>
      </c>
      <c r="K3411">
        <v>1760</v>
      </c>
      <c r="L3411">
        <v>81314</v>
      </c>
      <c r="M3411">
        <v>3884</v>
      </c>
      <c r="N3411">
        <v>4078</v>
      </c>
      <c r="O3411">
        <v>4282</v>
      </c>
      <c r="P3411">
        <v>4680</v>
      </c>
      <c r="Q3411">
        <v>5078</v>
      </c>
      <c r="R3411">
        <v>61600</v>
      </c>
      <c r="S3411">
        <v>64677</v>
      </c>
      <c r="T3411">
        <v>67912</v>
      </c>
      <c r="U3411">
        <v>74225</v>
      </c>
      <c r="V3411">
        <v>80537</v>
      </c>
      <c r="W3411" t="s">
        <v>2446</v>
      </c>
      <c r="X3411">
        <v>1</v>
      </c>
      <c r="Y3411">
        <v>1</v>
      </c>
      <c r="Z3411" t="s">
        <v>1532</v>
      </c>
    </row>
    <row r="3412" spans="1:26">
      <c r="A3412">
        <v>285</v>
      </c>
      <c r="B3412">
        <v>16226</v>
      </c>
      <c r="C3412" t="s">
        <v>1574</v>
      </c>
      <c r="D3412" t="s">
        <v>1529</v>
      </c>
      <c r="E3412" t="s">
        <v>1447</v>
      </c>
      <c r="F3412">
        <v>72267</v>
      </c>
      <c r="G3412">
        <v>85947</v>
      </c>
      <c r="H3412" t="s">
        <v>1530</v>
      </c>
      <c r="I3412">
        <v>295</v>
      </c>
      <c r="J3412">
        <v>100</v>
      </c>
      <c r="K3412">
        <v>961.36</v>
      </c>
      <c r="L3412">
        <v>81314</v>
      </c>
      <c r="M3412">
        <v>3884</v>
      </c>
      <c r="N3412">
        <v>4078</v>
      </c>
      <c r="O3412">
        <v>4282</v>
      </c>
      <c r="P3412">
        <v>4680</v>
      </c>
      <c r="Q3412">
        <v>5078</v>
      </c>
      <c r="R3412">
        <v>96136</v>
      </c>
      <c r="S3412">
        <v>100938</v>
      </c>
      <c r="T3412">
        <v>105987</v>
      </c>
      <c r="U3412">
        <v>115838</v>
      </c>
      <c r="V3412">
        <v>125690</v>
      </c>
      <c r="W3412" t="s">
        <v>3065</v>
      </c>
      <c r="X3412">
        <v>1</v>
      </c>
      <c r="Y3412">
        <v>1</v>
      </c>
      <c r="Z3412" t="s">
        <v>1532</v>
      </c>
    </row>
    <row r="3413" spans="1:26">
      <c r="A3413">
        <v>285</v>
      </c>
      <c r="B3413">
        <v>16226</v>
      </c>
      <c r="C3413" t="s">
        <v>1574</v>
      </c>
      <c r="D3413" t="s">
        <v>1529</v>
      </c>
      <c r="E3413" t="s">
        <v>1447</v>
      </c>
      <c r="F3413">
        <v>8102</v>
      </c>
      <c r="G3413">
        <v>8462</v>
      </c>
      <c r="H3413" t="s">
        <v>1530</v>
      </c>
      <c r="I3413">
        <v>295</v>
      </c>
      <c r="J3413">
        <v>300</v>
      </c>
      <c r="K3413">
        <v>250</v>
      </c>
      <c r="L3413">
        <v>81314</v>
      </c>
      <c r="M3413">
        <v>3884</v>
      </c>
      <c r="N3413">
        <v>4078</v>
      </c>
      <c r="O3413">
        <v>4282</v>
      </c>
      <c r="P3413">
        <v>4680</v>
      </c>
      <c r="Q3413">
        <v>5078</v>
      </c>
      <c r="R3413">
        <v>75000</v>
      </c>
      <c r="S3413">
        <v>78746</v>
      </c>
      <c r="T3413">
        <v>82685</v>
      </c>
      <c r="U3413">
        <v>90371</v>
      </c>
      <c r="V3413">
        <v>98056</v>
      </c>
      <c r="W3413" t="s">
        <v>2651</v>
      </c>
      <c r="X3413">
        <v>1</v>
      </c>
      <c r="Y3413">
        <v>1</v>
      </c>
      <c r="Z3413" t="s">
        <v>1532</v>
      </c>
    </row>
    <row r="3414" spans="1:26">
      <c r="A3414">
        <v>285</v>
      </c>
      <c r="B3414">
        <v>16226</v>
      </c>
      <c r="C3414" t="s">
        <v>1574</v>
      </c>
      <c r="D3414" t="s">
        <v>1529</v>
      </c>
      <c r="E3414" t="s">
        <v>1445</v>
      </c>
      <c r="F3414">
        <v>6985</v>
      </c>
      <c r="G3414">
        <v>7408</v>
      </c>
      <c r="H3414" t="s">
        <v>1530</v>
      </c>
      <c r="I3414">
        <v>261</v>
      </c>
      <c r="J3414">
        <v>120</v>
      </c>
      <c r="K3414">
        <v>70</v>
      </c>
      <c r="L3414">
        <v>81000</v>
      </c>
      <c r="M3414">
        <v>4982</v>
      </c>
      <c r="N3414">
        <v>5231</v>
      </c>
      <c r="O3414">
        <v>5493</v>
      </c>
      <c r="P3414">
        <v>6004</v>
      </c>
      <c r="Q3414">
        <v>6515</v>
      </c>
      <c r="R3414">
        <v>8400</v>
      </c>
      <c r="S3414">
        <v>8820</v>
      </c>
      <c r="T3414">
        <v>9262</v>
      </c>
      <c r="U3414">
        <v>10123</v>
      </c>
      <c r="V3414">
        <v>10985</v>
      </c>
      <c r="W3414" t="s">
        <v>3066</v>
      </c>
      <c r="X3414">
        <v>1</v>
      </c>
      <c r="Y3414">
        <v>1</v>
      </c>
      <c r="Z3414" t="s">
        <v>1532</v>
      </c>
    </row>
    <row r="3415" spans="1:26">
      <c r="A3415">
        <v>285</v>
      </c>
      <c r="B3415">
        <v>16226</v>
      </c>
      <c r="C3415" t="s">
        <v>1574</v>
      </c>
      <c r="D3415" t="s">
        <v>1529</v>
      </c>
      <c r="E3415" t="s">
        <v>1445</v>
      </c>
      <c r="F3415">
        <v>72364</v>
      </c>
      <c r="G3415">
        <v>86048</v>
      </c>
      <c r="H3415" t="s">
        <v>1577</v>
      </c>
      <c r="I3415">
        <v>325</v>
      </c>
      <c r="J3415">
        <v>1</v>
      </c>
      <c r="K3415">
        <v>250000</v>
      </c>
      <c r="L3415">
        <v>81000</v>
      </c>
      <c r="M3415">
        <v>4982</v>
      </c>
      <c r="N3415">
        <v>5231</v>
      </c>
      <c r="O3415">
        <v>5493</v>
      </c>
      <c r="P3415">
        <v>6004</v>
      </c>
      <c r="Q3415">
        <v>6515</v>
      </c>
      <c r="R3415">
        <v>250000</v>
      </c>
      <c r="S3415">
        <v>262495</v>
      </c>
      <c r="T3415">
        <v>275642</v>
      </c>
      <c r="U3415">
        <v>301285</v>
      </c>
      <c r="V3415">
        <v>326927</v>
      </c>
      <c r="W3415" t="s">
        <v>3067</v>
      </c>
      <c r="X3415">
        <v>1</v>
      </c>
      <c r="Y3415">
        <v>1</v>
      </c>
      <c r="Z3415" t="s">
        <v>1532</v>
      </c>
    </row>
    <row r="3416" spans="1:26">
      <c r="A3416">
        <v>285</v>
      </c>
      <c r="B3416">
        <v>16226</v>
      </c>
      <c r="C3416" t="s">
        <v>1574</v>
      </c>
      <c r="D3416" t="s">
        <v>1529</v>
      </c>
      <c r="E3416" t="s">
        <v>1445</v>
      </c>
      <c r="F3416">
        <v>25331</v>
      </c>
      <c r="G3416">
        <v>27010</v>
      </c>
      <c r="H3416" t="s">
        <v>1577</v>
      </c>
      <c r="I3416">
        <v>324</v>
      </c>
      <c r="J3416">
        <v>4</v>
      </c>
      <c r="K3416">
        <v>8000</v>
      </c>
      <c r="L3416">
        <v>81000</v>
      </c>
      <c r="M3416">
        <v>4982</v>
      </c>
      <c r="N3416">
        <v>5231</v>
      </c>
      <c r="O3416">
        <v>5493</v>
      </c>
      <c r="P3416">
        <v>6004</v>
      </c>
      <c r="Q3416">
        <v>6515</v>
      </c>
      <c r="R3416">
        <v>32000</v>
      </c>
      <c r="S3416">
        <v>33599</v>
      </c>
      <c r="T3416">
        <v>35282</v>
      </c>
      <c r="U3416">
        <v>38564</v>
      </c>
      <c r="V3416">
        <v>41847</v>
      </c>
      <c r="W3416" t="s">
        <v>3006</v>
      </c>
      <c r="X3416">
        <v>1</v>
      </c>
      <c r="Y3416">
        <v>1</v>
      </c>
      <c r="Z3416" t="s">
        <v>1532</v>
      </c>
    </row>
    <row r="3417" spans="1:26">
      <c r="A3417">
        <v>285</v>
      </c>
      <c r="B3417">
        <v>16226</v>
      </c>
      <c r="C3417" t="s">
        <v>1574</v>
      </c>
      <c r="D3417" t="s">
        <v>1529</v>
      </c>
      <c r="E3417" t="s">
        <v>1445</v>
      </c>
      <c r="F3417">
        <v>39836</v>
      </c>
      <c r="G3417">
        <v>44304</v>
      </c>
      <c r="H3417" t="s">
        <v>1577</v>
      </c>
      <c r="I3417">
        <v>324</v>
      </c>
      <c r="J3417">
        <v>2</v>
      </c>
      <c r="K3417">
        <v>800</v>
      </c>
      <c r="L3417">
        <v>81000</v>
      </c>
      <c r="M3417">
        <v>4982</v>
      </c>
      <c r="N3417">
        <v>5231</v>
      </c>
      <c r="O3417">
        <v>5493</v>
      </c>
      <c r="P3417">
        <v>6004</v>
      </c>
      <c r="Q3417">
        <v>6515</v>
      </c>
      <c r="R3417">
        <v>1600</v>
      </c>
      <c r="S3417">
        <v>1680</v>
      </c>
      <c r="T3417">
        <v>1764</v>
      </c>
      <c r="U3417">
        <v>1928</v>
      </c>
      <c r="V3417">
        <v>2092</v>
      </c>
      <c r="W3417" t="s">
        <v>2302</v>
      </c>
      <c r="X3417">
        <v>1</v>
      </c>
      <c r="Y3417">
        <v>1</v>
      </c>
      <c r="Z3417" t="s">
        <v>1532</v>
      </c>
    </row>
    <row r="3418" spans="1:26">
      <c r="A3418">
        <v>285</v>
      </c>
      <c r="B3418">
        <v>16226</v>
      </c>
      <c r="C3418" t="s">
        <v>1574</v>
      </c>
      <c r="D3418" t="s">
        <v>1529</v>
      </c>
      <c r="E3418" t="s">
        <v>1445</v>
      </c>
      <c r="F3418">
        <v>77213</v>
      </c>
      <c r="G3418">
        <v>91392</v>
      </c>
      <c r="H3418" t="s">
        <v>1577</v>
      </c>
      <c r="I3418">
        <v>329</v>
      </c>
      <c r="J3418">
        <v>2</v>
      </c>
      <c r="K3418">
        <v>25000</v>
      </c>
      <c r="L3418">
        <v>81000</v>
      </c>
      <c r="M3418">
        <v>4982</v>
      </c>
      <c r="N3418">
        <v>5231</v>
      </c>
      <c r="O3418">
        <v>5493</v>
      </c>
      <c r="P3418">
        <v>6004</v>
      </c>
      <c r="Q3418">
        <v>6515</v>
      </c>
      <c r="R3418">
        <v>50000</v>
      </c>
      <c r="S3418">
        <v>52499</v>
      </c>
      <c r="T3418">
        <v>55128</v>
      </c>
      <c r="U3418">
        <v>60257</v>
      </c>
      <c r="V3418">
        <v>65385</v>
      </c>
      <c r="W3418" t="s">
        <v>3068</v>
      </c>
      <c r="X3418">
        <v>1</v>
      </c>
      <c r="Y3418">
        <v>1</v>
      </c>
      <c r="Z3418" t="s">
        <v>1532</v>
      </c>
    </row>
    <row r="3419" spans="1:26">
      <c r="A3419">
        <v>285</v>
      </c>
      <c r="B3419">
        <v>16226</v>
      </c>
      <c r="C3419" t="s">
        <v>1574</v>
      </c>
      <c r="D3419" t="s">
        <v>1529</v>
      </c>
      <c r="E3419" t="s">
        <v>1445</v>
      </c>
      <c r="F3419">
        <v>77955</v>
      </c>
      <c r="G3419">
        <v>92202</v>
      </c>
      <c r="H3419" t="s">
        <v>1577</v>
      </c>
      <c r="I3419">
        <v>329</v>
      </c>
      <c r="J3419">
        <v>2</v>
      </c>
      <c r="K3419">
        <v>1200</v>
      </c>
      <c r="L3419">
        <v>81000</v>
      </c>
      <c r="M3419">
        <v>4982</v>
      </c>
      <c r="N3419">
        <v>5231</v>
      </c>
      <c r="O3419">
        <v>5493</v>
      </c>
      <c r="P3419">
        <v>6004</v>
      </c>
      <c r="Q3419">
        <v>6515</v>
      </c>
      <c r="R3419">
        <v>2400</v>
      </c>
      <c r="S3419">
        <v>2520</v>
      </c>
      <c r="T3419">
        <v>2646</v>
      </c>
      <c r="U3419">
        <v>2892</v>
      </c>
      <c r="V3419">
        <v>3138</v>
      </c>
      <c r="W3419" t="s">
        <v>3069</v>
      </c>
      <c r="X3419">
        <v>1</v>
      </c>
      <c r="Y3419">
        <v>1</v>
      </c>
      <c r="Z3419" t="s">
        <v>1532</v>
      </c>
    </row>
    <row r="3420" spans="1:26">
      <c r="A3420">
        <v>285</v>
      </c>
      <c r="B3420">
        <v>16226</v>
      </c>
      <c r="C3420" t="s">
        <v>1574</v>
      </c>
      <c r="D3420" t="s">
        <v>1529</v>
      </c>
      <c r="E3420" t="s">
        <v>1445</v>
      </c>
      <c r="F3420">
        <v>62658</v>
      </c>
      <c r="G3420">
        <v>75378</v>
      </c>
      <c r="H3420" t="s">
        <v>1577</v>
      </c>
      <c r="I3420">
        <v>328</v>
      </c>
      <c r="J3420">
        <v>10</v>
      </c>
      <c r="K3420">
        <v>1000</v>
      </c>
      <c r="L3420">
        <v>81000</v>
      </c>
      <c r="M3420">
        <v>4982</v>
      </c>
      <c r="N3420">
        <v>5231</v>
      </c>
      <c r="O3420">
        <v>5493</v>
      </c>
      <c r="P3420">
        <v>6004</v>
      </c>
      <c r="Q3420">
        <v>6515</v>
      </c>
      <c r="R3420">
        <v>10000</v>
      </c>
      <c r="S3420">
        <v>10500</v>
      </c>
      <c r="T3420">
        <v>11026</v>
      </c>
      <c r="U3420">
        <v>12051</v>
      </c>
      <c r="V3420">
        <v>13077</v>
      </c>
      <c r="W3420" t="s">
        <v>3070</v>
      </c>
      <c r="X3420">
        <v>1</v>
      </c>
      <c r="Y3420">
        <v>1</v>
      </c>
      <c r="Z3420" t="s">
        <v>1532</v>
      </c>
    </row>
    <row r="3421" spans="1:26">
      <c r="A3421">
        <v>285</v>
      </c>
      <c r="B3421">
        <v>16226</v>
      </c>
      <c r="C3421" t="s">
        <v>1574</v>
      </c>
      <c r="D3421" t="s">
        <v>1529</v>
      </c>
      <c r="E3421" t="s">
        <v>1445</v>
      </c>
      <c r="F3421">
        <v>59033</v>
      </c>
      <c r="G3421">
        <v>70108</v>
      </c>
      <c r="H3421" t="s">
        <v>1577</v>
      </c>
      <c r="I3421">
        <v>328</v>
      </c>
      <c r="J3421">
        <v>20</v>
      </c>
      <c r="K3421">
        <v>1000</v>
      </c>
      <c r="L3421">
        <v>81000</v>
      </c>
      <c r="M3421">
        <v>4982</v>
      </c>
      <c r="N3421">
        <v>5231</v>
      </c>
      <c r="O3421">
        <v>5493</v>
      </c>
      <c r="P3421">
        <v>6004</v>
      </c>
      <c r="Q3421">
        <v>6515</v>
      </c>
      <c r="R3421">
        <v>20000</v>
      </c>
      <c r="S3421">
        <v>21000</v>
      </c>
      <c r="T3421">
        <v>22051</v>
      </c>
      <c r="U3421">
        <v>24103</v>
      </c>
      <c r="V3421">
        <v>26154</v>
      </c>
      <c r="W3421" t="s">
        <v>1965</v>
      </c>
      <c r="X3421">
        <v>1</v>
      </c>
      <c r="Y3421">
        <v>1</v>
      </c>
      <c r="Z3421" t="s">
        <v>1532</v>
      </c>
    </row>
    <row r="3422" spans="1:26">
      <c r="A3422">
        <v>285</v>
      </c>
      <c r="B3422">
        <v>16226</v>
      </c>
      <c r="C3422" t="s">
        <v>1574</v>
      </c>
      <c r="D3422" t="s">
        <v>1529</v>
      </c>
      <c r="E3422" t="s">
        <v>1445</v>
      </c>
      <c r="F3422">
        <v>71924</v>
      </c>
      <c r="G3422">
        <v>85577</v>
      </c>
      <c r="H3422" t="s">
        <v>1577</v>
      </c>
      <c r="I3422">
        <v>328</v>
      </c>
      <c r="J3422">
        <v>10</v>
      </c>
      <c r="K3422">
        <v>1000</v>
      </c>
      <c r="L3422">
        <v>81000</v>
      </c>
      <c r="M3422">
        <v>4982</v>
      </c>
      <c r="N3422">
        <v>5231</v>
      </c>
      <c r="O3422">
        <v>5493</v>
      </c>
      <c r="P3422">
        <v>6004</v>
      </c>
      <c r="Q3422">
        <v>6515</v>
      </c>
      <c r="R3422">
        <v>10000</v>
      </c>
      <c r="S3422">
        <v>10500</v>
      </c>
      <c r="T3422">
        <v>11026</v>
      </c>
      <c r="U3422">
        <v>12051</v>
      </c>
      <c r="V3422">
        <v>13077</v>
      </c>
      <c r="W3422" t="s">
        <v>1793</v>
      </c>
      <c r="X3422">
        <v>1</v>
      </c>
      <c r="Y3422">
        <v>1</v>
      </c>
      <c r="Z3422" t="s">
        <v>1532</v>
      </c>
    </row>
    <row r="3423" spans="1:26">
      <c r="A3423">
        <v>285</v>
      </c>
      <c r="B3423">
        <v>16226</v>
      </c>
      <c r="C3423" t="s">
        <v>1574</v>
      </c>
      <c r="D3423" t="s">
        <v>1529</v>
      </c>
      <c r="E3423" t="s">
        <v>1445</v>
      </c>
      <c r="F3423">
        <v>64044</v>
      </c>
      <c r="G3423">
        <v>77080</v>
      </c>
      <c r="H3423" t="s">
        <v>1577</v>
      </c>
      <c r="I3423">
        <v>325</v>
      </c>
      <c r="J3423">
        <v>1</v>
      </c>
      <c r="K3423">
        <v>300000</v>
      </c>
      <c r="L3423">
        <v>81000</v>
      </c>
      <c r="M3423">
        <v>4982</v>
      </c>
      <c r="N3423">
        <v>5231</v>
      </c>
      <c r="O3423">
        <v>5493</v>
      </c>
      <c r="P3423">
        <v>6004</v>
      </c>
      <c r="Q3423">
        <v>6515</v>
      </c>
      <c r="R3423">
        <v>300000</v>
      </c>
      <c r="S3423">
        <v>314994</v>
      </c>
      <c r="T3423">
        <v>330771</v>
      </c>
      <c r="U3423">
        <v>361542</v>
      </c>
      <c r="V3423">
        <v>392312</v>
      </c>
      <c r="W3423" t="s">
        <v>3071</v>
      </c>
      <c r="X3423">
        <v>1</v>
      </c>
      <c r="Y3423">
        <v>1</v>
      </c>
      <c r="Z3423" t="s">
        <v>1532</v>
      </c>
    </row>
    <row r="3424" spans="1:26">
      <c r="A3424">
        <v>285</v>
      </c>
      <c r="B3424">
        <v>16226</v>
      </c>
      <c r="C3424" t="s">
        <v>1574</v>
      </c>
      <c r="D3424" t="s">
        <v>1529</v>
      </c>
      <c r="E3424" t="s">
        <v>1445</v>
      </c>
      <c r="F3424">
        <v>79864</v>
      </c>
      <c r="G3424">
        <v>94348</v>
      </c>
      <c r="H3424" t="s">
        <v>1577</v>
      </c>
      <c r="I3424">
        <v>329</v>
      </c>
      <c r="J3424">
        <v>50</v>
      </c>
      <c r="K3424">
        <v>300</v>
      </c>
      <c r="L3424">
        <v>81000</v>
      </c>
      <c r="M3424">
        <v>4982</v>
      </c>
      <c r="N3424">
        <v>5231</v>
      </c>
      <c r="O3424">
        <v>5493</v>
      </c>
      <c r="P3424">
        <v>6004</v>
      </c>
      <c r="Q3424">
        <v>6515</v>
      </c>
      <c r="R3424">
        <v>15000</v>
      </c>
      <c r="S3424">
        <v>15750</v>
      </c>
      <c r="T3424">
        <v>16539</v>
      </c>
      <c r="U3424">
        <v>18077</v>
      </c>
      <c r="V3424">
        <v>19616</v>
      </c>
      <c r="W3424" t="s">
        <v>3072</v>
      </c>
      <c r="X3424">
        <v>1</v>
      </c>
      <c r="Y3424">
        <v>1</v>
      </c>
      <c r="Z3424" t="s">
        <v>1532</v>
      </c>
    </row>
    <row r="3425" spans="1:26">
      <c r="A3425">
        <v>285</v>
      </c>
      <c r="B3425">
        <v>16226</v>
      </c>
      <c r="C3425" t="s">
        <v>1574</v>
      </c>
      <c r="D3425" t="s">
        <v>1529</v>
      </c>
      <c r="E3425" t="s">
        <v>1445</v>
      </c>
      <c r="F3425">
        <v>51794</v>
      </c>
      <c r="G3425">
        <v>61062</v>
      </c>
      <c r="H3425" t="s">
        <v>1577</v>
      </c>
      <c r="I3425">
        <v>329</v>
      </c>
      <c r="J3425">
        <v>30</v>
      </c>
      <c r="K3425">
        <v>800</v>
      </c>
      <c r="L3425">
        <v>81000</v>
      </c>
      <c r="M3425">
        <v>4982</v>
      </c>
      <c r="N3425">
        <v>5231</v>
      </c>
      <c r="O3425">
        <v>5493</v>
      </c>
      <c r="P3425">
        <v>6004</v>
      </c>
      <c r="Q3425">
        <v>6515</v>
      </c>
      <c r="R3425">
        <v>24000</v>
      </c>
      <c r="S3425">
        <v>25200</v>
      </c>
      <c r="T3425">
        <v>26462</v>
      </c>
      <c r="U3425">
        <v>28923</v>
      </c>
      <c r="V3425">
        <v>31385</v>
      </c>
      <c r="W3425" t="s">
        <v>1910</v>
      </c>
      <c r="X3425">
        <v>1</v>
      </c>
      <c r="Y3425">
        <v>1</v>
      </c>
      <c r="Z3425" t="s">
        <v>1532</v>
      </c>
    </row>
    <row r="3426" spans="1:26">
      <c r="A3426">
        <v>285</v>
      </c>
      <c r="B3426">
        <v>16226</v>
      </c>
      <c r="C3426" t="s">
        <v>1574</v>
      </c>
      <c r="D3426" t="s">
        <v>1529</v>
      </c>
      <c r="E3426" t="s">
        <v>1445</v>
      </c>
      <c r="F3426">
        <v>53910</v>
      </c>
      <c r="G3426">
        <v>63584</v>
      </c>
      <c r="H3426" t="s">
        <v>1577</v>
      </c>
      <c r="I3426">
        <v>329</v>
      </c>
      <c r="J3426">
        <v>2</v>
      </c>
      <c r="K3426">
        <v>24000</v>
      </c>
      <c r="L3426">
        <v>81000</v>
      </c>
      <c r="M3426">
        <v>4982</v>
      </c>
      <c r="N3426">
        <v>5231</v>
      </c>
      <c r="O3426">
        <v>5493</v>
      </c>
      <c r="P3426">
        <v>6004</v>
      </c>
      <c r="Q3426">
        <v>6515</v>
      </c>
      <c r="R3426">
        <v>48000</v>
      </c>
      <c r="S3426">
        <v>50399</v>
      </c>
      <c r="T3426">
        <v>52923</v>
      </c>
      <c r="U3426">
        <v>57847</v>
      </c>
      <c r="V3426">
        <v>62770</v>
      </c>
      <c r="W3426" t="s">
        <v>3073</v>
      </c>
      <c r="X3426">
        <v>1</v>
      </c>
      <c r="Y3426">
        <v>1</v>
      </c>
      <c r="Z3426" t="s">
        <v>1532</v>
      </c>
    </row>
    <row r="3427" spans="1:26">
      <c r="A3427">
        <v>285</v>
      </c>
      <c r="B3427">
        <v>16226</v>
      </c>
      <c r="C3427" t="s">
        <v>1574</v>
      </c>
      <c r="D3427" t="s">
        <v>1529</v>
      </c>
      <c r="E3427" t="s">
        <v>1445</v>
      </c>
      <c r="F3427">
        <v>27161</v>
      </c>
      <c r="G3427">
        <v>29642</v>
      </c>
      <c r="H3427" t="s">
        <v>1577</v>
      </c>
      <c r="I3427">
        <v>329</v>
      </c>
      <c r="J3427">
        <v>3</v>
      </c>
      <c r="K3427">
        <v>1500</v>
      </c>
      <c r="L3427">
        <v>81000</v>
      </c>
      <c r="M3427">
        <v>4982</v>
      </c>
      <c r="N3427">
        <v>5231</v>
      </c>
      <c r="O3427">
        <v>5493</v>
      </c>
      <c r="P3427">
        <v>6004</v>
      </c>
      <c r="Q3427">
        <v>6515</v>
      </c>
      <c r="R3427">
        <v>4500</v>
      </c>
      <c r="S3427">
        <v>4725</v>
      </c>
      <c r="T3427">
        <v>4962</v>
      </c>
      <c r="U3427">
        <v>5423</v>
      </c>
      <c r="V3427">
        <v>5885</v>
      </c>
      <c r="W3427" t="s">
        <v>3074</v>
      </c>
      <c r="X3427">
        <v>1</v>
      </c>
      <c r="Y3427">
        <v>1</v>
      </c>
      <c r="Z3427" t="s">
        <v>1532</v>
      </c>
    </row>
    <row r="3428" spans="1:26">
      <c r="A3428">
        <v>285</v>
      </c>
      <c r="B3428">
        <v>16226</v>
      </c>
      <c r="C3428" t="s">
        <v>1574</v>
      </c>
      <c r="D3428" t="s">
        <v>1529</v>
      </c>
      <c r="E3428" t="s">
        <v>1445</v>
      </c>
      <c r="F3428">
        <v>82873</v>
      </c>
      <c r="G3428">
        <v>97955</v>
      </c>
      <c r="H3428" t="s">
        <v>1577</v>
      </c>
      <c r="I3428">
        <v>329</v>
      </c>
      <c r="J3428">
        <v>5</v>
      </c>
      <c r="K3428">
        <v>50000</v>
      </c>
      <c r="L3428">
        <v>81000</v>
      </c>
      <c r="M3428">
        <v>4982</v>
      </c>
      <c r="N3428">
        <v>5231</v>
      </c>
      <c r="O3428">
        <v>5493</v>
      </c>
      <c r="P3428">
        <v>6004</v>
      </c>
      <c r="Q3428">
        <v>6515</v>
      </c>
      <c r="R3428">
        <v>250000</v>
      </c>
      <c r="S3428">
        <v>262495</v>
      </c>
      <c r="T3428">
        <v>275642</v>
      </c>
      <c r="U3428">
        <v>301285</v>
      </c>
      <c r="V3428">
        <v>326927</v>
      </c>
      <c r="W3428" t="s">
        <v>3075</v>
      </c>
      <c r="X3428">
        <v>1</v>
      </c>
      <c r="Y3428">
        <v>1</v>
      </c>
      <c r="Z3428" t="s">
        <v>1532</v>
      </c>
    </row>
    <row r="3429" spans="1:26">
      <c r="A3429">
        <v>285</v>
      </c>
      <c r="B3429">
        <v>16226</v>
      </c>
      <c r="C3429" t="s">
        <v>1574</v>
      </c>
      <c r="D3429" t="s">
        <v>1529</v>
      </c>
      <c r="E3429" t="s">
        <v>1445</v>
      </c>
      <c r="F3429">
        <v>81279</v>
      </c>
      <c r="G3429">
        <v>96011</v>
      </c>
      <c r="H3429" t="s">
        <v>1577</v>
      </c>
      <c r="I3429">
        <v>329</v>
      </c>
      <c r="J3429">
        <v>5</v>
      </c>
      <c r="K3429">
        <v>60000</v>
      </c>
      <c r="L3429">
        <v>81000</v>
      </c>
      <c r="M3429">
        <v>4982</v>
      </c>
      <c r="N3429">
        <v>5231</v>
      </c>
      <c r="O3429">
        <v>5493</v>
      </c>
      <c r="P3429">
        <v>6004</v>
      </c>
      <c r="Q3429">
        <v>6515</v>
      </c>
      <c r="R3429">
        <v>300000</v>
      </c>
      <c r="S3429">
        <v>314994</v>
      </c>
      <c r="T3429">
        <v>330771</v>
      </c>
      <c r="U3429">
        <v>361542</v>
      </c>
      <c r="V3429">
        <v>392312</v>
      </c>
      <c r="W3429" t="s">
        <v>3075</v>
      </c>
      <c r="X3429">
        <v>1</v>
      </c>
      <c r="Y3429">
        <v>1</v>
      </c>
      <c r="Z3429" t="s">
        <v>1532</v>
      </c>
    </row>
    <row r="3430" spans="1:26">
      <c r="A3430">
        <v>285</v>
      </c>
      <c r="B3430">
        <v>16226</v>
      </c>
      <c r="C3430" t="s">
        <v>1574</v>
      </c>
      <c r="D3430" t="s">
        <v>1529</v>
      </c>
      <c r="E3430" t="s">
        <v>1445</v>
      </c>
      <c r="F3430">
        <v>49549</v>
      </c>
      <c r="G3430">
        <v>58051</v>
      </c>
      <c r="H3430" t="s">
        <v>1577</v>
      </c>
      <c r="I3430">
        <v>323</v>
      </c>
      <c r="J3430">
        <v>10</v>
      </c>
      <c r="K3430">
        <v>70000</v>
      </c>
      <c r="L3430">
        <v>81000</v>
      </c>
      <c r="M3430">
        <v>4982</v>
      </c>
      <c r="N3430">
        <v>5231</v>
      </c>
      <c r="O3430">
        <v>5493</v>
      </c>
      <c r="P3430">
        <v>6004</v>
      </c>
      <c r="Q3430">
        <v>6515</v>
      </c>
      <c r="R3430">
        <v>700000</v>
      </c>
      <c r="S3430">
        <v>734986</v>
      </c>
      <c r="T3430">
        <v>771798</v>
      </c>
      <c r="U3430">
        <v>843597</v>
      </c>
      <c r="V3430">
        <v>915395</v>
      </c>
      <c r="W3430" t="s">
        <v>3076</v>
      </c>
      <c r="X3430">
        <v>1</v>
      </c>
      <c r="Y3430">
        <v>1</v>
      </c>
      <c r="Z3430" t="s">
        <v>1532</v>
      </c>
    </row>
    <row r="3431" spans="1:26">
      <c r="A3431">
        <v>285</v>
      </c>
      <c r="B3431">
        <v>16226</v>
      </c>
      <c r="C3431" t="s">
        <v>1574</v>
      </c>
      <c r="D3431" t="s">
        <v>1529</v>
      </c>
      <c r="E3431" t="s">
        <v>1445</v>
      </c>
      <c r="F3431">
        <v>49384</v>
      </c>
      <c r="G3431">
        <v>57859</v>
      </c>
      <c r="H3431" t="s">
        <v>1577</v>
      </c>
      <c r="I3431">
        <v>323</v>
      </c>
      <c r="J3431">
        <v>30</v>
      </c>
      <c r="K3431">
        <v>1000</v>
      </c>
      <c r="L3431">
        <v>81000</v>
      </c>
      <c r="M3431">
        <v>4982</v>
      </c>
      <c r="N3431">
        <v>5231</v>
      </c>
      <c r="O3431">
        <v>5493</v>
      </c>
      <c r="P3431">
        <v>6004</v>
      </c>
      <c r="Q3431">
        <v>6515</v>
      </c>
      <c r="R3431">
        <v>30000</v>
      </c>
      <c r="S3431">
        <v>31499</v>
      </c>
      <c r="T3431">
        <v>33077</v>
      </c>
      <c r="U3431">
        <v>36154</v>
      </c>
      <c r="V3431">
        <v>39231</v>
      </c>
      <c r="W3431" t="s">
        <v>3077</v>
      </c>
      <c r="X3431">
        <v>1</v>
      </c>
      <c r="Y3431">
        <v>1</v>
      </c>
      <c r="Z3431" t="s">
        <v>1532</v>
      </c>
    </row>
    <row r="3432" spans="1:26">
      <c r="A3432">
        <v>285</v>
      </c>
      <c r="B3432">
        <v>16226</v>
      </c>
      <c r="C3432" t="s">
        <v>1574</v>
      </c>
      <c r="D3432" t="s">
        <v>1529</v>
      </c>
      <c r="E3432" t="s">
        <v>1445</v>
      </c>
      <c r="F3432">
        <v>49779</v>
      </c>
      <c r="G3432">
        <v>58352</v>
      </c>
      <c r="H3432" t="s">
        <v>1577</v>
      </c>
      <c r="I3432">
        <v>323</v>
      </c>
      <c r="J3432">
        <v>8</v>
      </c>
      <c r="K3432">
        <v>70000</v>
      </c>
      <c r="L3432">
        <v>81000</v>
      </c>
      <c r="M3432">
        <v>4982</v>
      </c>
      <c r="N3432">
        <v>5231</v>
      </c>
      <c r="O3432">
        <v>5493</v>
      </c>
      <c r="P3432">
        <v>6004</v>
      </c>
      <c r="Q3432">
        <v>6515</v>
      </c>
      <c r="R3432">
        <v>560000</v>
      </c>
      <c r="S3432">
        <v>587989</v>
      </c>
      <c r="T3432">
        <v>617439</v>
      </c>
      <c r="U3432">
        <v>674878</v>
      </c>
      <c r="V3432">
        <v>732316</v>
      </c>
      <c r="W3432" t="s">
        <v>3078</v>
      </c>
      <c r="X3432">
        <v>1</v>
      </c>
      <c r="Y3432">
        <v>1</v>
      </c>
      <c r="Z3432" t="s">
        <v>1532</v>
      </c>
    </row>
    <row r="3433" spans="1:26">
      <c r="A3433">
        <v>285</v>
      </c>
      <c r="B3433">
        <v>16226</v>
      </c>
      <c r="C3433" t="s">
        <v>1574</v>
      </c>
      <c r="D3433" t="s">
        <v>1529</v>
      </c>
      <c r="E3433" t="s">
        <v>1445</v>
      </c>
      <c r="F3433">
        <v>79136</v>
      </c>
      <c r="G3433">
        <v>93476</v>
      </c>
      <c r="H3433" t="s">
        <v>1577</v>
      </c>
      <c r="I3433">
        <v>323</v>
      </c>
      <c r="J3433">
        <v>2</v>
      </c>
      <c r="K3433">
        <v>500000</v>
      </c>
      <c r="L3433">
        <v>81000</v>
      </c>
      <c r="M3433">
        <v>4982</v>
      </c>
      <c r="N3433">
        <v>5231</v>
      </c>
      <c r="O3433">
        <v>5493</v>
      </c>
      <c r="P3433">
        <v>6004</v>
      </c>
      <c r="Q3433">
        <v>6515</v>
      </c>
      <c r="R3433">
        <v>1000000</v>
      </c>
      <c r="S3433">
        <v>1049980</v>
      </c>
      <c r="T3433">
        <v>1102569</v>
      </c>
      <c r="U3433">
        <v>1205138</v>
      </c>
      <c r="V3433">
        <v>1307708</v>
      </c>
      <c r="W3433" t="s">
        <v>3079</v>
      </c>
      <c r="X3433">
        <v>1</v>
      </c>
      <c r="Y3433">
        <v>1</v>
      </c>
      <c r="Z3433" t="s">
        <v>1532</v>
      </c>
    </row>
    <row r="3434" spans="1:26">
      <c r="A3434">
        <v>285</v>
      </c>
      <c r="B3434">
        <v>16226</v>
      </c>
      <c r="C3434" t="s">
        <v>1574</v>
      </c>
      <c r="D3434" t="s">
        <v>1529</v>
      </c>
      <c r="E3434" t="s">
        <v>1445</v>
      </c>
      <c r="F3434">
        <v>60877</v>
      </c>
      <c r="G3434">
        <v>72873</v>
      </c>
      <c r="H3434" t="s">
        <v>1577</v>
      </c>
      <c r="I3434">
        <v>323</v>
      </c>
      <c r="J3434">
        <v>2</v>
      </c>
      <c r="K3434">
        <v>180000</v>
      </c>
      <c r="L3434">
        <v>81000</v>
      </c>
      <c r="M3434">
        <v>4982</v>
      </c>
      <c r="N3434">
        <v>5231</v>
      </c>
      <c r="O3434">
        <v>5493</v>
      </c>
      <c r="P3434">
        <v>6004</v>
      </c>
      <c r="Q3434">
        <v>6515</v>
      </c>
      <c r="R3434">
        <v>360000</v>
      </c>
      <c r="S3434">
        <v>377993</v>
      </c>
      <c r="T3434">
        <v>396925</v>
      </c>
      <c r="U3434">
        <v>433850</v>
      </c>
      <c r="V3434">
        <v>470775</v>
      </c>
      <c r="W3434" t="s">
        <v>3080</v>
      </c>
      <c r="X3434">
        <v>1</v>
      </c>
      <c r="Y3434">
        <v>1</v>
      </c>
      <c r="Z3434" t="s">
        <v>1532</v>
      </c>
    </row>
    <row r="3435" spans="1:26">
      <c r="A3435">
        <v>285</v>
      </c>
      <c r="B3435">
        <v>16226</v>
      </c>
      <c r="C3435" t="s">
        <v>1574</v>
      </c>
      <c r="D3435" t="s">
        <v>1529</v>
      </c>
      <c r="E3435" t="s">
        <v>1445</v>
      </c>
      <c r="F3435">
        <v>46334</v>
      </c>
      <c r="G3435">
        <v>53589</v>
      </c>
      <c r="H3435" t="s">
        <v>1530</v>
      </c>
      <c r="I3435">
        <v>297</v>
      </c>
      <c r="J3435">
        <v>10</v>
      </c>
      <c r="K3435">
        <v>10000</v>
      </c>
      <c r="L3435">
        <v>81000</v>
      </c>
      <c r="M3435">
        <v>4982</v>
      </c>
      <c r="N3435">
        <v>5231</v>
      </c>
      <c r="O3435">
        <v>5493</v>
      </c>
      <c r="P3435">
        <v>6004</v>
      </c>
      <c r="Q3435">
        <v>6515</v>
      </c>
      <c r="R3435">
        <v>100000</v>
      </c>
      <c r="S3435">
        <v>104998</v>
      </c>
      <c r="T3435">
        <v>110257</v>
      </c>
      <c r="U3435">
        <v>120514</v>
      </c>
      <c r="V3435">
        <v>130771</v>
      </c>
      <c r="W3435" t="s">
        <v>3081</v>
      </c>
      <c r="X3435">
        <v>1</v>
      </c>
      <c r="Y3435">
        <v>1</v>
      </c>
      <c r="Z3435" t="s">
        <v>1532</v>
      </c>
    </row>
    <row r="3436" spans="1:26">
      <c r="A3436">
        <v>285</v>
      </c>
      <c r="B3436">
        <v>16226</v>
      </c>
      <c r="C3436" t="s">
        <v>1574</v>
      </c>
      <c r="D3436" t="s">
        <v>1529</v>
      </c>
      <c r="E3436" t="s">
        <v>1445</v>
      </c>
      <c r="F3436">
        <v>63476</v>
      </c>
      <c r="G3436">
        <v>76381</v>
      </c>
      <c r="H3436" t="s">
        <v>1577</v>
      </c>
      <c r="I3436">
        <v>323</v>
      </c>
      <c r="J3436">
        <v>1</v>
      </c>
      <c r="K3436">
        <v>170000</v>
      </c>
      <c r="L3436">
        <v>81000</v>
      </c>
      <c r="M3436">
        <v>4982</v>
      </c>
      <c r="N3436">
        <v>5231</v>
      </c>
      <c r="O3436">
        <v>5493</v>
      </c>
      <c r="P3436">
        <v>6004</v>
      </c>
      <c r="Q3436">
        <v>6515</v>
      </c>
      <c r="R3436">
        <v>170000</v>
      </c>
      <c r="S3436">
        <v>178497</v>
      </c>
      <c r="T3436">
        <v>187437</v>
      </c>
      <c r="U3436">
        <v>204874</v>
      </c>
      <c r="V3436">
        <v>222310</v>
      </c>
      <c r="W3436" t="s">
        <v>3082</v>
      </c>
      <c r="X3436">
        <v>1</v>
      </c>
      <c r="Y3436">
        <v>1</v>
      </c>
      <c r="Z3436" t="s">
        <v>1532</v>
      </c>
    </row>
    <row r="3437" spans="1:26">
      <c r="A3437">
        <v>285</v>
      </c>
      <c r="B3437">
        <v>16226</v>
      </c>
      <c r="C3437" t="s">
        <v>1574</v>
      </c>
      <c r="D3437" t="s">
        <v>1529</v>
      </c>
      <c r="E3437" t="s">
        <v>1445</v>
      </c>
      <c r="F3437">
        <v>66360</v>
      </c>
      <c r="G3437">
        <v>79734</v>
      </c>
      <c r="H3437" t="s">
        <v>1577</v>
      </c>
      <c r="I3437">
        <v>323</v>
      </c>
      <c r="J3437">
        <v>15</v>
      </c>
      <c r="K3437">
        <v>35000</v>
      </c>
      <c r="L3437">
        <v>81000</v>
      </c>
      <c r="M3437">
        <v>4982</v>
      </c>
      <c r="N3437">
        <v>5231</v>
      </c>
      <c r="O3437">
        <v>5493</v>
      </c>
      <c r="P3437">
        <v>6004</v>
      </c>
      <c r="Q3437">
        <v>6515</v>
      </c>
      <c r="R3437">
        <v>525000</v>
      </c>
      <c r="S3437">
        <v>551239</v>
      </c>
      <c r="T3437">
        <v>578849</v>
      </c>
      <c r="U3437">
        <v>632698</v>
      </c>
      <c r="V3437">
        <v>686547</v>
      </c>
      <c r="W3437" t="s">
        <v>3083</v>
      </c>
      <c r="X3437">
        <v>1</v>
      </c>
      <c r="Y3437">
        <v>1</v>
      </c>
      <c r="Z3437" t="s">
        <v>1532</v>
      </c>
    </row>
    <row r="3438" spans="1:26">
      <c r="A3438">
        <v>285</v>
      </c>
      <c r="B3438">
        <v>16226</v>
      </c>
      <c r="C3438" t="s">
        <v>1574</v>
      </c>
      <c r="D3438" t="s">
        <v>1529</v>
      </c>
      <c r="E3438" t="s">
        <v>1445</v>
      </c>
      <c r="F3438">
        <v>45879</v>
      </c>
      <c r="G3438">
        <v>53044</v>
      </c>
      <c r="H3438" t="s">
        <v>1577</v>
      </c>
      <c r="I3438">
        <v>323</v>
      </c>
      <c r="J3438">
        <v>10</v>
      </c>
      <c r="K3438">
        <v>800</v>
      </c>
      <c r="L3438">
        <v>81000</v>
      </c>
      <c r="M3438">
        <v>4982</v>
      </c>
      <c r="N3438">
        <v>5231</v>
      </c>
      <c r="O3438">
        <v>5493</v>
      </c>
      <c r="P3438">
        <v>6004</v>
      </c>
      <c r="Q3438">
        <v>6515</v>
      </c>
      <c r="R3438">
        <v>8000</v>
      </c>
      <c r="S3438">
        <v>8400</v>
      </c>
      <c r="T3438">
        <v>8821</v>
      </c>
      <c r="U3438">
        <v>9641</v>
      </c>
      <c r="V3438">
        <v>10462</v>
      </c>
      <c r="W3438" t="s">
        <v>3084</v>
      </c>
      <c r="X3438">
        <v>1</v>
      </c>
      <c r="Y3438">
        <v>1</v>
      </c>
      <c r="Z3438" t="s">
        <v>1532</v>
      </c>
    </row>
    <row r="3439" spans="1:26">
      <c r="A3439">
        <v>285</v>
      </c>
      <c r="B3439">
        <v>16226</v>
      </c>
      <c r="C3439" t="s">
        <v>1574</v>
      </c>
      <c r="D3439" t="s">
        <v>1529</v>
      </c>
      <c r="E3439" t="s">
        <v>1445</v>
      </c>
      <c r="F3439">
        <v>37260</v>
      </c>
      <c r="G3439">
        <v>40981</v>
      </c>
      <c r="H3439" t="s">
        <v>1577</v>
      </c>
      <c r="I3439">
        <v>323</v>
      </c>
      <c r="J3439">
        <v>2</v>
      </c>
      <c r="K3439">
        <v>135000</v>
      </c>
      <c r="L3439">
        <v>81000</v>
      </c>
      <c r="M3439">
        <v>4982</v>
      </c>
      <c r="N3439">
        <v>5231</v>
      </c>
      <c r="O3439">
        <v>5493</v>
      </c>
      <c r="P3439">
        <v>6004</v>
      </c>
      <c r="Q3439">
        <v>6515</v>
      </c>
      <c r="R3439">
        <v>270000</v>
      </c>
      <c r="S3439">
        <v>283495</v>
      </c>
      <c r="T3439">
        <v>297694</v>
      </c>
      <c r="U3439">
        <v>325387</v>
      </c>
      <c r="V3439">
        <v>353081</v>
      </c>
      <c r="W3439" t="s">
        <v>3085</v>
      </c>
      <c r="X3439">
        <v>1</v>
      </c>
      <c r="Y3439">
        <v>1</v>
      </c>
      <c r="Z3439" t="s">
        <v>1532</v>
      </c>
    </row>
    <row r="3440" spans="1:26">
      <c r="A3440">
        <v>285</v>
      </c>
      <c r="B3440">
        <v>16226</v>
      </c>
      <c r="C3440" t="s">
        <v>1574</v>
      </c>
      <c r="D3440" t="s">
        <v>1529</v>
      </c>
      <c r="E3440" t="s">
        <v>1445</v>
      </c>
      <c r="F3440">
        <v>63143</v>
      </c>
      <c r="G3440">
        <v>75991</v>
      </c>
      <c r="H3440" t="s">
        <v>1577</v>
      </c>
      <c r="I3440">
        <v>323</v>
      </c>
      <c r="J3440">
        <v>2</v>
      </c>
      <c r="K3440">
        <v>135000</v>
      </c>
      <c r="L3440">
        <v>81000</v>
      </c>
      <c r="M3440">
        <v>4982</v>
      </c>
      <c r="N3440">
        <v>5231</v>
      </c>
      <c r="O3440">
        <v>5493</v>
      </c>
      <c r="P3440">
        <v>6004</v>
      </c>
      <c r="Q3440">
        <v>6515</v>
      </c>
      <c r="R3440">
        <v>270000</v>
      </c>
      <c r="S3440">
        <v>283495</v>
      </c>
      <c r="T3440">
        <v>297694</v>
      </c>
      <c r="U3440">
        <v>325387</v>
      </c>
      <c r="V3440">
        <v>353081</v>
      </c>
      <c r="W3440" t="s">
        <v>1950</v>
      </c>
      <c r="X3440">
        <v>1</v>
      </c>
      <c r="Y3440">
        <v>1</v>
      </c>
      <c r="Z3440" t="s">
        <v>1532</v>
      </c>
    </row>
    <row r="3441" spans="1:26">
      <c r="A3441">
        <v>285</v>
      </c>
      <c r="B3441">
        <v>16226</v>
      </c>
      <c r="C3441" t="s">
        <v>1574</v>
      </c>
      <c r="D3441" t="s">
        <v>1529</v>
      </c>
      <c r="E3441" t="s">
        <v>1445</v>
      </c>
      <c r="F3441">
        <v>77200</v>
      </c>
      <c r="G3441">
        <v>91379</v>
      </c>
      <c r="H3441" t="s">
        <v>1577</v>
      </c>
      <c r="I3441">
        <v>323</v>
      </c>
      <c r="J3441">
        <v>4</v>
      </c>
      <c r="K3441">
        <v>140000</v>
      </c>
      <c r="L3441">
        <v>81000</v>
      </c>
      <c r="M3441">
        <v>4982</v>
      </c>
      <c r="N3441">
        <v>5231</v>
      </c>
      <c r="O3441">
        <v>5493</v>
      </c>
      <c r="P3441">
        <v>6004</v>
      </c>
      <c r="Q3441">
        <v>6515</v>
      </c>
      <c r="R3441">
        <v>560000</v>
      </c>
      <c r="S3441">
        <v>587989</v>
      </c>
      <c r="T3441">
        <v>617439</v>
      </c>
      <c r="U3441">
        <v>674878</v>
      </c>
      <c r="V3441">
        <v>732316</v>
      </c>
      <c r="W3441" t="s">
        <v>2190</v>
      </c>
      <c r="X3441">
        <v>1</v>
      </c>
      <c r="Y3441">
        <v>1</v>
      </c>
      <c r="Z3441" t="s">
        <v>1532</v>
      </c>
    </row>
    <row r="3442" spans="1:26">
      <c r="A3442">
        <v>285</v>
      </c>
      <c r="B3442">
        <v>16226</v>
      </c>
      <c r="C3442" t="s">
        <v>1574</v>
      </c>
      <c r="D3442" t="s">
        <v>1529</v>
      </c>
      <c r="E3442" t="s">
        <v>1445</v>
      </c>
      <c r="F3442">
        <v>38661</v>
      </c>
      <c r="G3442">
        <v>42778</v>
      </c>
      <c r="H3442" t="s">
        <v>1577</v>
      </c>
      <c r="I3442">
        <v>323</v>
      </c>
      <c r="J3442">
        <v>5</v>
      </c>
      <c r="K3442">
        <v>1200</v>
      </c>
      <c r="L3442">
        <v>81000</v>
      </c>
      <c r="M3442">
        <v>4982</v>
      </c>
      <c r="N3442">
        <v>5231</v>
      </c>
      <c r="O3442">
        <v>5493</v>
      </c>
      <c r="P3442">
        <v>6004</v>
      </c>
      <c r="Q3442">
        <v>6515</v>
      </c>
      <c r="R3442">
        <v>6000</v>
      </c>
      <c r="S3442">
        <v>6300</v>
      </c>
      <c r="T3442">
        <v>6615</v>
      </c>
      <c r="U3442">
        <v>7231</v>
      </c>
      <c r="V3442">
        <v>7846</v>
      </c>
      <c r="W3442" t="s">
        <v>3086</v>
      </c>
      <c r="X3442">
        <v>1</v>
      </c>
      <c r="Y3442">
        <v>1</v>
      </c>
      <c r="Z3442" t="s">
        <v>1532</v>
      </c>
    </row>
    <row r="3443" spans="1:26">
      <c r="A3443">
        <v>285</v>
      </c>
      <c r="B3443">
        <v>16226</v>
      </c>
      <c r="C3443" t="s">
        <v>1574</v>
      </c>
      <c r="D3443" t="s">
        <v>1529</v>
      </c>
      <c r="E3443" t="s">
        <v>1445</v>
      </c>
      <c r="F3443">
        <v>63965</v>
      </c>
      <c r="G3443">
        <v>76982</v>
      </c>
      <c r="H3443" t="s">
        <v>1577</v>
      </c>
      <c r="I3443">
        <v>323</v>
      </c>
      <c r="J3443">
        <v>1</v>
      </c>
      <c r="K3443">
        <v>85000</v>
      </c>
      <c r="L3443">
        <v>81000</v>
      </c>
      <c r="M3443">
        <v>4982</v>
      </c>
      <c r="N3443">
        <v>5231</v>
      </c>
      <c r="O3443">
        <v>5493</v>
      </c>
      <c r="P3443">
        <v>6004</v>
      </c>
      <c r="Q3443">
        <v>6515</v>
      </c>
      <c r="R3443">
        <v>85000</v>
      </c>
      <c r="S3443">
        <v>89248</v>
      </c>
      <c r="T3443">
        <v>93718</v>
      </c>
      <c r="U3443">
        <v>102437</v>
      </c>
      <c r="V3443">
        <v>111155</v>
      </c>
      <c r="W3443" t="s">
        <v>3087</v>
      </c>
      <c r="X3443">
        <v>1</v>
      </c>
      <c r="Y3443">
        <v>1</v>
      </c>
      <c r="Z3443" t="s">
        <v>1532</v>
      </c>
    </row>
    <row r="3444" spans="1:26">
      <c r="A3444">
        <v>285</v>
      </c>
      <c r="B3444">
        <v>16226</v>
      </c>
      <c r="C3444" t="s">
        <v>1574</v>
      </c>
      <c r="D3444" t="s">
        <v>1529</v>
      </c>
      <c r="E3444" t="s">
        <v>1445</v>
      </c>
      <c r="F3444">
        <v>63507</v>
      </c>
      <c r="G3444">
        <v>76415</v>
      </c>
      <c r="H3444" t="s">
        <v>1577</v>
      </c>
      <c r="I3444">
        <v>323</v>
      </c>
      <c r="J3444">
        <v>1</v>
      </c>
      <c r="K3444">
        <v>98000</v>
      </c>
      <c r="L3444">
        <v>81000</v>
      </c>
      <c r="M3444">
        <v>4982</v>
      </c>
      <c r="N3444">
        <v>5231</v>
      </c>
      <c r="O3444">
        <v>5493</v>
      </c>
      <c r="P3444">
        <v>6004</v>
      </c>
      <c r="Q3444">
        <v>6515</v>
      </c>
      <c r="R3444">
        <v>98000</v>
      </c>
      <c r="S3444">
        <v>102898</v>
      </c>
      <c r="T3444">
        <v>108052</v>
      </c>
      <c r="U3444">
        <v>118104</v>
      </c>
      <c r="V3444">
        <v>128155</v>
      </c>
      <c r="W3444" t="s">
        <v>3088</v>
      </c>
      <c r="X3444">
        <v>1</v>
      </c>
      <c r="Y3444">
        <v>1</v>
      </c>
      <c r="Z3444" t="s">
        <v>1532</v>
      </c>
    </row>
    <row r="3445" spans="1:26">
      <c r="A3445">
        <v>285</v>
      </c>
      <c r="B3445">
        <v>16226</v>
      </c>
      <c r="C3445" t="s">
        <v>1574</v>
      </c>
      <c r="D3445" t="s">
        <v>1529</v>
      </c>
      <c r="E3445" t="s">
        <v>1445</v>
      </c>
      <c r="F3445">
        <v>39554</v>
      </c>
      <c r="G3445">
        <v>43885</v>
      </c>
      <c r="H3445" t="s">
        <v>1577</v>
      </c>
      <c r="I3445">
        <v>323</v>
      </c>
      <c r="J3445">
        <v>4</v>
      </c>
      <c r="K3445">
        <v>800</v>
      </c>
      <c r="L3445">
        <v>81000</v>
      </c>
      <c r="M3445">
        <v>4982</v>
      </c>
      <c r="N3445">
        <v>5231</v>
      </c>
      <c r="O3445">
        <v>5493</v>
      </c>
      <c r="P3445">
        <v>6004</v>
      </c>
      <c r="Q3445">
        <v>6515</v>
      </c>
      <c r="R3445">
        <v>3200</v>
      </c>
      <c r="S3445">
        <v>3360</v>
      </c>
      <c r="T3445">
        <v>3528</v>
      </c>
      <c r="U3445">
        <v>3856</v>
      </c>
      <c r="V3445">
        <v>4185</v>
      </c>
      <c r="W3445" t="s">
        <v>3089</v>
      </c>
      <c r="X3445">
        <v>1</v>
      </c>
      <c r="Y3445">
        <v>1</v>
      </c>
      <c r="Z3445" t="s">
        <v>1532</v>
      </c>
    </row>
    <row r="3446" spans="1:26">
      <c r="A3446">
        <v>285</v>
      </c>
      <c r="B3446">
        <v>16226</v>
      </c>
      <c r="C3446" t="s">
        <v>1574</v>
      </c>
      <c r="D3446" t="s">
        <v>1529</v>
      </c>
      <c r="E3446" t="s">
        <v>1445</v>
      </c>
      <c r="F3446">
        <v>47970</v>
      </c>
      <c r="G3446">
        <v>55988</v>
      </c>
      <c r="H3446" t="s">
        <v>1577</v>
      </c>
      <c r="I3446">
        <v>323</v>
      </c>
      <c r="J3446">
        <v>1</v>
      </c>
      <c r="K3446">
        <v>600000</v>
      </c>
      <c r="L3446">
        <v>81000</v>
      </c>
      <c r="M3446">
        <v>4982</v>
      </c>
      <c r="N3446">
        <v>5231</v>
      </c>
      <c r="O3446">
        <v>5493</v>
      </c>
      <c r="P3446">
        <v>6004</v>
      </c>
      <c r="Q3446">
        <v>6515</v>
      </c>
      <c r="R3446">
        <v>600000</v>
      </c>
      <c r="S3446">
        <v>629988</v>
      </c>
      <c r="T3446">
        <v>661542</v>
      </c>
      <c r="U3446">
        <v>723083</v>
      </c>
      <c r="V3446">
        <v>784625</v>
      </c>
      <c r="W3446" t="s">
        <v>3090</v>
      </c>
      <c r="X3446">
        <v>1</v>
      </c>
      <c r="Y3446">
        <v>1</v>
      </c>
      <c r="Z3446" t="s">
        <v>1532</v>
      </c>
    </row>
    <row r="3447" spans="1:26">
      <c r="A3447">
        <v>285</v>
      </c>
      <c r="B3447">
        <v>16226</v>
      </c>
      <c r="C3447" t="s">
        <v>1574</v>
      </c>
      <c r="D3447" t="s">
        <v>1529</v>
      </c>
      <c r="E3447" t="s">
        <v>1445</v>
      </c>
      <c r="F3447">
        <v>82074</v>
      </c>
      <c r="G3447">
        <v>97029</v>
      </c>
      <c r="H3447" t="s">
        <v>1577</v>
      </c>
      <c r="I3447">
        <v>323</v>
      </c>
      <c r="J3447">
        <v>2</v>
      </c>
      <c r="K3447">
        <v>500000</v>
      </c>
      <c r="L3447">
        <v>81000</v>
      </c>
      <c r="M3447">
        <v>4982</v>
      </c>
      <c r="N3447">
        <v>5231</v>
      </c>
      <c r="O3447">
        <v>5493</v>
      </c>
      <c r="P3447">
        <v>6004</v>
      </c>
      <c r="Q3447">
        <v>6515</v>
      </c>
      <c r="R3447">
        <v>1000000</v>
      </c>
      <c r="S3447">
        <v>1049980</v>
      </c>
      <c r="T3447">
        <v>1102569</v>
      </c>
      <c r="U3447">
        <v>1205138</v>
      </c>
      <c r="V3447">
        <v>1307708</v>
      </c>
      <c r="W3447" t="s">
        <v>3090</v>
      </c>
      <c r="X3447">
        <v>1</v>
      </c>
      <c r="Y3447">
        <v>1</v>
      </c>
      <c r="Z3447" t="s">
        <v>1532</v>
      </c>
    </row>
    <row r="3448" spans="1:26">
      <c r="A3448">
        <v>285</v>
      </c>
      <c r="B3448">
        <v>16226</v>
      </c>
      <c r="C3448" t="s">
        <v>1574</v>
      </c>
      <c r="D3448" t="s">
        <v>1529</v>
      </c>
      <c r="E3448" t="s">
        <v>1445</v>
      </c>
      <c r="F3448">
        <v>66407</v>
      </c>
      <c r="G3448">
        <v>79788</v>
      </c>
      <c r="H3448" t="s">
        <v>1577</v>
      </c>
      <c r="I3448">
        <v>323</v>
      </c>
      <c r="J3448">
        <v>2</v>
      </c>
      <c r="K3448">
        <v>325000</v>
      </c>
      <c r="L3448">
        <v>81000</v>
      </c>
      <c r="M3448">
        <v>4982</v>
      </c>
      <c r="N3448">
        <v>5231</v>
      </c>
      <c r="O3448">
        <v>5493</v>
      </c>
      <c r="P3448">
        <v>6004</v>
      </c>
      <c r="Q3448">
        <v>6515</v>
      </c>
      <c r="R3448">
        <v>650000</v>
      </c>
      <c r="S3448">
        <v>682487</v>
      </c>
      <c r="T3448">
        <v>716670</v>
      </c>
      <c r="U3448">
        <v>783340</v>
      </c>
      <c r="V3448">
        <v>850010</v>
      </c>
      <c r="W3448" t="s">
        <v>3090</v>
      </c>
      <c r="X3448">
        <v>1</v>
      </c>
      <c r="Y3448">
        <v>1</v>
      </c>
      <c r="Z3448" t="s">
        <v>1532</v>
      </c>
    </row>
    <row r="3449" spans="1:26">
      <c r="A3449">
        <v>285</v>
      </c>
      <c r="B3449">
        <v>16226</v>
      </c>
      <c r="C3449" t="s">
        <v>1574</v>
      </c>
      <c r="D3449" t="s">
        <v>1529</v>
      </c>
      <c r="E3449" t="s">
        <v>1445</v>
      </c>
      <c r="F3449">
        <v>54192</v>
      </c>
      <c r="G3449">
        <v>63899</v>
      </c>
      <c r="H3449" t="s">
        <v>1577</v>
      </c>
      <c r="I3449">
        <v>323</v>
      </c>
      <c r="J3449">
        <v>2</v>
      </c>
      <c r="K3449">
        <v>80000</v>
      </c>
      <c r="L3449">
        <v>81000</v>
      </c>
      <c r="M3449">
        <v>4982</v>
      </c>
      <c r="N3449">
        <v>5231</v>
      </c>
      <c r="O3449">
        <v>5493</v>
      </c>
      <c r="P3449">
        <v>6004</v>
      </c>
      <c r="Q3449">
        <v>6515</v>
      </c>
      <c r="R3449">
        <v>160000</v>
      </c>
      <c r="S3449">
        <v>167997</v>
      </c>
      <c r="T3449">
        <v>176411</v>
      </c>
      <c r="U3449">
        <v>192822</v>
      </c>
      <c r="V3449">
        <v>209233</v>
      </c>
      <c r="W3449" t="s">
        <v>3091</v>
      </c>
      <c r="X3449">
        <v>1</v>
      </c>
      <c r="Y3449">
        <v>1</v>
      </c>
      <c r="Z3449" t="s">
        <v>1532</v>
      </c>
    </row>
    <row r="3450" spans="1:26">
      <c r="A3450">
        <v>285</v>
      </c>
      <c r="B3450">
        <v>16226</v>
      </c>
      <c r="C3450" t="s">
        <v>1574</v>
      </c>
      <c r="D3450" t="s">
        <v>1529</v>
      </c>
      <c r="E3450" t="s">
        <v>1445</v>
      </c>
      <c r="F3450">
        <v>54160</v>
      </c>
      <c r="G3450">
        <v>63861</v>
      </c>
      <c r="H3450" t="s">
        <v>1577</v>
      </c>
      <c r="I3450">
        <v>323</v>
      </c>
      <c r="J3450">
        <v>4</v>
      </c>
      <c r="K3450">
        <v>75000</v>
      </c>
      <c r="L3450">
        <v>81000</v>
      </c>
      <c r="M3450">
        <v>4982</v>
      </c>
      <c r="N3450">
        <v>5231</v>
      </c>
      <c r="O3450">
        <v>5493</v>
      </c>
      <c r="P3450">
        <v>6004</v>
      </c>
      <c r="Q3450">
        <v>6515</v>
      </c>
      <c r="R3450">
        <v>300000</v>
      </c>
      <c r="S3450">
        <v>314994</v>
      </c>
      <c r="T3450">
        <v>330771</v>
      </c>
      <c r="U3450">
        <v>361542</v>
      </c>
      <c r="V3450">
        <v>392312</v>
      </c>
      <c r="W3450" t="s">
        <v>3091</v>
      </c>
      <c r="X3450">
        <v>1</v>
      </c>
      <c r="Y3450">
        <v>1</v>
      </c>
      <c r="Z3450" t="s">
        <v>1532</v>
      </c>
    </row>
    <row r="3451" spans="1:26">
      <c r="A3451">
        <v>285</v>
      </c>
      <c r="B3451">
        <v>16226</v>
      </c>
      <c r="C3451" t="s">
        <v>1574</v>
      </c>
      <c r="D3451" t="s">
        <v>1529</v>
      </c>
      <c r="E3451" t="s">
        <v>1445</v>
      </c>
      <c r="F3451">
        <v>46153</v>
      </c>
      <c r="G3451">
        <v>53371</v>
      </c>
      <c r="H3451" t="s">
        <v>1577</v>
      </c>
      <c r="I3451">
        <v>323</v>
      </c>
      <c r="J3451">
        <v>1</v>
      </c>
      <c r="K3451">
        <v>600000</v>
      </c>
      <c r="L3451">
        <v>81000</v>
      </c>
      <c r="M3451">
        <v>4982</v>
      </c>
      <c r="N3451">
        <v>5231</v>
      </c>
      <c r="O3451">
        <v>5493</v>
      </c>
      <c r="P3451">
        <v>6004</v>
      </c>
      <c r="Q3451">
        <v>6515</v>
      </c>
      <c r="R3451">
        <v>600000</v>
      </c>
      <c r="S3451">
        <v>629988</v>
      </c>
      <c r="T3451">
        <v>661542</v>
      </c>
      <c r="U3451">
        <v>723083</v>
      </c>
      <c r="V3451">
        <v>784625</v>
      </c>
      <c r="W3451" t="s">
        <v>3091</v>
      </c>
      <c r="X3451">
        <v>1</v>
      </c>
      <c r="Y3451">
        <v>1</v>
      </c>
      <c r="Z3451" t="s">
        <v>1532</v>
      </c>
    </row>
    <row r="3452" spans="1:26">
      <c r="A3452">
        <v>285</v>
      </c>
      <c r="B3452">
        <v>16226</v>
      </c>
      <c r="C3452" t="s">
        <v>1574</v>
      </c>
      <c r="D3452" t="s">
        <v>1529</v>
      </c>
      <c r="E3452" t="s">
        <v>1445</v>
      </c>
      <c r="F3452">
        <v>40165</v>
      </c>
      <c r="G3452">
        <v>44788</v>
      </c>
      <c r="H3452" t="s">
        <v>1577</v>
      </c>
      <c r="I3452">
        <v>323</v>
      </c>
      <c r="J3452">
        <v>4</v>
      </c>
      <c r="K3452">
        <v>60000</v>
      </c>
      <c r="L3452">
        <v>81000</v>
      </c>
      <c r="M3452">
        <v>4982</v>
      </c>
      <c r="N3452">
        <v>5231</v>
      </c>
      <c r="O3452">
        <v>5493</v>
      </c>
      <c r="P3452">
        <v>6004</v>
      </c>
      <c r="Q3452">
        <v>6515</v>
      </c>
      <c r="R3452">
        <v>240000</v>
      </c>
      <c r="S3452">
        <v>251995</v>
      </c>
      <c r="T3452">
        <v>264617</v>
      </c>
      <c r="U3452">
        <v>289233</v>
      </c>
      <c r="V3452">
        <v>313850</v>
      </c>
      <c r="W3452" t="s">
        <v>3091</v>
      </c>
      <c r="X3452">
        <v>1</v>
      </c>
      <c r="Y3452">
        <v>1</v>
      </c>
      <c r="Z3452" t="s">
        <v>1532</v>
      </c>
    </row>
    <row r="3453" spans="1:26">
      <c r="A3453">
        <v>285</v>
      </c>
      <c r="B3453">
        <v>16226</v>
      </c>
      <c r="C3453" t="s">
        <v>1574</v>
      </c>
      <c r="D3453" t="s">
        <v>1529</v>
      </c>
      <c r="E3453" t="s">
        <v>1445</v>
      </c>
      <c r="F3453">
        <v>45101</v>
      </c>
      <c r="G3453">
        <v>52072</v>
      </c>
      <c r="H3453" t="s">
        <v>1577</v>
      </c>
      <c r="I3453">
        <v>323</v>
      </c>
      <c r="J3453">
        <v>4</v>
      </c>
      <c r="K3453">
        <v>60000</v>
      </c>
      <c r="L3453">
        <v>81000</v>
      </c>
      <c r="M3453">
        <v>4982</v>
      </c>
      <c r="N3453">
        <v>5231</v>
      </c>
      <c r="O3453">
        <v>5493</v>
      </c>
      <c r="P3453">
        <v>6004</v>
      </c>
      <c r="Q3453">
        <v>6515</v>
      </c>
      <c r="R3453">
        <v>240000</v>
      </c>
      <c r="S3453">
        <v>251995</v>
      </c>
      <c r="T3453">
        <v>264617</v>
      </c>
      <c r="U3453">
        <v>289233</v>
      </c>
      <c r="V3453">
        <v>313850</v>
      </c>
      <c r="W3453" t="s">
        <v>3091</v>
      </c>
      <c r="X3453">
        <v>1</v>
      </c>
      <c r="Y3453">
        <v>1</v>
      </c>
      <c r="Z3453" t="s">
        <v>1532</v>
      </c>
    </row>
    <row r="3454" spans="1:26">
      <c r="A3454">
        <v>285</v>
      </c>
      <c r="B3454">
        <v>16226</v>
      </c>
      <c r="C3454" t="s">
        <v>1574</v>
      </c>
      <c r="D3454" t="s">
        <v>1529</v>
      </c>
      <c r="E3454" t="s">
        <v>1445</v>
      </c>
      <c r="F3454">
        <v>45990</v>
      </c>
      <c r="G3454">
        <v>53173</v>
      </c>
      <c r="H3454" t="s">
        <v>1577</v>
      </c>
      <c r="I3454">
        <v>323</v>
      </c>
      <c r="J3454">
        <v>2</v>
      </c>
      <c r="K3454">
        <v>15000</v>
      </c>
      <c r="L3454">
        <v>81000</v>
      </c>
      <c r="M3454">
        <v>4982</v>
      </c>
      <c r="N3454">
        <v>5231</v>
      </c>
      <c r="O3454">
        <v>5493</v>
      </c>
      <c r="P3454">
        <v>6004</v>
      </c>
      <c r="Q3454">
        <v>6515</v>
      </c>
      <c r="R3454">
        <v>30000</v>
      </c>
      <c r="S3454">
        <v>31499</v>
      </c>
      <c r="T3454">
        <v>33077</v>
      </c>
      <c r="U3454">
        <v>36154</v>
      </c>
      <c r="V3454">
        <v>39231</v>
      </c>
      <c r="W3454" t="s">
        <v>2986</v>
      </c>
      <c r="X3454">
        <v>1</v>
      </c>
      <c r="Y3454">
        <v>1</v>
      </c>
      <c r="Z3454" t="s">
        <v>1532</v>
      </c>
    </row>
    <row r="3455" spans="1:26">
      <c r="A3455">
        <v>285</v>
      </c>
      <c r="B3455">
        <v>16226</v>
      </c>
      <c r="C3455" t="s">
        <v>1574</v>
      </c>
      <c r="D3455" t="s">
        <v>1529</v>
      </c>
      <c r="E3455" t="s">
        <v>1445</v>
      </c>
      <c r="F3455">
        <v>66111</v>
      </c>
      <c r="G3455">
        <v>79461</v>
      </c>
      <c r="H3455" t="s">
        <v>1530</v>
      </c>
      <c r="I3455">
        <v>296</v>
      </c>
      <c r="J3455">
        <v>2</v>
      </c>
      <c r="K3455">
        <v>1200</v>
      </c>
      <c r="L3455">
        <v>81000</v>
      </c>
      <c r="M3455">
        <v>4982</v>
      </c>
      <c r="N3455">
        <v>5231</v>
      </c>
      <c r="O3455">
        <v>5493</v>
      </c>
      <c r="P3455">
        <v>6004</v>
      </c>
      <c r="Q3455">
        <v>6515</v>
      </c>
      <c r="R3455">
        <v>2400</v>
      </c>
      <c r="S3455">
        <v>2520</v>
      </c>
      <c r="T3455">
        <v>2646</v>
      </c>
      <c r="U3455">
        <v>2892</v>
      </c>
      <c r="V3455">
        <v>3138</v>
      </c>
      <c r="W3455" t="s">
        <v>3092</v>
      </c>
      <c r="X3455">
        <v>1</v>
      </c>
      <c r="Y3455">
        <v>1</v>
      </c>
      <c r="Z3455" t="s">
        <v>1532</v>
      </c>
    </row>
    <row r="3456" spans="1:26">
      <c r="A3456">
        <v>285</v>
      </c>
      <c r="B3456">
        <v>16226</v>
      </c>
      <c r="C3456" t="s">
        <v>1574</v>
      </c>
      <c r="D3456" t="s">
        <v>1529</v>
      </c>
      <c r="E3456" t="s">
        <v>1445</v>
      </c>
      <c r="F3456">
        <v>61280</v>
      </c>
      <c r="G3456">
        <v>73488</v>
      </c>
      <c r="H3456" t="s">
        <v>1530</v>
      </c>
      <c r="I3456">
        <v>296</v>
      </c>
      <c r="J3456">
        <v>2</v>
      </c>
      <c r="K3456">
        <v>800</v>
      </c>
      <c r="L3456">
        <v>81000</v>
      </c>
      <c r="M3456">
        <v>4982</v>
      </c>
      <c r="N3456">
        <v>5231</v>
      </c>
      <c r="O3456">
        <v>5493</v>
      </c>
      <c r="P3456">
        <v>6004</v>
      </c>
      <c r="Q3456">
        <v>6515</v>
      </c>
      <c r="R3456">
        <v>1600</v>
      </c>
      <c r="S3456">
        <v>1680</v>
      </c>
      <c r="T3456">
        <v>1764</v>
      </c>
      <c r="U3456">
        <v>1928</v>
      </c>
      <c r="V3456">
        <v>2092</v>
      </c>
      <c r="W3456" t="s">
        <v>2965</v>
      </c>
      <c r="X3456">
        <v>1</v>
      </c>
      <c r="Y3456">
        <v>1</v>
      </c>
      <c r="Z3456" t="s">
        <v>1532</v>
      </c>
    </row>
    <row r="3457" spans="1:26">
      <c r="A3457">
        <v>285</v>
      </c>
      <c r="B3457">
        <v>16226</v>
      </c>
      <c r="C3457" t="s">
        <v>1574</v>
      </c>
      <c r="D3457" t="s">
        <v>1529</v>
      </c>
      <c r="E3457" t="s">
        <v>1445</v>
      </c>
      <c r="F3457">
        <v>79591</v>
      </c>
      <c r="G3457">
        <v>94022</v>
      </c>
      <c r="H3457" t="s">
        <v>1577</v>
      </c>
      <c r="I3457">
        <v>323</v>
      </c>
      <c r="J3457">
        <v>2</v>
      </c>
      <c r="K3457">
        <v>70000</v>
      </c>
      <c r="L3457">
        <v>81000</v>
      </c>
      <c r="M3457">
        <v>4982</v>
      </c>
      <c r="N3457">
        <v>5231</v>
      </c>
      <c r="O3457">
        <v>5493</v>
      </c>
      <c r="P3457">
        <v>6004</v>
      </c>
      <c r="Q3457">
        <v>6515</v>
      </c>
      <c r="R3457">
        <v>140000</v>
      </c>
      <c r="S3457">
        <v>146997</v>
      </c>
      <c r="T3457">
        <v>154360</v>
      </c>
      <c r="U3457">
        <v>168719</v>
      </c>
      <c r="V3457">
        <v>183079</v>
      </c>
      <c r="W3457" t="s">
        <v>3093</v>
      </c>
      <c r="X3457">
        <v>1</v>
      </c>
      <c r="Y3457">
        <v>1</v>
      </c>
      <c r="Z3457" t="s">
        <v>1532</v>
      </c>
    </row>
    <row r="3458" spans="1:26">
      <c r="A3458">
        <v>285</v>
      </c>
      <c r="B3458">
        <v>16226</v>
      </c>
      <c r="C3458" t="s">
        <v>1574</v>
      </c>
      <c r="D3458" t="s">
        <v>1529</v>
      </c>
      <c r="E3458" t="s">
        <v>1445</v>
      </c>
      <c r="F3458">
        <v>66397</v>
      </c>
      <c r="G3458">
        <v>79778</v>
      </c>
      <c r="H3458" t="s">
        <v>1577</v>
      </c>
      <c r="I3458">
        <v>323</v>
      </c>
      <c r="J3458">
        <v>2</v>
      </c>
      <c r="K3458">
        <v>65000</v>
      </c>
      <c r="L3458">
        <v>81000</v>
      </c>
      <c r="M3458">
        <v>4982</v>
      </c>
      <c r="N3458">
        <v>5231</v>
      </c>
      <c r="O3458">
        <v>5493</v>
      </c>
      <c r="P3458">
        <v>6004</v>
      </c>
      <c r="Q3458">
        <v>6515</v>
      </c>
      <c r="R3458">
        <v>130000</v>
      </c>
      <c r="S3458">
        <v>136497</v>
      </c>
      <c r="T3458">
        <v>143334</v>
      </c>
      <c r="U3458">
        <v>156668</v>
      </c>
      <c r="V3458">
        <v>170002</v>
      </c>
      <c r="W3458" t="s">
        <v>3094</v>
      </c>
      <c r="X3458">
        <v>1</v>
      </c>
      <c r="Y3458">
        <v>1</v>
      </c>
      <c r="Z3458" t="s">
        <v>1532</v>
      </c>
    </row>
    <row r="3459" spans="1:26">
      <c r="A3459">
        <v>285</v>
      </c>
      <c r="B3459">
        <v>16226</v>
      </c>
      <c r="C3459" t="s">
        <v>1574</v>
      </c>
      <c r="D3459" t="s">
        <v>1529</v>
      </c>
      <c r="E3459" t="s">
        <v>1445</v>
      </c>
      <c r="F3459">
        <v>78763</v>
      </c>
      <c r="G3459">
        <v>93075</v>
      </c>
      <c r="H3459" t="s">
        <v>1577</v>
      </c>
      <c r="I3459">
        <v>322</v>
      </c>
      <c r="J3459">
        <v>10</v>
      </c>
      <c r="K3459">
        <v>2500</v>
      </c>
      <c r="L3459">
        <v>81000</v>
      </c>
      <c r="M3459">
        <v>4982</v>
      </c>
      <c r="N3459">
        <v>5231</v>
      </c>
      <c r="O3459">
        <v>5493</v>
      </c>
      <c r="P3459">
        <v>6004</v>
      </c>
      <c r="Q3459">
        <v>6515</v>
      </c>
      <c r="R3459">
        <v>25000</v>
      </c>
      <c r="S3459">
        <v>26249</v>
      </c>
      <c r="T3459">
        <v>27564</v>
      </c>
      <c r="U3459">
        <v>30128</v>
      </c>
      <c r="V3459">
        <v>32693</v>
      </c>
      <c r="W3459" t="s">
        <v>3095</v>
      </c>
      <c r="X3459">
        <v>1</v>
      </c>
      <c r="Y3459">
        <v>1</v>
      </c>
      <c r="Z3459" t="s">
        <v>1532</v>
      </c>
    </row>
    <row r="3460" spans="1:26">
      <c r="A3460">
        <v>285</v>
      </c>
      <c r="B3460">
        <v>16226</v>
      </c>
      <c r="C3460" t="s">
        <v>1574</v>
      </c>
      <c r="D3460" t="s">
        <v>1529</v>
      </c>
      <c r="E3460" t="s">
        <v>1445</v>
      </c>
      <c r="F3460">
        <v>78531</v>
      </c>
      <c r="G3460">
        <v>92828</v>
      </c>
      <c r="H3460" t="s">
        <v>1577</v>
      </c>
      <c r="I3460">
        <v>322</v>
      </c>
      <c r="J3460">
        <v>10</v>
      </c>
      <c r="K3460">
        <v>450</v>
      </c>
      <c r="L3460">
        <v>81000</v>
      </c>
      <c r="M3460">
        <v>4982</v>
      </c>
      <c r="N3460">
        <v>5231</v>
      </c>
      <c r="O3460">
        <v>5493</v>
      </c>
      <c r="P3460">
        <v>6004</v>
      </c>
      <c r="Q3460">
        <v>6515</v>
      </c>
      <c r="R3460">
        <v>4500</v>
      </c>
      <c r="S3460">
        <v>4725</v>
      </c>
      <c r="T3460">
        <v>4962</v>
      </c>
      <c r="U3460">
        <v>5423</v>
      </c>
      <c r="V3460">
        <v>5885</v>
      </c>
      <c r="W3460" t="s">
        <v>3096</v>
      </c>
      <c r="X3460">
        <v>1</v>
      </c>
      <c r="Y3460">
        <v>1</v>
      </c>
      <c r="Z3460" t="s">
        <v>1532</v>
      </c>
    </row>
    <row r="3461" spans="1:26">
      <c r="A3461">
        <v>285</v>
      </c>
      <c r="B3461">
        <v>16226</v>
      </c>
      <c r="C3461" t="s">
        <v>1574</v>
      </c>
      <c r="D3461" t="s">
        <v>1529</v>
      </c>
      <c r="E3461" t="s">
        <v>1445</v>
      </c>
      <c r="F3461">
        <v>50896</v>
      </c>
      <c r="G3461">
        <v>59845</v>
      </c>
      <c r="H3461" t="s">
        <v>1577</v>
      </c>
      <c r="I3461">
        <v>323</v>
      </c>
      <c r="J3461">
        <v>2</v>
      </c>
      <c r="K3461">
        <v>4500</v>
      </c>
      <c r="L3461">
        <v>81000</v>
      </c>
      <c r="M3461">
        <v>4982</v>
      </c>
      <c r="N3461">
        <v>5231</v>
      </c>
      <c r="O3461">
        <v>5493</v>
      </c>
      <c r="P3461">
        <v>6004</v>
      </c>
      <c r="Q3461">
        <v>6515</v>
      </c>
      <c r="R3461">
        <v>9000</v>
      </c>
      <c r="S3461">
        <v>9450</v>
      </c>
      <c r="T3461">
        <v>9923</v>
      </c>
      <c r="U3461">
        <v>10846</v>
      </c>
      <c r="V3461">
        <v>11769</v>
      </c>
      <c r="W3461" t="s">
        <v>1951</v>
      </c>
      <c r="X3461">
        <v>1</v>
      </c>
      <c r="Y3461">
        <v>1</v>
      </c>
      <c r="Z3461" t="s">
        <v>1532</v>
      </c>
    </row>
    <row r="3462" spans="1:26">
      <c r="A3462">
        <v>285</v>
      </c>
      <c r="B3462">
        <v>16226</v>
      </c>
      <c r="C3462" t="s">
        <v>1574</v>
      </c>
      <c r="D3462" t="s">
        <v>1529</v>
      </c>
      <c r="E3462" t="s">
        <v>1445</v>
      </c>
      <c r="F3462">
        <v>46196</v>
      </c>
      <c r="G3462">
        <v>53424</v>
      </c>
      <c r="H3462" t="s">
        <v>1577</v>
      </c>
      <c r="I3462">
        <v>323</v>
      </c>
      <c r="J3462">
        <v>3</v>
      </c>
      <c r="K3462">
        <v>5000</v>
      </c>
      <c r="L3462">
        <v>81000</v>
      </c>
      <c r="M3462">
        <v>4982</v>
      </c>
      <c r="N3462">
        <v>5231</v>
      </c>
      <c r="O3462">
        <v>5493</v>
      </c>
      <c r="P3462">
        <v>6004</v>
      </c>
      <c r="Q3462">
        <v>6515</v>
      </c>
      <c r="R3462">
        <v>15000</v>
      </c>
      <c r="S3462">
        <v>15750</v>
      </c>
      <c r="T3462">
        <v>16539</v>
      </c>
      <c r="U3462">
        <v>18077</v>
      </c>
      <c r="V3462">
        <v>19616</v>
      </c>
      <c r="W3462" t="s">
        <v>2181</v>
      </c>
      <c r="X3462">
        <v>1</v>
      </c>
      <c r="Y3462">
        <v>1</v>
      </c>
      <c r="Z3462" t="s">
        <v>1532</v>
      </c>
    </row>
    <row r="3463" spans="1:26">
      <c r="A3463">
        <v>285</v>
      </c>
      <c r="B3463">
        <v>16226</v>
      </c>
      <c r="C3463" t="s">
        <v>1574</v>
      </c>
      <c r="D3463" t="s">
        <v>1529</v>
      </c>
      <c r="E3463" t="s">
        <v>1445</v>
      </c>
      <c r="F3463">
        <v>79648</v>
      </c>
      <c r="G3463">
        <v>94090</v>
      </c>
      <c r="H3463" t="s">
        <v>1577</v>
      </c>
      <c r="I3463">
        <v>323</v>
      </c>
      <c r="J3463">
        <v>2</v>
      </c>
      <c r="K3463">
        <v>5000</v>
      </c>
      <c r="L3463">
        <v>81000</v>
      </c>
      <c r="M3463">
        <v>4982</v>
      </c>
      <c r="N3463">
        <v>5231</v>
      </c>
      <c r="O3463">
        <v>5493</v>
      </c>
      <c r="P3463">
        <v>6004</v>
      </c>
      <c r="Q3463">
        <v>6515</v>
      </c>
      <c r="R3463">
        <v>10000</v>
      </c>
      <c r="S3463">
        <v>10500</v>
      </c>
      <c r="T3463">
        <v>11026</v>
      </c>
      <c r="U3463">
        <v>12051</v>
      </c>
      <c r="V3463">
        <v>13077</v>
      </c>
      <c r="W3463" t="s">
        <v>2181</v>
      </c>
      <c r="X3463">
        <v>1</v>
      </c>
      <c r="Y3463">
        <v>1</v>
      </c>
      <c r="Z3463" t="s">
        <v>1532</v>
      </c>
    </row>
    <row r="3464" spans="1:26">
      <c r="A3464">
        <v>285</v>
      </c>
      <c r="B3464">
        <v>16226</v>
      </c>
      <c r="C3464" t="s">
        <v>1574</v>
      </c>
      <c r="D3464" t="s">
        <v>1529</v>
      </c>
      <c r="E3464" t="s">
        <v>1445</v>
      </c>
      <c r="F3464">
        <v>74931</v>
      </c>
      <c r="G3464">
        <v>88948</v>
      </c>
      <c r="H3464" t="s">
        <v>1577</v>
      </c>
      <c r="I3464">
        <v>323</v>
      </c>
      <c r="J3464">
        <v>2</v>
      </c>
      <c r="K3464">
        <v>3500</v>
      </c>
      <c r="L3464">
        <v>81000</v>
      </c>
      <c r="M3464">
        <v>4982</v>
      </c>
      <c r="N3464">
        <v>5231</v>
      </c>
      <c r="O3464">
        <v>5493</v>
      </c>
      <c r="P3464">
        <v>6004</v>
      </c>
      <c r="Q3464">
        <v>6515</v>
      </c>
      <c r="R3464">
        <v>7000</v>
      </c>
      <c r="S3464">
        <v>7350</v>
      </c>
      <c r="T3464">
        <v>7718</v>
      </c>
      <c r="U3464">
        <v>8436</v>
      </c>
      <c r="V3464">
        <v>9154</v>
      </c>
      <c r="W3464" t="s">
        <v>2181</v>
      </c>
      <c r="X3464">
        <v>1</v>
      </c>
      <c r="Y3464">
        <v>1</v>
      </c>
      <c r="Z3464" t="s">
        <v>1532</v>
      </c>
    </row>
    <row r="3465" spans="1:26">
      <c r="A3465">
        <v>285</v>
      </c>
      <c r="B3465">
        <v>16226</v>
      </c>
      <c r="C3465" t="s">
        <v>1574</v>
      </c>
      <c r="D3465" t="s">
        <v>1529</v>
      </c>
      <c r="E3465" t="s">
        <v>1445</v>
      </c>
      <c r="F3465">
        <v>18741</v>
      </c>
      <c r="G3465">
        <v>19701</v>
      </c>
      <c r="H3465" t="s">
        <v>1577</v>
      </c>
      <c r="I3465">
        <v>323</v>
      </c>
      <c r="J3465">
        <v>2</v>
      </c>
      <c r="K3465">
        <v>800</v>
      </c>
      <c r="L3465">
        <v>81000</v>
      </c>
      <c r="M3465">
        <v>4982</v>
      </c>
      <c r="N3465">
        <v>5231</v>
      </c>
      <c r="O3465">
        <v>5493</v>
      </c>
      <c r="P3465">
        <v>6004</v>
      </c>
      <c r="Q3465">
        <v>6515</v>
      </c>
      <c r="R3465">
        <v>1600</v>
      </c>
      <c r="S3465">
        <v>1680</v>
      </c>
      <c r="T3465">
        <v>1764</v>
      </c>
      <c r="U3465">
        <v>1928</v>
      </c>
      <c r="V3465">
        <v>2092</v>
      </c>
      <c r="W3465" t="s">
        <v>2181</v>
      </c>
      <c r="X3465">
        <v>1</v>
      </c>
      <c r="Y3465">
        <v>1</v>
      </c>
      <c r="Z3465" t="s">
        <v>1532</v>
      </c>
    </row>
    <row r="3466" spans="1:26">
      <c r="A3466">
        <v>285</v>
      </c>
      <c r="B3466">
        <v>16226</v>
      </c>
      <c r="C3466" t="s">
        <v>1574</v>
      </c>
      <c r="D3466" t="s">
        <v>1529</v>
      </c>
      <c r="E3466" t="s">
        <v>1445</v>
      </c>
      <c r="F3466">
        <v>79666</v>
      </c>
      <c r="G3466">
        <v>94112</v>
      </c>
      <c r="H3466" t="s">
        <v>1577</v>
      </c>
      <c r="I3466">
        <v>323</v>
      </c>
      <c r="J3466">
        <v>2</v>
      </c>
      <c r="K3466">
        <v>125000</v>
      </c>
      <c r="L3466">
        <v>81000</v>
      </c>
      <c r="M3466">
        <v>4982</v>
      </c>
      <c r="N3466">
        <v>5231</v>
      </c>
      <c r="O3466">
        <v>5493</v>
      </c>
      <c r="P3466">
        <v>6004</v>
      </c>
      <c r="Q3466">
        <v>6515</v>
      </c>
      <c r="R3466">
        <v>250000</v>
      </c>
      <c r="S3466">
        <v>262495</v>
      </c>
      <c r="T3466">
        <v>275642</v>
      </c>
      <c r="U3466">
        <v>301285</v>
      </c>
      <c r="V3466">
        <v>326927</v>
      </c>
      <c r="W3466" t="s">
        <v>2706</v>
      </c>
      <c r="X3466">
        <v>1</v>
      </c>
      <c r="Y3466">
        <v>1</v>
      </c>
      <c r="Z3466" t="s">
        <v>1532</v>
      </c>
    </row>
    <row r="3467" spans="1:26">
      <c r="A3467">
        <v>285</v>
      </c>
      <c r="B3467">
        <v>16226</v>
      </c>
      <c r="C3467" t="s">
        <v>1574</v>
      </c>
      <c r="D3467" t="s">
        <v>1529</v>
      </c>
      <c r="E3467" t="s">
        <v>1445</v>
      </c>
      <c r="F3467">
        <v>79073</v>
      </c>
      <c r="G3467">
        <v>93408</v>
      </c>
      <c r="H3467" t="s">
        <v>1577</v>
      </c>
      <c r="I3467">
        <v>323</v>
      </c>
      <c r="J3467">
        <v>2</v>
      </c>
      <c r="K3467">
        <v>90000</v>
      </c>
      <c r="L3467">
        <v>81000</v>
      </c>
      <c r="M3467">
        <v>4982</v>
      </c>
      <c r="N3467">
        <v>5231</v>
      </c>
      <c r="O3467">
        <v>5493</v>
      </c>
      <c r="P3467">
        <v>6004</v>
      </c>
      <c r="Q3467">
        <v>6515</v>
      </c>
      <c r="R3467">
        <v>180000</v>
      </c>
      <c r="S3467">
        <v>188996</v>
      </c>
      <c r="T3467">
        <v>198462</v>
      </c>
      <c r="U3467">
        <v>216925</v>
      </c>
      <c r="V3467">
        <v>235387</v>
      </c>
      <c r="W3467" t="s">
        <v>3097</v>
      </c>
      <c r="X3467">
        <v>1</v>
      </c>
      <c r="Y3467">
        <v>1</v>
      </c>
      <c r="Z3467" t="s">
        <v>1532</v>
      </c>
    </row>
    <row r="3468" spans="1:26">
      <c r="A3468">
        <v>285</v>
      </c>
      <c r="B3468">
        <v>16226</v>
      </c>
      <c r="C3468" t="s">
        <v>1574</v>
      </c>
      <c r="D3468" t="s">
        <v>1529</v>
      </c>
      <c r="E3468" t="s">
        <v>1445</v>
      </c>
      <c r="F3468">
        <v>82399</v>
      </c>
      <c r="G3468">
        <v>97411</v>
      </c>
      <c r="H3468" t="s">
        <v>1577</v>
      </c>
      <c r="I3468">
        <v>323</v>
      </c>
      <c r="J3468">
        <v>2</v>
      </c>
      <c r="K3468">
        <v>15000</v>
      </c>
      <c r="L3468">
        <v>81000</v>
      </c>
      <c r="M3468">
        <v>4982</v>
      </c>
      <c r="N3468">
        <v>5231</v>
      </c>
      <c r="O3468">
        <v>5493</v>
      </c>
      <c r="P3468">
        <v>6004</v>
      </c>
      <c r="Q3468">
        <v>6515</v>
      </c>
      <c r="R3468">
        <v>30000</v>
      </c>
      <c r="S3468">
        <v>31499</v>
      </c>
      <c r="T3468">
        <v>33077</v>
      </c>
      <c r="U3468">
        <v>36154</v>
      </c>
      <c r="V3468">
        <v>39231</v>
      </c>
      <c r="W3468" t="s">
        <v>3098</v>
      </c>
      <c r="X3468">
        <v>1</v>
      </c>
      <c r="Y3468">
        <v>1</v>
      </c>
      <c r="Z3468" t="s">
        <v>1532</v>
      </c>
    </row>
    <row r="3469" spans="1:26">
      <c r="A3469">
        <v>285</v>
      </c>
      <c r="B3469">
        <v>16226</v>
      </c>
      <c r="C3469" t="s">
        <v>1574</v>
      </c>
      <c r="D3469" t="s">
        <v>1529</v>
      </c>
      <c r="E3469" t="s">
        <v>1445</v>
      </c>
      <c r="F3469">
        <v>76953</v>
      </c>
      <c r="G3469">
        <v>91121</v>
      </c>
      <c r="H3469" t="s">
        <v>1577</v>
      </c>
      <c r="I3469">
        <v>323</v>
      </c>
      <c r="J3469">
        <v>2</v>
      </c>
      <c r="K3469">
        <v>40000</v>
      </c>
      <c r="L3469">
        <v>81000</v>
      </c>
      <c r="M3469">
        <v>4982</v>
      </c>
      <c r="N3469">
        <v>5231</v>
      </c>
      <c r="O3469">
        <v>5493</v>
      </c>
      <c r="P3469">
        <v>6004</v>
      </c>
      <c r="Q3469">
        <v>6515</v>
      </c>
      <c r="R3469">
        <v>80000</v>
      </c>
      <c r="S3469">
        <v>83998</v>
      </c>
      <c r="T3469">
        <v>88206</v>
      </c>
      <c r="U3469">
        <v>96411</v>
      </c>
      <c r="V3469">
        <v>104617</v>
      </c>
      <c r="W3469" t="s">
        <v>2897</v>
      </c>
      <c r="X3469">
        <v>1</v>
      </c>
      <c r="Y3469">
        <v>1</v>
      </c>
      <c r="Z3469" t="s">
        <v>1532</v>
      </c>
    </row>
    <row r="3470" spans="1:26">
      <c r="A3470">
        <v>285</v>
      </c>
      <c r="B3470">
        <v>16226</v>
      </c>
      <c r="C3470" t="s">
        <v>1574</v>
      </c>
      <c r="D3470" t="s">
        <v>1529</v>
      </c>
      <c r="E3470" t="s">
        <v>1445</v>
      </c>
      <c r="F3470">
        <v>82415</v>
      </c>
      <c r="G3470">
        <v>97431</v>
      </c>
      <c r="H3470" t="s">
        <v>1577</v>
      </c>
      <c r="I3470">
        <v>323</v>
      </c>
      <c r="J3470">
        <v>2</v>
      </c>
      <c r="K3470">
        <v>500000</v>
      </c>
      <c r="L3470">
        <v>81000</v>
      </c>
      <c r="M3470">
        <v>4982</v>
      </c>
      <c r="N3470">
        <v>5231</v>
      </c>
      <c r="O3470">
        <v>5493</v>
      </c>
      <c r="P3470">
        <v>6004</v>
      </c>
      <c r="Q3470">
        <v>6515</v>
      </c>
      <c r="R3470">
        <v>1000000</v>
      </c>
      <c r="S3470">
        <v>1049980</v>
      </c>
      <c r="T3470">
        <v>1102569</v>
      </c>
      <c r="U3470">
        <v>1205138</v>
      </c>
      <c r="V3470">
        <v>1307708</v>
      </c>
      <c r="W3470" t="s">
        <v>3099</v>
      </c>
      <c r="X3470">
        <v>1</v>
      </c>
      <c r="Y3470">
        <v>1</v>
      </c>
      <c r="Z3470" t="s">
        <v>1532</v>
      </c>
    </row>
    <row r="3471" spans="1:26">
      <c r="A3471">
        <v>285</v>
      </c>
      <c r="B3471">
        <v>16226</v>
      </c>
      <c r="C3471" t="s">
        <v>1574</v>
      </c>
      <c r="D3471" t="s">
        <v>1529</v>
      </c>
      <c r="E3471" t="s">
        <v>1445</v>
      </c>
      <c r="F3471">
        <v>37236</v>
      </c>
      <c r="G3471">
        <v>40950</v>
      </c>
      <c r="H3471" t="s">
        <v>1577</v>
      </c>
      <c r="I3471">
        <v>323</v>
      </c>
      <c r="J3471">
        <v>2</v>
      </c>
      <c r="K3471">
        <v>1500000</v>
      </c>
      <c r="L3471">
        <v>81000</v>
      </c>
      <c r="M3471">
        <v>4982</v>
      </c>
      <c r="N3471">
        <v>5231</v>
      </c>
      <c r="O3471">
        <v>5493</v>
      </c>
      <c r="P3471">
        <v>6004</v>
      </c>
      <c r="Q3471">
        <v>6515</v>
      </c>
      <c r="R3471">
        <v>3000000</v>
      </c>
      <c r="S3471">
        <v>3149940</v>
      </c>
      <c r="T3471">
        <v>3307708</v>
      </c>
      <c r="U3471">
        <v>3615415</v>
      </c>
      <c r="V3471">
        <v>3923123</v>
      </c>
      <c r="W3471" t="s">
        <v>3100</v>
      </c>
      <c r="X3471">
        <v>1</v>
      </c>
      <c r="Y3471">
        <v>1</v>
      </c>
      <c r="Z3471" t="s">
        <v>1532</v>
      </c>
    </row>
    <row r="3472" spans="1:26">
      <c r="A3472">
        <v>285</v>
      </c>
      <c r="B3472">
        <v>16226</v>
      </c>
      <c r="C3472" t="s">
        <v>1574</v>
      </c>
      <c r="D3472" t="s">
        <v>1529</v>
      </c>
      <c r="E3472" t="s">
        <v>1445</v>
      </c>
      <c r="F3472">
        <v>41394</v>
      </c>
      <c r="G3472">
        <v>46488</v>
      </c>
      <c r="H3472" t="s">
        <v>1577</v>
      </c>
      <c r="I3472">
        <v>323</v>
      </c>
      <c r="J3472">
        <v>3</v>
      </c>
      <c r="K3472">
        <v>150000</v>
      </c>
      <c r="L3472">
        <v>81000</v>
      </c>
      <c r="M3472">
        <v>4982</v>
      </c>
      <c r="N3472">
        <v>5231</v>
      </c>
      <c r="O3472">
        <v>5493</v>
      </c>
      <c r="P3472">
        <v>6004</v>
      </c>
      <c r="Q3472">
        <v>6515</v>
      </c>
      <c r="R3472">
        <v>450000</v>
      </c>
      <c r="S3472">
        <v>472491</v>
      </c>
      <c r="T3472">
        <v>496156</v>
      </c>
      <c r="U3472">
        <v>542312</v>
      </c>
      <c r="V3472">
        <v>588468</v>
      </c>
      <c r="W3472" t="s">
        <v>3101</v>
      </c>
      <c r="X3472">
        <v>1</v>
      </c>
      <c r="Y3472">
        <v>1</v>
      </c>
      <c r="Z3472" t="s">
        <v>1532</v>
      </c>
    </row>
    <row r="3473" spans="1:26">
      <c r="A3473">
        <v>285</v>
      </c>
      <c r="B3473">
        <v>16226</v>
      </c>
      <c r="C3473" t="s">
        <v>1574</v>
      </c>
      <c r="D3473" t="s">
        <v>1529</v>
      </c>
      <c r="E3473" t="s">
        <v>1445</v>
      </c>
      <c r="F3473">
        <v>81390</v>
      </c>
      <c r="G3473">
        <v>96143</v>
      </c>
      <c r="H3473" t="s">
        <v>1577</v>
      </c>
      <c r="I3473">
        <v>323</v>
      </c>
      <c r="J3473">
        <v>3</v>
      </c>
      <c r="K3473">
        <v>120000</v>
      </c>
      <c r="L3473">
        <v>81000</v>
      </c>
      <c r="M3473">
        <v>4982</v>
      </c>
      <c r="N3473">
        <v>5231</v>
      </c>
      <c r="O3473">
        <v>5493</v>
      </c>
      <c r="P3473">
        <v>6004</v>
      </c>
      <c r="Q3473">
        <v>6515</v>
      </c>
      <c r="R3473">
        <v>360000</v>
      </c>
      <c r="S3473">
        <v>377993</v>
      </c>
      <c r="T3473">
        <v>396925</v>
      </c>
      <c r="U3473">
        <v>433850</v>
      </c>
      <c r="V3473">
        <v>470775</v>
      </c>
      <c r="W3473" t="s">
        <v>3102</v>
      </c>
      <c r="X3473">
        <v>1</v>
      </c>
      <c r="Y3473">
        <v>1</v>
      </c>
      <c r="Z3473" t="s">
        <v>1532</v>
      </c>
    </row>
    <row r="3474" spans="1:26">
      <c r="A3474">
        <v>285</v>
      </c>
      <c r="B3474">
        <v>16226</v>
      </c>
      <c r="C3474" t="s">
        <v>1574</v>
      </c>
      <c r="D3474" t="s">
        <v>1529</v>
      </c>
      <c r="E3474" t="s">
        <v>1445</v>
      </c>
      <c r="F3474">
        <v>37166</v>
      </c>
      <c r="G3474">
        <v>40871</v>
      </c>
      <c r="H3474" t="s">
        <v>1577</v>
      </c>
      <c r="I3474">
        <v>323</v>
      </c>
      <c r="J3474">
        <v>2</v>
      </c>
      <c r="K3474">
        <v>1500000</v>
      </c>
      <c r="L3474">
        <v>81000</v>
      </c>
      <c r="M3474">
        <v>4982</v>
      </c>
      <c r="N3474">
        <v>5231</v>
      </c>
      <c r="O3474">
        <v>5493</v>
      </c>
      <c r="P3474">
        <v>6004</v>
      </c>
      <c r="Q3474">
        <v>6515</v>
      </c>
      <c r="R3474">
        <v>3000000</v>
      </c>
      <c r="S3474">
        <v>3149940</v>
      </c>
      <c r="T3474">
        <v>3307708</v>
      </c>
      <c r="U3474">
        <v>3615415</v>
      </c>
      <c r="V3474">
        <v>3923123</v>
      </c>
      <c r="W3474" t="s">
        <v>3103</v>
      </c>
      <c r="X3474">
        <v>1</v>
      </c>
      <c r="Y3474">
        <v>1</v>
      </c>
      <c r="Z3474" t="s">
        <v>1532</v>
      </c>
    </row>
    <row r="3475" spans="1:26">
      <c r="A3475">
        <v>285</v>
      </c>
      <c r="B3475">
        <v>16226</v>
      </c>
      <c r="C3475" t="s">
        <v>1574</v>
      </c>
      <c r="D3475" t="s">
        <v>1529</v>
      </c>
      <c r="E3475" t="s">
        <v>1445</v>
      </c>
      <c r="F3475">
        <v>71424</v>
      </c>
      <c r="G3475">
        <v>85059</v>
      </c>
      <c r="H3475" t="s">
        <v>1577</v>
      </c>
      <c r="I3475">
        <v>323</v>
      </c>
      <c r="J3475">
        <v>2</v>
      </c>
      <c r="K3475">
        <v>5000</v>
      </c>
      <c r="L3475">
        <v>81000</v>
      </c>
      <c r="M3475">
        <v>4982</v>
      </c>
      <c r="N3475">
        <v>5231</v>
      </c>
      <c r="O3475">
        <v>5493</v>
      </c>
      <c r="P3475">
        <v>6004</v>
      </c>
      <c r="Q3475">
        <v>6515</v>
      </c>
      <c r="R3475">
        <v>10000</v>
      </c>
      <c r="S3475">
        <v>10500</v>
      </c>
      <c r="T3475">
        <v>11026</v>
      </c>
      <c r="U3475">
        <v>12051</v>
      </c>
      <c r="V3475">
        <v>13077</v>
      </c>
      <c r="W3475" t="s">
        <v>2438</v>
      </c>
      <c r="X3475">
        <v>1</v>
      </c>
      <c r="Y3475">
        <v>1</v>
      </c>
      <c r="Z3475" t="s">
        <v>1532</v>
      </c>
    </row>
    <row r="3476" spans="1:26">
      <c r="A3476">
        <v>285</v>
      </c>
      <c r="B3476">
        <v>16226</v>
      </c>
      <c r="C3476" t="s">
        <v>1574</v>
      </c>
      <c r="D3476" t="s">
        <v>1529</v>
      </c>
      <c r="E3476" t="s">
        <v>1445</v>
      </c>
      <c r="F3476">
        <v>38519</v>
      </c>
      <c r="G3476">
        <v>42616</v>
      </c>
      <c r="H3476" t="s">
        <v>1577</v>
      </c>
      <c r="I3476">
        <v>323</v>
      </c>
      <c r="J3476">
        <v>4</v>
      </c>
      <c r="K3476">
        <v>40000</v>
      </c>
      <c r="L3476">
        <v>81000</v>
      </c>
      <c r="M3476">
        <v>4982</v>
      </c>
      <c r="N3476">
        <v>5231</v>
      </c>
      <c r="O3476">
        <v>5493</v>
      </c>
      <c r="P3476">
        <v>6004</v>
      </c>
      <c r="Q3476">
        <v>6515</v>
      </c>
      <c r="R3476">
        <v>160000</v>
      </c>
      <c r="S3476">
        <v>167997</v>
      </c>
      <c r="T3476">
        <v>176411</v>
      </c>
      <c r="U3476">
        <v>192822</v>
      </c>
      <c r="V3476">
        <v>209233</v>
      </c>
      <c r="W3476" t="s">
        <v>2710</v>
      </c>
      <c r="X3476">
        <v>1</v>
      </c>
      <c r="Y3476">
        <v>1</v>
      </c>
      <c r="Z3476" t="s">
        <v>1532</v>
      </c>
    </row>
    <row r="3477" spans="1:26">
      <c r="A3477">
        <v>285</v>
      </c>
      <c r="B3477">
        <v>16226</v>
      </c>
      <c r="C3477" t="s">
        <v>1574</v>
      </c>
      <c r="D3477" t="s">
        <v>1529</v>
      </c>
      <c r="E3477" t="s">
        <v>1445</v>
      </c>
      <c r="F3477">
        <v>76891</v>
      </c>
      <c r="G3477">
        <v>91057</v>
      </c>
      <c r="H3477" t="s">
        <v>1577</v>
      </c>
      <c r="I3477">
        <v>323</v>
      </c>
      <c r="J3477">
        <v>8</v>
      </c>
      <c r="K3477">
        <v>85000</v>
      </c>
      <c r="L3477">
        <v>81000</v>
      </c>
      <c r="M3477">
        <v>4982</v>
      </c>
      <c r="N3477">
        <v>5231</v>
      </c>
      <c r="O3477">
        <v>5493</v>
      </c>
      <c r="P3477">
        <v>6004</v>
      </c>
      <c r="Q3477">
        <v>6515</v>
      </c>
      <c r="R3477">
        <v>680000</v>
      </c>
      <c r="S3477">
        <v>713986</v>
      </c>
      <c r="T3477">
        <v>749747</v>
      </c>
      <c r="U3477">
        <v>819494</v>
      </c>
      <c r="V3477">
        <v>889241</v>
      </c>
      <c r="W3477" t="s">
        <v>3104</v>
      </c>
      <c r="X3477">
        <v>1</v>
      </c>
      <c r="Y3477">
        <v>1</v>
      </c>
      <c r="Z3477" t="s">
        <v>1532</v>
      </c>
    </row>
    <row r="3478" spans="1:26">
      <c r="A3478">
        <v>285</v>
      </c>
      <c r="B3478">
        <v>16226</v>
      </c>
      <c r="C3478" t="s">
        <v>1574</v>
      </c>
      <c r="D3478" t="s">
        <v>1529</v>
      </c>
      <c r="E3478" t="s">
        <v>1445</v>
      </c>
      <c r="F3478">
        <v>27360</v>
      </c>
      <c r="G3478">
        <v>29831</v>
      </c>
      <c r="H3478" t="s">
        <v>1577</v>
      </c>
      <c r="I3478">
        <v>323</v>
      </c>
      <c r="J3478">
        <v>4</v>
      </c>
      <c r="K3478">
        <v>45000</v>
      </c>
      <c r="L3478">
        <v>81000</v>
      </c>
      <c r="M3478">
        <v>4982</v>
      </c>
      <c r="N3478">
        <v>5231</v>
      </c>
      <c r="O3478">
        <v>5493</v>
      </c>
      <c r="P3478">
        <v>6004</v>
      </c>
      <c r="Q3478">
        <v>6515</v>
      </c>
      <c r="R3478">
        <v>180000</v>
      </c>
      <c r="S3478">
        <v>188996</v>
      </c>
      <c r="T3478">
        <v>198462</v>
      </c>
      <c r="U3478">
        <v>216925</v>
      </c>
      <c r="V3478">
        <v>235387</v>
      </c>
      <c r="W3478" t="s">
        <v>3105</v>
      </c>
      <c r="X3478">
        <v>1</v>
      </c>
      <c r="Y3478">
        <v>1</v>
      </c>
      <c r="Z3478" t="s">
        <v>1532</v>
      </c>
    </row>
    <row r="3479" spans="1:26">
      <c r="A3479">
        <v>285</v>
      </c>
      <c r="B3479">
        <v>16226</v>
      </c>
      <c r="C3479" t="s">
        <v>1574</v>
      </c>
      <c r="D3479" t="s">
        <v>1529</v>
      </c>
      <c r="E3479" t="s">
        <v>1445</v>
      </c>
      <c r="F3479">
        <v>76999</v>
      </c>
      <c r="G3479">
        <v>91173</v>
      </c>
      <c r="H3479" t="s">
        <v>1577</v>
      </c>
      <c r="I3479">
        <v>323</v>
      </c>
      <c r="J3479">
        <v>4</v>
      </c>
      <c r="K3479">
        <v>95000</v>
      </c>
      <c r="L3479">
        <v>81000</v>
      </c>
      <c r="M3479">
        <v>4982</v>
      </c>
      <c r="N3479">
        <v>5231</v>
      </c>
      <c r="O3479">
        <v>5493</v>
      </c>
      <c r="P3479">
        <v>6004</v>
      </c>
      <c r="Q3479">
        <v>6515</v>
      </c>
      <c r="R3479">
        <v>380000</v>
      </c>
      <c r="S3479">
        <v>398992</v>
      </c>
      <c r="T3479">
        <v>418976</v>
      </c>
      <c r="U3479">
        <v>457953</v>
      </c>
      <c r="V3479">
        <v>496929</v>
      </c>
      <c r="W3479" t="s">
        <v>3106</v>
      </c>
      <c r="X3479">
        <v>1</v>
      </c>
      <c r="Y3479">
        <v>1</v>
      </c>
      <c r="Z3479" t="s">
        <v>1532</v>
      </c>
    </row>
    <row r="3480" spans="1:26">
      <c r="A3480">
        <v>285</v>
      </c>
      <c r="B3480">
        <v>16226</v>
      </c>
      <c r="C3480" t="s">
        <v>1574</v>
      </c>
      <c r="D3480" t="s">
        <v>1529</v>
      </c>
      <c r="E3480" t="s">
        <v>1445</v>
      </c>
      <c r="F3480">
        <v>60328</v>
      </c>
      <c r="G3480">
        <v>71728</v>
      </c>
      <c r="H3480" t="s">
        <v>1577</v>
      </c>
      <c r="I3480">
        <v>323</v>
      </c>
      <c r="J3480">
        <v>4</v>
      </c>
      <c r="K3480">
        <v>135000</v>
      </c>
      <c r="L3480">
        <v>81000</v>
      </c>
      <c r="M3480">
        <v>4982</v>
      </c>
      <c r="N3480">
        <v>5231</v>
      </c>
      <c r="O3480">
        <v>5493</v>
      </c>
      <c r="P3480">
        <v>6004</v>
      </c>
      <c r="Q3480">
        <v>6515</v>
      </c>
      <c r="R3480">
        <v>540000</v>
      </c>
      <c r="S3480">
        <v>566989</v>
      </c>
      <c r="T3480">
        <v>595387</v>
      </c>
      <c r="U3480">
        <v>650775</v>
      </c>
      <c r="V3480">
        <v>706162</v>
      </c>
      <c r="W3480" t="s">
        <v>3106</v>
      </c>
      <c r="X3480">
        <v>1</v>
      </c>
      <c r="Y3480">
        <v>1</v>
      </c>
      <c r="Z3480" t="s">
        <v>1532</v>
      </c>
    </row>
    <row r="3481" spans="1:26">
      <c r="A3481">
        <v>285</v>
      </c>
      <c r="B3481">
        <v>16226</v>
      </c>
      <c r="C3481" t="s">
        <v>1574</v>
      </c>
      <c r="D3481" t="s">
        <v>1529</v>
      </c>
      <c r="E3481" t="s">
        <v>1445</v>
      </c>
      <c r="F3481">
        <v>49723</v>
      </c>
      <c r="G3481">
        <v>58284</v>
      </c>
      <c r="H3481" t="s">
        <v>1577</v>
      </c>
      <c r="I3481">
        <v>323</v>
      </c>
      <c r="J3481">
        <v>3</v>
      </c>
      <c r="K3481">
        <v>45000</v>
      </c>
      <c r="L3481">
        <v>81000</v>
      </c>
      <c r="M3481">
        <v>4982</v>
      </c>
      <c r="N3481">
        <v>5231</v>
      </c>
      <c r="O3481">
        <v>5493</v>
      </c>
      <c r="P3481">
        <v>6004</v>
      </c>
      <c r="Q3481">
        <v>6515</v>
      </c>
      <c r="R3481">
        <v>135000</v>
      </c>
      <c r="S3481">
        <v>141747</v>
      </c>
      <c r="T3481">
        <v>148847</v>
      </c>
      <c r="U3481">
        <v>162694</v>
      </c>
      <c r="V3481">
        <v>176541</v>
      </c>
      <c r="W3481" t="s">
        <v>3107</v>
      </c>
      <c r="X3481">
        <v>1</v>
      </c>
      <c r="Y3481">
        <v>1</v>
      </c>
      <c r="Z3481" t="s">
        <v>1532</v>
      </c>
    </row>
    <row r="3482" spans="1:26">
      <c r="A3482">
        <v>285</v>
      </c>
      <c r="B3482">
        <v>16226</v>
      </c>
      <c r="C3482" t="s">
        <v>1574</v>
      </c>
      <c r="D3482" t="s">
        <v>1529</v>
      </c>
      <c r="E3482" t="s">
        <v>1445</v>
      </c>
      <c r="F3482">
        <v>57001</v>
      </c>
      <c r="G3482">
        <v>67546</v>
      </c>
      <c r="H3482" t="s">
        <v>1530</v>
      </c>
      <c r="I3482">
        <v>295</v>
      </c>
      <c r="J3482">
        <v>10</v>
      </c>
      <c r="K3482">
        <v>90</v>
      </c>
      <c r="L3482">
        <v>81000</v>
      </c>
      <c r="M3482">
        <v>4982</v>
      </c>
      <c r="N3482">
        <v>5231</v>
      </c>
      <c r="O3482">
        <v>5493</v>
      </c>
      <c r="P3482">
        <v>6004</v>
      </c>
      <c r="Q3482">
        <v>6515</v>
      </c>
      <c r="R3482">
        <v>900</v>
      </c>
      <c r="S3482">
        <v>945</v>
      </c>
      <c r="T3482">
        <v>992</v>
      </c>
      <c r="U3482">
        <v>1085</v>
      </c>
      <c r="V3482">
        <v>1177</v>
      </c>
      <c r="W3482" t="s">
        <v>2597</v>
      </c>
      <c r="X3482">
        <v>1</v>
      </c>
      <c r="Y3482">
        <v>1</v>
      </c>
      <c r="Z3482" t="s">
        <v>1532</v>
      </c>
    </row>
    <row r="3483" spans="1:26">
      <c r="A3483">
        <v>285</v>
      </c>
      <c r="B3483">
        <v>16226</v>
      </c>
      <c r="C3483" t="s">
        <v>1574</v>
      </c>
      <c r="D3483" t="s">
        <v>1529</v>
      </c>
      <c r="E3483" t="s">
        <v>1445</v>
      </c>
      <c r="F3483">
        <v>58469</v>
      </c>
      <c r="G3483">
        <v>69399</v>
      </c>
      <c r="H3483" t="s">
        <v>1530</v>
      </c>
      <c r="I3483">
        <v>295</v>
      </c>
      <c r="J3483">
        <v>10</v>
      </c>
      <c r="K3483">
        <v>50</v>
      </c>
      <c r="L3483">
        <v>81000</v>
      </c>
      <c r="M3483">
        <v>4982</v>
      </c>
      <c r="N3483">
        <v>5231</v>
      </c>
      <c r="O3483">
        <v>5493</v>
      </c>
      <c r="P3483">
        <v>6004</v>
      </c>
      <c r="Q3483">
        <v>6515</v>
      </c>
      <c r="R3483">
        <v>500</v>
      </c>
      <c r="S3483">
        <v>525</v>
      </c>
      <c r="T3483">
        <v>551</v>
      </c>
      <c r="U3483">
        <v>603</v>
      </c>
      <c r="V3483">
        <v>654</v>
      </c>
      <c r="W3483" t="s">
        <v>2597</v>
      </c>
      <c r="X3483">
        <v>1</v>
      </c>
      <c r="Y3483">
        <v>1</v>
      </c>
      <c r="Z3483" t="s">
        <v>1532</v>
      </c>
    </row>
    <row r="3484" spans="1:26">
      <c r="A3484">
        <v>285</v>
      </c>
      <c r="B3484">
        <v>16226</v>
      </c>
      <c r="C3484" t="s">
        <v>1574</v>
      </c>
      <c r="D3484" t="s">
        <v>1529</v>
      </c>
      <c r="E3484" t="s">
        <v>1445</v>
      </c>
      <c r="F3484">
        <v>57056</v>
      </c>
      <c r="G3484">
        <v>67623</v>
      </c>
      <c r="H3484" t="s">
        <v>1530</v>
      </c>
      <c r="I3484">
        <v>295</v>
      </c>
      <c r="J3484">
        <v>10</v>
      </c>
      <c r="K3484">
        <v>50</v>
      </c>
      <c r="L3484">
        <v>81000</v>
      </c>
      <c r="M3484">
        <v>4982</v>
      </c>
      <c r="N3484">
        <v>5231</v>
      </c>
      <c r="O3484">
        <v>5493</v>
      </c>
      <c r="P3484">
        <v>6004</v>
      </c>
      <c r="Q3484">
        <v>6515</v>
      </c>
      <c r="R3484">
        <v>500</v>
      </c>
      <c r="S3484">
        <v>525</v>
      </c>
      <c r="T3484">
        <v>551</v>
      </c>
      <c r="U3484">
        <v>603</v>
      </c>
      <c r="V3484">
        <v>654</v>
      </c>
      <c r="W3484" t="s">
        <v>2597</v>
      </c>
      <c r="X3484">
        <v>1</v>
      </c>
      <c r="Y3484">
        <v>1</v>
      </c>
      <c r="Z3484" t="s">
        <v>1532</v>
      </c>
    </row>
    <row r="3485" spans="1:26">
      <c r="A3485">
        <v>285</v>
      </c>
      <c r="B3485">
        <v>16226</v>
      </c>
      <c r="C3485" t="s">
        <v>1574</v>
      </c>
      <c r="D3485" t="s">
        <v>1529</v>
      </c>
      <c r="E3485" t="s">
        <v>1445</v>
      </c>
      <c r="F3485">
        <v>40190</v>
      </c>
      <c r="G3485">
        <v>44815</v>
      </c>
      <c r="H3485" t="s">
        <v>1530</v>
      </c>
      <c r="I3485">
        <v>295</v>
      </c>
      <c r="J3485">
        <v>20000</v>
      </c>
      <c r="K3485">
        <v>3.5</v>
      </c>
      <c r="L3485">
        <v>81000</v>
      </c>
      <c r="M3485">
        <v>4982</v>
      </c>
      <c r="N3485">
        <v>5231</v>
      </c>
      <c r="O3485">
        <v>5493</v>
      </c>
      <c r="P3485">
        <v>6004</v>
      </c>
      <c r="Q3485">
        <v>6515</v>
      </c>
      <c r="R3485">
        <v>70000</v>
      </c>
      <c r="S3485">
        <v>73499</v>
      </c>
      <c r="T3485">
        <v>77180</v>
      </c>
      <c r="U3485">
        <v>84360</v>
      </c>
      <c r="V3485">
        <v>91540</v>
      </c>
      <c r="W3485" t="s">
        <v>3108</v>
      </c>
      <c r="X3485">
        <v>1</v>
      </c>
      <c r="Y3485">
        <v>1</v>
      </c>
      <c r="Z3485" t="s">
        <v>1532</v>
      </c>
    </row>
    <row r="3486" spans="1:26">
      <c r="A3486">
        <v>285</v>
      </c>
      <c r="B3486">
        <v>16226</v>
      </c>
      <c r="C3486" t="s">
        <v>1574</v>
      </c>
      <c r="D3486" t="s">
        <v>1529</v>
      </c>
      <c r="E3486" t="s">
        <v>1445</v>
      </c>
      <c r="F3486">
        <v>57040</v>
      </c>
      <c r="G3486">
        <v>67602</v>
      </c>
      <c r="H3486" t="s">
        <v>1530</v>
      </c>
      <c r="I3486">
        <v>295</v>
      </c>
      <c r="J3486">
        <v>6</v>
      </c>
      <c r="K3486">
        <v>15000</v>
      </c>
      <c r="L3486">
        <v>81000</v>
      </c>
      <c r="M3486">
        <v>4982</v>
      </c>
      <c r="N3486">
        <v>5231</v>
      </c>
      <c r="O3486">
        <v>5493</v>
      </c>
      <c r="P3486">
        <v>6004</v>
      </c>
      <c r="Q3486">
        <v>6515</v>
      </c>
      <c r="R3486">
        <v>90000</v>
      </c>
      <c r="S3486">
        <v>94498</v>
      </c>
      <c r="T3486">
        <v>99231</v>
      </c>
      <c r="U3486">
        <v>108462</v>
      </c>
      <c r="V3486">
        <v>117694</v>
      </c>
      <c r="W3486" t="s">
        <v>3109</v>
      </c>
      <c r="X3486">
        <v>1</v>
      </c>
      <c r="Y3486">
        <v>1</v>
      </c>
      <c r="Z3486" t="s">
        <v>1532</v>
      </c>
    </row>
    <row r="3487" spans="1:26">
      <c r="A3487">
        <v>285</v>
      </c>
      <c r="B3487">
        <v>16226</v>
      </c>
      <c r="C3487" t="s">
        <v>1574</v>
      </c>
      <c r="D3487" t="s">
        <v>1529</v>
      </c>
      <c r="E3487" t="s">
        <v>1445</v>
      </c>
      <c r="F3487">
        <v>75596</v>
      </c>
      <c r="G3487">
        <v>89658</v>
      </c>
      <c r="H3487" t="s">
        <v>1530</v>
      </c>
      <c r="I3487">
        <v>295</v>
      </c>
      <c r="J3487">
        <v>1000</v>
      </c>
      <c r="K3487">
        <v>25</v>
      </c>
      <c r="L3487">
        <v>81000</v>
      </c>
      <c r="M3487">
        <v>4982</v>
      </c>
      <c r="N3487">
        <v>5231</v>
      </c>
      <c r="O3487">
        <v>5493</v>
      </c>
      <c r="P3487">
        <v>6004</v>
      </c>
      <c r="Q3487">
        <v>6515</v>
      </c>
      <c r="R3487">
        <v>25000</v>
      </c>
      <c r="S3487">
        <v>26249</v>
      </c>
      <c r="T3487">
        <v>27564</v>
      </c>
      <c r="U3487">
        <v>30128</v>
      </c>
      <c r="V3487">
        <v>32693</v>
      </c>
      <c r="W3487" t="s">
        <v>3110</v>
      </c>
      <c r="X3487">
        <v>1</v>
      </c>
      <c r="Y3487">
        <v>1</v>
      </c>
      <c r="Z3487" t="s">
        <v>1532</v>
      </c>
    </row>
    <row r="3488" spans="1:26">
      <c r="A3488">
        <v>285</v>
      </c>
      <c r="B3488">
        <v>16226</v>
      </c>
      <c r="C3488" t="s">
        <v>1574</v>
      </c>
      <c r="D3488" t="s">
        <v>1529</v>
      </c>
      <c r="E3488" t="s">
        <v>1445</v>
      </c>
      <c r="F3488">
        <v>9587</v>
      </c>
      <c r="G3488">
        <v>9967</v>
      </c>
      <c r="H3488" t="s">
        <v>1530</v>
      </c>
      <c r="I3488">
        <v>295</v>
      </c>
      <c r="J3488">
        <v>12000</v>
      </c>
      <c r="K3488">
        <v>3.5</v>
      </c>
      <c r="L3488">
        <v>81000</v>
      </c>
      <c r="M3488">
        <v>4982</v>
      </c>
      <c r="N3488">
        <v>5231</v>
      </c>
      <c r="O3488">
        <v>5493</v>
      </c>
      <c r="P3488">
        <v>6004</v>
      </c>
      <c r="Q3488">
        <v>6515</v>
      </c>
      <c r="R3488">
        <v>42000</v>
      </c>
      <c r="S3488">
        <v>44099</v>
      </c>
      <c r="T3488">
        <v>46308</v>
      </c>
      <c r="U3488">
        <v>50616</v>
      </c>
      <c r="V3488">
        <v>54924</v>
      </c>
      <c r="W3488" t="s">
        <v>3111</v>
      </c>
      <c r="X3488">
        <v>1</v>
      </c>
      <c r="Y3488">
        <v>1</v>
      </c>
      <c r="Z3488" t="s">
        <v>1532</v>
      </c>
    </row>
    <row r="3489" spans="1:26">
      <c r="A3489">
        <v>285</v>
      </c>
      <c r="B3489">
        <v>16226</v>
      </c>
      <c r="C3489" t="s">
        <v>1574</v>
      </c>
      <c r="D3489" t="s">
        <v>1529</v>
      </c>
      <c r="E3489" t="s">
        <v>1445</v>
      </c>
      <c r="F3489">
        <v>47788</v>
      </c>
      <c r="G3489">
        <v>64898</v>
      </c>
      <c r="H3489" t="s">
        <v>1530</v>
      </c>
      <c r="I3489">
        <v>295</v>
      </c>
      <c r="J3489">
        <v>120</v>
      </c>
      <c r="K3489">
        <v>35</v>
      </c>
      <c r="L3489">
        <v>81000</v>
      </c>
      <c r="M3489">
        <v>4982</v>
      </c>
      <c r="N3489">
        <v>5231</v>
      </c>
      <c r="O3489">
        <v>5493</v>
      </c>
      <c r="P3489">
        <v>6004</v>
      </c>
      <c r="Q3489">
        <v>6515</v>
      </c>
      <c r="R3489">
        <v>4200</v>
      </c>
      <c r="S3489">
        <v>4410</v>
      </c>
      <c r="T3489">
        <v>4631</v>
      </c>
      <c r="U3489">
        <v>5062</v>
      </c>
      <c r="V3489">
        <v>5492</v>
      </c>
      <c r="W3489" t="s">
        <v>2253</v>
      </c>
      <c r="X3489">
        <v>1</v>
      </c>
      <c r="Y3489">
        <v>1</v>
      </c>
      <c r="Z3489" t="s">
        <v>1532</v>
      </c>
    </row>
    <row r="3490" spans="1:26">
      <c r="A3490">
        <v>285</v>
      </c>
      <c r="B3490">
        <v>16226</v>
      </c>
      <c r="C3490" t="s">
        <v>1574</v>
      </c>
      <c r="D3490" t="s">
        <v>1529</v>
      </c>
      <c r="E3490" t="s">
        <v>1445</v>
      </c>
      <c r="F3490">
        <v>29728</v>
      </c>
      <c r="G3490">
        <v>32360</v>
      </c>
      <c r="H3490" t="s">
        <v>1530</v>
      </c>
      <c r="I3490">
        <v>295</v>
      </c>
      <c r="J3490">
        <v>5000</v>
      </c>
      <c r="K3490">
        <v>15</v>
      </c>
      <c r="L3490">
        <v>81000</v>
      </c>
      <c r="M3490">
        <v>4982</v>
      </c>
      <c r="N3490">
        <v>5231</v>
      </c>
      <c r="O3490">
        <v>5493</v>
      </c>
      <c r="P3490">
        <v>6004</v>
      </c>
      <c r="Q3490">
        <v>6515</v>
      </c>
      <c r="R3490">
        <v>75000</v>
      </c>
      <c r="S3490">
        <v>78748</v>
      </c>
      <c r="T3490">
        <v>82693</v>
      </c>
      <c r="U3490">
        <v>90385</v>
      </c>
      <c r="V3490">
        <v>98078</v>
      </c>
      <c r="W3490" t="s">
        <v>3112</v>
      </c>
      <c r="X3490">
        <v>1</v>
      </c>
      <c r="Y3490">
        <v>1</v>
      </c>
      <c r="Z3490" t="s">
        <v>1532</v>
      </c>
    </row>
    <row r="3491" spans="1:26">
      <c r="A3491">
        <v>285</v>
      </c>
      <c r="B3491">
        <v>16226</v>
      </c>
      <c r="C3491" t="s">
        <v>1574</v>
      </c>
      <c r="D3491" t="s">
        <v>1529</v>
      </c>
      <c r="E3491" t="s">
        <v>1445</v>
      </c>
      <c r="F3491">
        <v>29725</v>
      </c>
      <c r="G3491">
        <v>32358</v>
      </c>
      <c r="H3491" t="s">
        <v>1530</v>
      </c>
      <c r="I3491">
        <v>295</v>
      </c>
      <c r="J3491">
        <v>10000</v>
      </c>
      <c r="K3491">
        <v>5</v>
      </c>
      <c r="L3491">
        <v>81000</v>
      </c>
      <c r="M3491">
        <v>4982</v>
      </c>
      <c r="N3491">
        <v>5231</v>
      </c>
      <c r="O3491">
        <v>5493</v>
      </c>
      <c r="P3491">
        <v>6004</v>
      </c>
      <c r="Q3491">
        <v>6515</v>
      </c>
      <c r="R3491">
        <v>50000</v>
      </c>
      <c r="S3491">
        <v>52499</v>
      </c>
      <c r="T3491">
        <v>55128</v>
      </c>
      <c r="U3491">
        <v>60257</v>
      </c>
      <c r="V3491">
        <v>65385</v>
      </c>
      <c r="W3491" t="s">
        <v>3112</v>
      </c>
      <c r="X3491">
        <v>1</v>
      </c>
      <c r="Y3491">
        <v>1</v>
      </c>
      <c r="Z3491" t="s">
        <v>1532</v>
      </c>
    </row>
    <row r="3492" spans="1:26">
      <c r="A3492">
        <v>285</v>
      </c>
      <c r="B3492">
        <v>16226</v>
      </c>
      <c r="C3492" t="s">
        <v>1574</v>
      </c>
      <c r="D3492" t="s">
        <v>1529</v>
      </c>
      <c r="E3492" t="s">
        <v>1445</v>
      </c>
      <c r="F3492">
        <v>58268</v>
      </c>
      <c r="G3492">
        <v>69160</v>
      </c>
      <c r="H3492" t="s">
        <v>1530</v>
      </c>
      <c r="I3492">
        <v>295</v>
      </c>
      <c r="J3492">
        <v>15</v>
      </c>
      <c r="K3492">
        <v>800</v>
      </c>
      <c r="L3492">
        <v>81000</v>
      </c>
      <c r="M3492">
        <v>4982</v>
      </c>
      <c r="N3492">
        <v>5231</v>
      </c>
      <c r="O3492">
        <v>5493</v>
      </c>
      <c r="P3492">
        <v>6004</v>
      </c>
      <c r="Q3492">
        <v>6515</v>
      </c>
      <c r="R3492">
        <v>12000</v>
      </c>
      <c r="S3492">
        <v>12600</v>
      </c>
      <c r="T3492">
        <v>13231</v>
      </c>
      <c r="U3492">
        <v>14462</v>
      </c>
      <c r="V3492">
        <v>15692</v>
      </c>
      <c r="W3492" t="s">
        <v>1915</v>
      </c>
      <c r="X3492">
        <v>1</v>
      </c>
      <c r="Y3492">
        <v>1</v>
      </c>
      <c r="Z3492" t="s">
        <v>1532</v>
      </c>
    </row>
    <row r="3493" spans="1:26">
      <c r="A3493">
        <v>285</v>
      </c>
      <c r="B3493">
        <v>16226</v>
      </c>
      <c r="C3493" t="s">
        <v>1574</v>
      </c>
      <c r="D3493" t="s">
        <v>1529</v>
      </c>
      <c r="E3493" t="s">
        <v>1445</v>
      </c>
      <c r="F3493">
        <v>72733</v>
      </c>
      <c r="G3493">
        <v>86450</v>
      </c>
      <c r="H3493" t="s">
        <v>1530</v>
      </c>
      <c r="I3493">
        <v>295</v>
      </c>
      <c r="J3493">
        <v>10</v>
      </c>
      <c r="K3493">
        <v>300</v>
      </c>
      <c r="L3493">
        <v>81000</v>
      </c>
      <c r="M3493">
        <v>4982</v>
      </c>
      <c r="N3493">
        <v>5231</v>
      </c>
      <c r="O3493">
        <v>5493</v>
      </c>
      <c r="P3493">
        <v>6004</v>
      </c>
      <c r="Q3493">
        <v>6515</v>
      </c>
      <c r="R3493">
        <v>3000</v>
      </c>
      <c r="S3493">
        <v>3150</v>
      </c>
      <c r="T3493">
        <v>3308</v>
      </c>
      <c r="U3493">
        <v>3615</v>
      </c>
      <c r="V3493">
        <v>3923</v>
      </c>
      <c r="W3493" t="s">
        <v>1935</v>
      </c>
      <c r="X3493">
        <v>1</v>
      </c>
      <c r="Y3493">
        <v>1</v>
      </c>
      <c r="Z3493" t="s">
        <v>1532</v>
      </c>
    </row>
    <row r="3494" spans="1:26">
      <c r="A3494">
        <v>285</v>
      </c>
      <c r="B3494">
        <v>16226</v>
      </c>
      <c r="C3494" t="s">
        <v>1574</v>
      </c>
      <c r="D3494" t="s">
        <v>1529</v>
      </c>
      <c r="E3494" t="s">
        <v>1445</v>
      </c>
      <c r="F3494">
        <v>71437</v>
      </c>
      <c r="G3494">
        <v>85072</v>
      </c>
      <c r="H3494" t="s">
        <v>1530</v>
      </c>
      <c r="I3494">
        <v>295</v>
      </c>
      <c r="J3494">
        <v>5</v>
      </c>
      <c r="K3494">
        <v>500</v>
      </c>
      <c r="L3494">
        <v>81000</v>
      </c>
      <c r="M3494">
        <v>4982</v>
      </c>
      <c r="N3494">
        <v>5231</v>
      </c>
      <c r="O3494">
        <v>5493</v>
      </c>
      <c r="P3494">
        <v>6004</v>
      </c>
      <c r="Q3494">
        <v>6515</v>
      </c>
      <c r="R3494">
        <v>2500</v>
      </c>
      <c r="S3494">
        <v>2625</v>
      </c>
      <c r="T3494">
        <v>2756</v>
      </c>
      <c r="U3494">
        <v>3013</v>
      </c>
      <c r="V3494">
        <v>3269</v>
      </c>
      <c r="W3494" t="s">
        <v>1935</v>
      </c>
      <c r="X3494">
        <v>1</v>
      </c>
      <c r="Y3494">
        <v>1</v>
      </c>
      <c r="Z3494" t="s">
        <v>1532</v>
      </c>
    </row>
    <row r="3495" spans="1:26">
      <c r="A3495">
        <v>285</v>
      </c>
      <c r="B3495">
        <v>16226</v>
      </c>
      <c r="C3495" t="s">
        <v>1574</v>
      </c>
      <c r="D3495" t="s">
        <v>1529</v>
      </c>
      <c r="E3495" t="s">
        <v>1445</v>
      </c>
      <c r="F3495">
        <v>45130</v>
      </c>
      <c r="G3495">
        <v>52107</v>
      </c>
      <c r="H3495" t="s">
        <v>1530</v>
      </c>
      <c r="I3495">
        <v>295</v>
      </c>
      <c r="J3495">
        <v>50000</v>
      </c>
      <c r="K3495">
        <v>40</v>
      </c>
      <c r="L3495">
        <v>81000</v>
      </c>
      <c r="M3495">
        <v>4982</v>
      </c>
      <c r="N3495">
        <v>5231</v>
      </c>
      <c r="O3495">
        <v>5493</v>
      </c>
      <c r="P3495">
        <v>6004</v>
      </c>
      <c r="Q3495">
        <v>6515</v>
      </c>
      <c r="R3495">
        <v>2000000</v>
      </c>
      <c r="S3495">
        <v>2099960</v>
      </c>
      <c r="T3495">
        <v>2205138</v>
      </c>
      <c r="U3495">
        <v>2410277</v>
      </c>
      <c r="V3495">
        <v>2615415</v>
      </c>
      <c r="W3495" t="s">
        <v>3113</v>
      </c>
      <c r="X3495">
        <v>1</v>
      </c>
      <c r="Y3495">
        <v>1</v>
      </c>
      <c r="Z3495" t="s">
        <v>1532</v>
      </c>
    </row>
    <row r="3496" spans="1:26">
      <c r="A3496">
        <v>285</v>
      </c>
      <c r="B3496">
        <v>16226</v>
      </c>
      <c r="C3496" t="s">
        <v>1574</v>
      </c>
      <c r="D3496" t="s">
        <v>1529</v>
      </c>
      <c r="E3496" t="s">
        <v>1445</v>
      </c>
      <c r="F3496">
        <v>78265</v>
      </c>
      <c r="G3496">
        <v>92538</v>
      </c>
      <c r="H3496" t="s">
        <v>1530</v>
      </c>
      <c r="I3496">
        <v>295</v>
      </c>
      <c r="J3496">
        <v>1500</v>
      </c>
      <c r="K3496">
        <v>1300</v>
      </c>
      <c r="L3496">
        <v>81000</v>
      </c>
      <c r="M3496">
        <v>4982</v>
      </c>
      <c r="N3496">
        <v>5231</v>
      </c>
      <c r="O3496">
        <v>5493</v>
      </c>
      <c r="P3496">
        <v>6004</v>
      </c>
      <c r="Q3496">
        <v>6515</v>
      </c>
      <c r="R3496">
        <v>1950000</v>
      </c>
      <c r="S3496">
        <v>2047461</v>
      </c>
      <c r="T3496">
        <v>2150010</v>
      </c>
      <c r="U3496">
        <v>2350020</v>
      </c>
      <c r="V3496">
        <v>2550030</v>
      </c>
      <c r="W3496" t="s">
        <v>3114</v>
      </c>
      <c r="X3496">
        <v>1</v>
      </c>
      <c r="Y3496">
        <v>1</v>
      </c>
      <c r="Z3496" t="s">
        <v>1532</v>
      </c>
    </row>
    <row r="3497" spans="1:26">
      <c r="A3497">
        <v>285</v>
      </c>
      <c r="B3497">
        <v>16226</v>
      </c>
      <c r="C3497" t="s">
        <v>1574</v>
      </c>
      <c r="D3497" t="s">
        <v>1529</v>
      </c>
      <c r="E3497" t="s">
        <v>1445</v>
      </c>
      <c r="F3497">
        <v>75919</v>
      </c>
      <c r="G3497">
        <v>90011</v>
      </c>
      <c r="H3497" t="s">
        <v>1530</v>
      </c>
      <c r="I3497">
        <v>295</v>
      </c>
      <c r="J3497">
        <v>100</v>
      </c>
      <c r="K3497">
        <v>25</v>
      </c>
      <c r="L3497">
        <v>81000</v>
      </c>
      <c r="M3497">
        <v>4982</v>
      </c>
      <c r="N3497">
        <v>5231</v>
      </c>
      <c r="O3497">
        <v>5493</v>
      </c>
      <c r="P3497">
        <v>6004</v>
      </c>
      <c r="Q3497">
        <v>6515</v>
      </c>
      <c r="R3497">
        <v>2500</v>
      </c>
      <c r="S3497">
        <v>2625</v>
      </c>
      <c r="T3497">
        <v>2756</v>
      </c>
      <c r="U3497">
        <v>3013</v>
      </c>
      <c r="V3497">
        <v>3269</v>
      </c>
      <c r="W3497" t="s">
        <v>3115</v>
      </c>
      <c r="X3497">
        <v>1</v>
      </c>
      <c r="Y3497">
        <v>1</v>
      </c>
      <c r="Z3497" t="s">
        <v>1532</v>
      </c>
    </row>
    <row r="3498" spans="1:26">
      <c r="A3498">
        <v>285</v>
      </c>
      <c r="B3498">
        <v>16226</v>
      </c>
      <c r="C3498" t="s">
        <v>1574</v>
      </c>
      <c r="D3498" t="s">
        <v>1529</v>
      </c>
      <c r="E3498" t="s">
        <v>1445</v>
      </c>
      <c r="F3498">
        <v>44460</v>
      </c>
      <c r="G3498">
        <v>65354</v>
      </c>
      <c r="H3498" t="s">
        <v>1530</v>
      </c>
      <c r="I3498">
        <v>295</v>
      </c>
      <c r="J3498">
        <v>300</v>
      </c>
      <c r="K3498">
        <v>400</v>
      </c>
      <c r="L3498">
        <v>81000</v>
      </c>
      <c r="M3498">
        <v>4982</v>
      </c>
      <c r="N3498">
        <v>5231</v>
      </c>
      <c r="O3498">
        <v>5493</v>
      </c>
      <c r="P3498">
        <v>6004</v>
      </c>
      <c r="Q3498">
        <v>6515</v>
      </c>
      <c r="R3498">
        <v>120000</v>
      </c>
      <c r="S3498">
        <v>125998</v>
      </c>
      <c r="T3498">
        <v>132308</v>
      </c>
      <c r="U3498">
        <v>144617</v>
      </c>
      <c r="V3498">
        <v>156925</v>
      </c>
      <c r="W3498" t="s">
        <v>2633</v>
      </c>
      <c r="X3498">
        <v>1</v>
      </c>
      <c r="Y3498">
        <v>1</v>
      </c>
      <c r="Z3498" t="s">
        <v>1532</v>
      </c>
    </row>
    <row r="3499" spans="1:26">
      <c r="A3499">
        <v>285</v>
      </c>
      <c r="B3499">
        <v>16226</v>
      </c>
      <c r="C3499" t="s">
        <v>1574</v>
      </c>
      <c r="D3499" t="s">
        <v>1529</v>
      </c>
      <c r="E3499" t="s">
        <v>1445</v>
      </c>
      <c r="F3499">
        <v>54764</v>
      </c>
      <c r="G3499">
        <v>64556</v>
      </c>
      <c r="H3499" t="s">
        <v>1530</v>
      </c>
      <c r="I3499">
        <v>295</v>
      </c>
      <c r="J3499">
        <v>300</v>
      </c>
      <c r="K3499">
        <v>250</v>
      </c>
      <c r="L3499">
        <v>81000</v>
      </c>
      <c r="M3499">
        <v>4982</v>
      </c>
      <c r="N3499">
        <v>5231</v>
      </c>
      <c r="O3499">
        <v>5493</v>
      </c>
      <c r="P3499">
        <v>6004</v>
      </c>
      <c r="Q3499">
        <v>6515</v>
      </c>
      <c r="R3499">
        <v>75000</v>
      </c>
      <c r="S3499">
        <v>78748</v>
      </c>
      <c r="T3499">
        <v>82693</v>
      </c>
      <c r="U3499">
        <v>90385</v>
      </c>
      <c r="V3499">
        <v>98078</v>
      </c>
      <c r="W3499" t="s">
        <v>2619</v>
      </c>
      <c r="X3499">
        <v>1</v>
      </c>
      <c r="Y3499">
        <v>1</v>
      </c>
      <c r="Z3499" t="s">
        <v>1532</v>
      </c>
    </row>
    <row r="3500" spans="1:26">
      <c r="A3500">
        <v>285</v>
      </c>
      <c r="B3500">
        <v>16226</v>
      </c>
      <c r="C3500" t="s">
        <v>1574</v>
      </c>
      <c r="D3500" t="s">
        <v>1529</v>
      </c>
      <c r="E3500" t="s">
        <v>1445</v>
      </c>
      <c r="F3500">
        <v>29013</v>
      </c>
      <c r="G3500">
        <v>31604</v>
      </c>
      <c r="H3500" t="s">
        <v>1530</v>
      </c>
      <c r="I3500">
        <v>295</v>
      </c>
      <c r="J3500">
        <v>300</v>
      </c>
      <c r="K3500">
        <v>5</v>
      </c>
      <c r="L3500">
        <v>81000</v>
      </c>
      <c r="M3500">
        <v>4982</v>
      </c>
      <c r="N3500">
        <v>5231</v>
      </c>
      <c r="O3500">
        <v>5493</v>
      </c>
      <c r="P3500">
        <v>6004</v>
      </c>
      <c r="Q3500">
        <v>6515</v>
      </c>
      <c r="R3500">
        <v>1500</v>
      </c>
      <c r="S3500">
        <v>1575</v>
      </c>
      <c r="T3500">
        <v>1654</v>
      </c>
      <c r="U3500">
        <v>1808</v>
      </c>
      <c r="V3500">
        <v>1962</v>
      </c>
      <c r="W3500" t="s">
        <v>2619</v>
      </c>
      <c r="X3500">
        <v>1</v>
      </c>
      <c r="Y3500">
        <v>1</v>
      </c>
      <c r="Z3500" t="s">
        <v>1532</v>
      </c>
    </row>
    <row r="3501" spans="1:26">
      <c r="A3501">
        <v>285</v>
      </c>
      <c r="B3501">
        <v>16226</v>
      </c>
      <c r="C3501" t="s">
        <v>1574</v>
      </c>
      <c r="D3501" t="s">
        <v>1529</v>
      </c>
      <c r="E3501" t="s">
        <v>1445</v>
      </c>
      <c r="F3501">
        <v>63490</v>
      </c>
      <c r="G3501">
        <v>76395</v>
      </c>
      <c r="H3501" t="s">
        <v>1530</v>
      </c>
      <c r="I3501">
        <v>295</v>
      </c>
      <c r="J3501">
        <v>20</v>
      </c>
      <c r="K3501">
        <v>350</v>
      </c>
      <c r="L3501">
        <v>81000</v>
      </c>
      <c r="M3501">
        <v>4982</v>
      </c>
      <c r="N3501">
        <v>5231</v>
      </c>
      <c r="O3501">
        <v>5493</v>
      </c>
      <c r="P3501">
        <v>6004</v>
      </c>
      <c r="Q3501">
        <v>6515</v>
      </c>
      <c r="R3501">
        <v>7000</v>
      </c>
      <c r="S3501">
        <v>7350</v>
      </c>
      <c r="T3501">
        <v>7718</v>
      </c>
      <c r="U3501">
        <v>8436</v>
      </c>
      <c r="V3501">
        <v>9154</v>
      </c>
      <c r="W3501" t="s">
        <v>3116</v>
      </c>
      <c r="X3501">
        <v>1</v>
      </c>
      <c r="Y3501">
        <v>1</v>
      </c>
      <c r="Z3501" t="s">
        <v>1532</v>
      </c>
    </row>
    <row r="3502" spans="1:26">
      <c r="A3502">
        <v>285</v>
      </c>
      <c r="B3502">
        <v>16226</v>
      </c>
      <c r="C3502" t="s">
        <v>1574</v>
      </c>
      <c r="D3502" t="s">
        <v>1529</v>
      </c>
      <c r="E3502" t="s">
        <v>1445</v>
      </c>
      <c r="F3502">
        <v>64517</v>
      </c>
      <c r="G3502">
        <v>77596</v>
      </c>
      <c r="H3502" t="s">
        <v>1530</v>
      </c>
      <c r="I3502">
        <v>295</v>
      </c>
      <c r="J3502">
        <v>20</v>
      </c>
      <c r="K3502">
        <v>250</v>
      </c>
      <c r="L3502">
        <v>81000</v>
      </c>
      <c r="M3502">
        <v>4982</v>
      </c>
      <c r="N3502">
        <v>5231</v>
      </c>
      <c r="O3502">
        <v>5493</v>
      </c>
      <c r="P3502">
        <v>6004</v>
      </c>
      <c r="Q3502">
        <v>6515</v>
      </c>
      <c r="R3502">
        <v>5000</v>
      </c>
      <c r="S3502">
        <v>5250</v>
      </c>
      <c r="T3502">
        <v>5513</v>
      </c>
      <c r="U3502">
        <v>6026</v>
      </c>
      <c r="V3502">
        <v>6539</v>
      </c>
      <c r="W3502" t="s">
        <v>3117</v>
      </c>
      <c r="X3502">
        <v>1</v>
      </c>
      <c r="Y3502">
        <v>1</v>
      </c>
      <c r="Z3502" t="s">
        <v>1532</v>
      </c>
    </row>
    <row r="3503" spans="1:26">
      <c r="A3503">
        <v>285</v>
      </c>
      <c r="B3503">
        <v>16226</v>
      </c>
      <c r="C3503" t="s">
        <v>1574</v>
      </c>
      <c r="D3503" t="s">
        <v>1529</v>
      </c>
      <c r="E3503" t="s">
        <v>1445</v>
      </c>
      <c r="F3503">
        <v>45437</v>
      </c>
      <c r="G3503">
        <v>52527</v>
      </c>
      <c r="H3503" t="s">
        <v>1530</v>
      </c>
      <c r="I3503">
        <v>295</v>
      </c>
      <c r="J3503">
        <v>50</v>
      </c>
      <c r="K3503">
        <v>200</v>
      </c>
      <c r="L3503">
        <v>81000</v>
      </c>
      <c r="M3503">
        <v>4982</v>
      </c>
      <c r="N3503">
        <v>5231</v>
      </c>
      <c r="O3503">
        <v>5493</v>
      </c>
      <c r="P3503">
        <v>6004</v>
      </c>
      <c r="Q3503">
        <v>6515</v>
      </c>
      <c r="R3503">
        <v>10000</v>
      </c>
      <c r="S3503">
        <v>10500</v>
      </c>
      <c r="T3503">
        <v>11026</v>
      </c>
      <c r="U3503">
        <v>12051</v>
      </c>
      <c r="V3503">
        <v>13077</v>
      </c>
      <c r="W3503" t="s">
        <v>1926</v>
      </c>
      <c r="X3503">
        <v>1</v>
      </c>
      <c r="Y3503">
        <v>1</v>
      </c>
      <c r="Z3503" t="s">
        <v>1532</v>
      </c>
    </row>
    <row r="3504" spans="1:26">
      <c r="A3504">
        <v>285</v>
      </c>
      <c r="B3504">
        <v>16226</v>
      </c>
      <c r="C3504" t="s">
        <v>1574</v>
      </c>
      <c r="D3504" t="s">
        <v>1529</v>
      </c>
      <c r="E3504" t="s">
        <v>1445</v>
      </c>
      <c r="F3504">
        <v>66476</v>
      </c>
      <c r="G3504">
        <v>98039</v>
      </c>
      <c r="H3504" t="s">
        <v>1530</v>
      </c>
      <c r="I3504">
        <v>295</v>
      </c>
      <c r="J3504">
        <v>300</v>
      </c>
      <c r="K3504">
        <v>350</v>
      </c>
      <c r="L3504">
        <v>81000</v>
      </c>
      <c r="M3504">
        <v>4982</v>
      </c>
      <c r="N3504">
        <v>5231</v>
      </c>
      <c r="O3504">
        <v>5493</v>
      </c>
      <c r="P3504">
        <v>6004</v>
      </c>
      <c r="Q3504">
        <v>6515</v>
      </c>
      <c r="R3504">
        <v>105000</v>
      </c>
      <c r="S3504">
        <v>110248</v>
      </c>
      <c r="T3504">
        <v>115770</v>
      </c>
      <c r="U3504">
        <v>126540</v>
      </c>
      <c r="V3504">
        <v>137309</v>
      </c>
      <c r="W3504" t="s">
        <v>3118</v>
      </c>
      <c r="X3504">
        <v>1</v>
      </c>
      <c r="Y3504">
        <v>1</v>
      </c>
      <c r="Z3504" t="s">
        <v>1532</v>
      </c>
    </row>
    <row r="3505" spans="1:26">
      <c r="A3505">
        <v>285</v>
      </c>
      <c r="B3505">
        <v>16226</v>
      </c>
      <c r="C3505" t="s">
        <v>1574</v>
      </c>
      <c r="D3505" t="s">
        <v>1529</v>
      </c>
      <c r="E3505" t="s">
        <v>1445</v>
      </c>
      <c r="F3505">
        <v>82930</v>
      </c>
      <c r="G3505">
        <v>98031</v>
      </c>
      <c r="H3505" t="s">
        <v>1530</v>
      </c>
      <c r="I3505">
        <v>295</v>
      </c>
      <c r="J3505">
        <v>300</v>
      </c>
      <c r="K3505">
        <v>350</v>
      </c>
      <c r="L3505">
        <v>81000</v>
      </c>
      <c r="M3505">
        <v>4982</v>
      </c>
      <c r="N3505">
        <v>5231</v>
      </c>
      <c r="O3505">
        <v>5493</v>
      </c>
      <c r="P3505">
        <v>6004</v>
      </c>
      <c r="Q3505">
        <v>6515</v>
      </c>
      <c r="R3505">
        <v>105000</v>
      </c>
      <c r="S3505">
        <v>110248</v>
      </c>
      <c r="T3505">
        <v>115770</v>
      </c>
      <c r="U3505">
        <v>126540</v>
      </c>
      <c r="V3505">
        <v>137309</v>
      </c>
      <c r="W3505" t="s">
        <v>3118</v>
      </c>
      <c r="X3505">
        <v>1</v>
      </c>
      <c r="Y3505">
        <v>1</v>
      </c>
      <c r="Z3505" t="s">
        <v>1532</v>
      </c>
    </row>
    <row r="3506" spans="1:26">
      <c r="A3506">
        <v>285</v>
      </c>
      <c r="B3506">
        <v>16226</v>
      </c>
      <c r="C3506" t="s">
        <v>1574</v>
      </c>
      <c r="D3506" t="s">
        <v>1529</v>
      </c>
      <c r="E3506" t="s">
        <v>1445</v>
      </c>
      <c r="F3506">
        <v>70180</v>
      </c>
      <c r="G3506">
        <v>83727</v>
      </c>
      <c r="H3506" t="s">
        <v>1530</v>
      </c>
      <c r="I3506">
        <v>295</v>
      </c>
      <c r="J3506">
        <v>300</v>
      </c>
      <c r="K3506">
        <v>500</v>
      </c>
      <c r="L3506">
        <v>81000</v>
      </c>
      <c r="M3506">
        <v>4982</v>
      </c>
      <c r="N3506">
        <v>5231</v>
      </c>
      <c r="O3506">
        <v>5493</v>
      </c>
      <c r="P3506">
        <v>6004</v>
      </c>
      <c r="Q3506">
        <v>6515</v>
      </c>
      <c r="R3506">
        <v>150000</v>
      </c>
      <c r="S3506">
        <v>157497</v>
      </c>
      <c r="T3506">
        <v>165385</v>
      </c>
      <c r="U3506">
        <v>180771</v>
      </c>
      <c r="V3506">
        <v>196156</v>
      </c>
      <c r="W3506" t="s">
        <v>2601</v>
      </c>
      <c r="X3506">
        <v>1</v>
      </c>
      <c r="Y3506">
        <v>1</v>
      </c>
      <c r="Z3506" t="s">
        <v>1532</v>
      </c>
    </row>
    <row r="3507" spans="1:26">
      <c r="A3507">
        <v>285</v>
      </c>
      <c r="B3507">
        <v>16226</v>
      </c>
      <c r="C3507" t="s">
        <v>1574</v>
      </c>
      <c r="D3507" t="s">
        <v>1529</v>
      </c>
      <c r="E3507" t="s">
        <v>1445</v>
      </c>
      <c r="F3507">
        <v>70174</v>
      </c>
      <c r="G3507">
        <v>83721</v>
      </c>
      <c r="H3507" t="s">
        <v>1530</v>
      </c>
      <c r="I3507">
        <v>295</v>
      </c>
      <c r="J3507">
        <v>300</v>
      </c>
      <c r="K3507">
        <v>400</v>
      </c>
      <c r="L3507">
        <v>81000</v>
      </c>
      <c r="M3507">
        <v>4982</v>
      </c>
      <c r="N3507">
        <v>5231</v>
      </c>
      <c r="O3507">
        <v>5493</v>
      </c>
      <c r="P3507">
        <v>6004</v>
      </c>
      <c r="Q3507">
        <v>6515</v>
      </c>
      <c r="R3507">
        <v>120000</v>
      </c>
      <c r="S3507">
        <v>125998</v>
      </c>
      <c r="T3507">
        <v>132308</v>
      </c>
      <c r="U3507">
        <v>144617</v>
      </c>
      <c r="V3507">
        <v>156925</v>
      </c>
      <c r="W3507" t="s">
        <v>2601</v>
      </c>
      <c r="X3507">
        <v>1</v>
      </c>
      <c r="Y3507">
        <v>1</v>
      </c>
      <c r="Z3507" t="s">
        <v>1532</v>
      </c>
    </row>
    <row r="3508" spans="1:26">
      <c r="A3508">
        <v>285</v>
      </c>
      <c r="B3508">
        <v>16226</v>
      </c>
      <c r="C3508" t="s">
        <v>1574</v>
      </c>
      <c r="D3508" t="s">
        <v>1529</v>
      </c>
      <c r="E3508" t="s">
        <v>1445</v>
      </c>
      <c r="F3508">
        <v>56184</v>
      </c>
      <c r="G3508">
        <v>66426</v>
      </c>
      <c r="H3508" t="s">
        <v>1530</v>
      </c>
      <c r="I3508">
        <v>295</v>
      </c>
      <c r="J3508">
        <v>6</v>
      </c>
      <c r="K3508">
        <v>250</v>
      </c>
      <c r="L3508">
        <v>81000</v>
      </c>
      <c r="M3508">
        <v>4982</v>
      </c>
      <c r="N3508">
        <v>5231</v>
      </c>
      <c r="O3508">
        <v>5493</v>
      </c>
      <c r="P3508">
        <v>6004</v>
      </c>
      <c r="Q3508">
        <v>6515</v>
      </c>
      <c r="R3508">
        <v>1500</v>
      </c>
      <c r="S3508">
        <v>1575</v>
      </c>
      <c r="T3508">
        <v>1654</v>
      </c>
      <c r="U3508">
        <v>1808</v>
      </c>
      <c r="V3508">
        <v>1962</v>
      </c>
      <c r="W3508" t="s">
        <v>2442</v>
      </c>
      <c r="X3508">
        <v>1</v>
      </c>
      <c r="Y3508">
        <v>1</v>
      </c>
      <c r="Z3508" t="s">
        <v>1532</v>
      </c>
    </row>
    <row r="3509" spans="1:26">
      <c r="A3509">
        <v>285</v>
      </c>
      <c r="B3509">
        <v>16226</v>
      </c>
      <c r="C3509" t="s">
        <v>1574</v>
      </c>
      <c r="D3509" t="s">
        <v>1529</v>
      </c>
      <c r="E3509" t="s">
        <v>1445</v>
      </c>
      <c r="F3509">
        <v>51868</v>
      </c>
      <c r="G3509">
        <v>61140</v>
      </c>
      <c r="H3509" t="s">
        <v>1530</v>
      </c>
      <c r="I3509">
        <v>295</v>
      </c>
      <c r="J3509">
        <v>5000</v>
      </c>
      <c r="K3509">
        <v>25</v>
      </c>
      <c r="L3509">
        <v>81000</v>
      </c>
      <c r="M3509">
        <v>4982</v>
      </c>
      <c r="N3509">
        <v>5231</v>
      </c>
      <c r="O3509">
        <v>5493</v>
      </c>
      <c r="P3509">
        <v>6004</v>
      </c>
      <c r="Q3509">
        <v>6515</v>
      </c>
      <c r="R3509">
        <v>125000</v>
      </c>
      <c r="S3509">
        <v>131247</v>
      </c>
      <c r="T3509">
        <v>137821</v>
      </c>
      <c r="U3509">
        <v>150642</v>
      </c>
      <c r="V3509">
        <v>163463</v>
      </c>
      <c r="W3509" t="s">
        <v>1627</v>
      </c>
      <c r="X3509">
        <v>1</v>
      </c>
      <c r="Y3509">
        <v>1</v>
      </c>
      <c r="Z3509" t="s">
        <v>1532</v>
      </c>
    </row>
    <row r="3510" spans="1:26">
      <c r="A3510">
        <v>285</v>
      </c>
      <c r="B3510">
        <v>16226</v>
      </c>
      <c r="C3510" t="s">
        <v>1574</v>
      </c>
      <c r="D3510" t="s">
        <v>1529</v>
      </c>
      <c r="E3510" t="s">
        <v>1445</v>
      </c>
      <c r="F3510">
        <v>53326</v>
      </c>
      <c r="G3510">
        <v>62832</v>
      </c>
      <c r="H3510" t="s">
        <v>1530</v>
      </c>
      <c r="I3510">
        <v>295</v>
      </c>
      <c r="J3510">
        <v>2000</v>
      </c>
      <c r="K3510">
        <v>4</v>
      </c>
      <c r="L3510">
        <v>81000</v>
      </c>
      <c r="M3510">
        <v>4982</v>
      </c>
      <c r="N3510">
        <v>5231</v>
      </c>
      <c r="O3510">
        <v>5493</v>
      </c>
      <c r="P3510">
        <v>6004</v>
      </c>
      <c r="Q3510">
        <v>6515</v>
      </c>
      <c r="R3510">
        <v>8000</v>
      </c>
      <c r="S3510">
        <v>8400</v>
      </c>
      <c r="T3510">
        <v>8821</v>
      </c>
      <c r="U3510">
        <v>9641</v>
      </c>
      <c r="V3510">
        <v>10462</v>
      </c>
      <c r="W3510" t="s">
        <v>2256</v>
      </c>
      <c r="X3510">
        <v>1</v>
      </c>
      <c r="Y3510">
        <v>1</v>
      </c>
      <c r="Z3510" t="s">
        <v>1532</v>
      </c>
    </row>
    <row r="3511" spans="1:26">
      <c r="A3511">
        <v>285</v>
      </c>
      <c r="B3511">
        <v>16226</v>
      </c>
      <c r="C3511" t="s">
        <v>1574</v>
      </c>
      <c r="D3511" t="s">
        <v>1529</v>
      </c>
      <c r="E3511" t="s">
        <v>1445</v>
      </c>
      <c r="F3511">
        <v>36737</v>
      </c>
      <c r="G3511">
        <v>40396</v>
      </c>
      <c r="H3511" t="s">
        <v>1530</v>
      </c>
      <c r="I3511">
        <v>295</v>
      </c>
      <c r="J3511">
        <v>4000</v>
      </c>
      <c r="K3511">
        <v>2</v>
      </c>
      <c r="L3511">
        <v>81000</v>
      </c>
      <c r="M3511">
        <v>4982</v>
      </c>
      <c r="N3511">
        <v>5231</v>
      </c>
      <c r="O3511">
        <v>5493</v>
      </c>
      <c r="P3511">
        <v>6004</v>
      </c>
      <c r="Q3511">
        <v>6515</v>
      </c>
      <c r="R3511">
        <v>8000</v>
      </c>
      <c r="S3511">
        <v>8400</v>
      </c>
      <c r="T3511">
        <v>8821</v>
      </c>
      <c r="U3511">
        <v>9641</v>
      </c>
      <c r="V3511">
        <v>10462</v>
      </c>
      <c r="W3511" t="s">
        <v>2256</v>
      </c>
      <c r="X3511">
        <v>1</v>
      </c>
      <c r="Y3511">
        <v>1</v>
      </c>
      <c r="Z3511" t="s">
        <v>1532</v>
      </c>
    </row>
    <row r="3512" spans="1:26">
      <c r="A3512">
        <v>285</v>
      </c>
      <c r="B3512">
        <v>16226</v>
      </c>
      <c r="C3512" t="s">
        <v>1574</v>
      </c>
      <c r="D3512" t="s">
        <v>1529</v>
      </c>
      <c r="E3512" t="s">
        <v>1445</v>
      </c>
      <c r="F3512">
        <v>71875</v>
      </c>
      <c r="G3512">
        <v>85527</v>
      </c>
      <c r="H3512" t="s">
        <v>1530</v>
      </c>
      <c r="I3512">
        <v>295</v>
      </c>
      <c r="J3512">
        <v>1000</v>
      </c>
      <c r="K3512">
        <v>65</v>
      </c>
      <c r="L3512">
        <v>81000</v>
      </c>
      <c r="M3512">
        <v>4982</v>
      </c>
      <c r="N3512">
        <v>5231</v>
      </c>
      <c r="O3512">
        <v>5493</v>
      </c>
      <c r="P3512">
        <v>6004</v>
      </c>
      <c r="Q3512">
        <v>6515</v>
      </c>
      <c r="R3512">
        <v>65000</v>
      </c>
      <c r="S3512">
        <v>68249</v>
      </c>
      <c r="T3512">
        <v>71667</v>
      </c>
      <c r="U3512">
        <v>78334</v>
      </c>
      <c r="V3512">
        <v>85001</v>
      </c>
      <c r="W3512" t="s">
        <v>2617</v>
      </c>
      <c r="X3512">
        <v>1</v>
      </c>
      <c r="Y3512">
        <v>1</v>
      </c>
      <c r="Z3512" t="s">
        <v>1532</v>
      </c>
    </row>
    <row r="3513" spans="1:26">
      <c r="A3513">
        <v>285</v>
      </c>
      <c r="B3513">
        <v>16226</v>
      </c>
      <c r="C3513" t="s">
        <v>1574</v>
      </c>
      <c r="D3513" t="s">
        <v>1529</v>
      </c>
      <c r="E3513" t="s">
        <v>1445</v>
      </c>
      <c r="F3513">
        <v>51161</v>
      </c>
      <c r="G3513">
        <v>60150</v>
      </c>
      <c r="H3513" t="s">
        <v>1530</v>
      </c>
      <c r="I3513">
        <v>295</v>
      </c>
      <c r="J3513">
        <v>500</v>
      </c>
      <c r="K3513">
        <v>65</v>
      </c>
      <c r="L3513">
        <v>81000</v>
      </c>
      <c r="M3513">
        <v>4982</v>
      </c>
      <c r="N3513">
        <v>5231</v>
      </c>
      <c r="O3513">
        <v>5493</v>
      </c>
      <c r="P3513">
        <v>6004</v>
      </c>
      <c r="Q3513">
        <v>6515</v>
      </c>
      <c r="R3513">
        <v>32500</v>
      </c>
      <c r="S3513">
        <v>34124</v>
      </c>
      <c r="T3513">
        <v>35834</v>
      </c>
      <c r="U3513">
        <v>39167</v>
      </c>
      <c r="V3513">
        <v>42501</v>
      </c>
      <c r="W3513" t="s">
        <v>2625</v>
      </c>
      <c r="X3513">
        <v>1</v>
      </c>
      <c r="Y3513">
        <v>1</v>
      </c>
      <c r="Z3513" t="s">
        <v>1532</v>
      </c>
    </row>
    <row r="3514" spans="1:26">
      <c r="A3514">
        <v>285</v>
      </c>
      <c r="B3514">
        <v>16226</v>
      </c>
      <c r="C3514" t="s">
        <v>1574</v>
      </c>
      <c r="D3514" t="s">
        <v>1529</v>
      </c>
      <c r="E3514" t="s">
        <v>1445</v>
      </c>
      <c r="F3514">
        <v>51536</v>
      </c>
      <c r="G3514">
        <v>60575</v>
      </c>
      <c r="H3514" t="s">
        <v>1530</v>
      </c>
      <c r="I3514">
        <v>295</v>
      </c>
      <c r="J3514">
        <v>10</v>
      </c>
      <c r="K3514">
        <v>90</v>
      </c>
      <c r="L3514">
        <v>81000</v>
      </c>
      <c r="M3514">
        <v>4982</v>
      </c>
      <c r="N3514">
        <v>5231</v>
      </c>
      <c r="O3514">
        <v>5493</v>
      </c>
      <c r="P3514">
        <v>6004</v>
      </c>
      <c r="Q3514">
        <v>6515</v>
      </c>
      <c r="R3514">
        <v>900</v>
      </c>
      <c r="S3514">
        <v>945</v>
      </c>
      <c r="T3514">
        <v>992</v>
      </c>
      <c r="U3514">
        <v>1085</v>
      </c>
      <c r="V3514">
        <v>1177</v>
      </c>
      <c r="W3514" t="s">
        <v>3119</v>
      </c>
      <c r="X3514">
        <v>1</v>
      </c>
      <c r="Y3514">
        <v>1</v>
      </c>
      <c r="Z3514" t="s">
        <v>1532</v>
      </c>
    </row>
    <row r="3515" spans="1:26">
      <c r="A3515">
        <v>285</v>
      </c>
      <c r="B3515">
        <v>16226</v>
      </c>
      <c r="C3515" t="s">
        <v>1574</v>
      </c>
      <c r="D3515" t="s">
        <v>1529</v>
      </c>
      <c r="E3515" t="s">
        <v>1445</v>
      </c>
      <c r="F3515">
        <v>50190</v>
      </c>
      <c r="G3515">
        <v>58846</v>
      </c>
      <c r="H3515" t="s">
        <v>1530</v>
      </c>
      <c r="I3515">
        <v>295</v>
      </c>
      <c r="J3515">
        <v>10</v>
      </c>
      <c r="K3515">
        <v>200</v>
      </c>
      <c r="L3515">
        <v>81000</v>
      </c>
      <c r="M3515">
        <v>4982</v>
      </c>
      <c r="N3515">
        <v>5231</v>
      </c>
      <c r="O3515">
        <v>5493</v>
      </c>
      <c r="P3515">
        <v>6004</v>
      </c>
      <c r="Q3515">
        <v>6515</v>
      </c>
      <c r="R3515">
        <v>2000</v>
      </c>
      <c r="S3515">
        <v>2100</v>
      </c>
      <c r="T3515">
        <v>2205</v>
      </c>
      <c r="U3515">
        <v>2410</v>
      </c>
      <c r="V3515">
        <v>2615</v>
      </c>
      <c r="W3515" t="s">
        <v>3119</v>
      </c>
      <c r="X3515">
        <v>1</v>
      </c>
      <c r="Y3515">
        <v>1</v>
      </c>
      <c r="Z3515" t="s">
        <v>1532</v>
      </c>
    </row>
    <row r="3516" spans="1:26">
      <c r="A3516">
        <v>285</v>
      </c>
      <c r="B3516">
        <v>16226</v>
      </c>
      <c r="C3516" t="s">
        <v>1574</v>
      </c>
      <c r="D3516" t="s">
        <v>1529</v>
      </c>
      <c r="E3516" t="s">
        <v>1445</v>
      </c>
      <c r="F3516">
        <v>51531</v>
      </c>
      <c r="G3516">
        <v>60570</v>
      </c>
      <c r="H3516" t="s">
        <v>1530</v>
      </c>
      <c r="I3516">
        <v>295</v>
      </c>
      <c r="J3516">
        <v>10</v>
      </c>
      <c r="K3516">
        <v>125</v>
      </c>
      <c r="L3516">
        <v>81000</v>
      </c>
      <c r="M3516">
        <v>4982</v>
      </c>
      <c r="N3516">
        <v>5231</v>
      </c>
      <c r="O3516">
        <v>5493</v>
      </c>
      <c r="P3516">
        <v>6004</v>
      </c>
      <c r="Q3516">
        <v>6515</v>
      </c>
      <c r="R3516">
        <v>1250</v>
      </c>
      <c r="S3516">
        <v>1312</v>
      </c>
      <c r="T3516">
        <v>1378</v>
      </c>
      <c r="U3516">
        <v>1506</v>
      </c>
      <c r="V3516">
        <v>1635</v>
      </c>
      <c r="W3516" t="s">
        <v>3119</v>
      </c>
      <c r="X3516">
        <v>1</v>
      </c>
      <c r="Y3516">
        <v>1</v>
      </c>
      <c r="Z3516" t="s">
        <v>1532</v>
      </c>
    </row>
    <row r="3517" spans="1:26">
      <c r="A3517">
        <v>285</v>
      </c>
      <c r="B3517">
        <v>16226</v>
      </c>
      <c r="C3517" t="s">
        <v>1574</v>
      </c>
      <c r="D3517" t="s">
        <v>1529</v>
      </c>
      <c r="E3517" t="s">
        <v>1445</v>
      </c>
      <c r="F3517">
        <v>37500</v>
      </c>
      <c r="G3517">
        <v>41279</v>
      </c>
      <c r="H3517" t="s">
        <v>1530</v>
      </c>
      <c r="I3517">
        <v>295</v>
      </c>
      <c r="J3517">
        <v>500</v>
      </c>
      <c r="K3517">
        <v>65</v>
      </c>
      <c r="L3517">
        <v>81000</v>
      </c>
      <c r="M3517">
        <v>4982</v>
      </c>
      <c r="N3517">
        <v>5231</v>
      </c>
      <c r="O3517">
        <v>5493</v>
      </c>
      <c r="P3517">
        <v>6004</v>
      </c>
      <c r="Q3517">
        <v>6515</v>
      </c>
      <c r="R3517">
        <v>32500</v>
      </c>
      <c r="S3517">
        <v>34124</v>
      </c>
      <c r="T3517">
        <v>35834</v>
      </c>
      <c r="U3517">
        <v>39167</v>
      </c>
      <c r="V3517">
        <v>42501</v>
      </c>
      <c r="W3517" t="s">
        <v>3120</v>
      </c>
      <c r="X3517">
        <v>1</v>
      </c>
      <c r="Y3517">
        <v>1</v>
      </c>
      <c r="Z3517" t="s">
        <v>1532</v>
      </c>
    </row>
    <row r="3518" spans="1:26">
      <c r="A3518">
        <v>285</v>
      </c>
      <c r="B3518">
        <v>16226</v>
      </c>
      <c r="C3518" t="s">
        <v>1574</v>
      </c>
      <c r="D3518" t="s">
        <v>1529</v>
      </c>
      <c r="E3518" t="s">
        <v>1445</v>
      </c>
      <c r="F3518">
        <v>45565</v>
      </c>
      <c r="G3518">
        <v>52701</v>
      </c>
      <c r="H3518" t="s">
        <v>1530</v>
      </c>
      <c r="I3518">
        <v>295</v>
      </c>
      <c r="J3518">
        <v>1000</v>
      </c>
      <c r="K3518">
        <v>400</v>
      </c>
      <c r="L3518">
        <v>81000</v>
      </c>
      <c r="M3518">
        <v>4982</v>
      </c>
      <c r="N3518">
        <v>5231</v>
      </c>
      <c r="O3518">
        <v>5493</v>
      </c>
      <c r="P3518">
        <v>6004</v>
      </c>
      <c r="Q3518">
        <v>6515</v>
      </c>
      <c r="R3518">
        <v>400000</v>
      </c>
      <c r="S3518">
        <v>419992</v>
      </c>
      <c r="T3518">
        <v>441028</v>
      </c>
      <c r="U3518">
        <v>482055</v>
      </c>
      <c r="V3518">
        <v>523083</v>
      </c>
      <c r="W3518" t="s">
        <v>3121</v>
      </c>
      <c r="X3518">
        <v>1</v>
      </c>
      <c r="Y3518">
        <v>1</v>
      </c>
      <c r="Z3518" t="s">
        <v>1532</v>
      </c>
    </row>
    <row r="3519" spans="1:26">
      <c r="A3519">
        <v>285</v>
      </c>
      <c r="B3519">
        <v>16226</v>
      </c>
      <c r="C3519" t="s">
        <v>1574</v>
      </c>
      <c r="D3519" t="s">
        <v>1529</v>
      </c>
      <c r="E3519" t="s">
        <v>1445</v>
      </c>
      <c r="F3519">
        <v>42030</v>
      </c>
      <c r="G3519">
        <v>47407</v>
      </c>
      <c r="H3519" t="s">
        <v>1530</v>
      </c>
      <c r="I3519">
        <v>295</v>
      </c>
      <c r="J3519">
        <v>1000</v>
      </c>
      <c r="K3519">
        <v>1300</v>
      </c>
      <c r="L3519">
        <v>81000</v>
      </c>
      <c r="M3519">
        <v>4982</v>
      </c>
      <c r="N3519">
        <v>5231</v>
      </c>
      <c r="O3519">
        <v>5493</v>
      </c>
      <c r="P3519">
        <v>6004</v>
      </c>
      <c r="Q3519">
        <v>6515</v>
      </c>
      <c r="R3519">
        <v>1300000</v>
      </c>
      <c r="S3519">
        <v>1364974</v>
      </c>
      <c r="T3519">
        <v>1433340</v>
      </c>
      <c r="U3519">
        <v>1566680</v>
      </c>
      <c r="V3519">
        <v>1700020</v>
      </c>
      <c r="W3519" t="s">
        <v>3122</v>
      </c>
      <c r="X3519">
        <v>1</v>
      </c>
      <c r="Y3519">
        <v>1</v>
      </c>
      <c r="Z3519" t="s">
        <v>1532</v>
      </c>
    </row>
    <row r="3520" spans="1:26">
      <c r="A3520">
        <v>285</v>
      </c>
      <c r="B3520">
        <v>16226</v>
      </c>
      <c r="C3520" t="s">
        <v>1574</v>
      </c>
      <c r="D3520" t="s">
        <v>1529</v>
      </c>
      <c r="E3520" t="s">
        <v>1445</v>
      </c>
      <c r="F3520">
        <v>78476</v>
      </c>
      <c r="G3520">
        <v>92765</v>
      </c>
      <c r="H3520" t="s">
        <v>1530</v>
      </c>
      <c r="I3520">
        <v>295</v>
      </c>
      <c r="J3520">
        <v>1000</v>
      </c>
      <c r="K3520">
        <v>1300</v>
      </c>
      <c r="L3520">
        <v>81000</v>
      </c>
      <c r="M3520">
        <v>4982</v>
      </c>
      <c r="N3520">
        <v>5231</v>
      </c>
      <c r="O3520">
        <v>5493</v>
      </c>
      <c r="P3520">
        <v>6004</v>
      </c>
      <c r="Q3520">
        <v>6515</v>
      </c>
      <c r="R3520">
        <v>1300000</v>
      </c>
      <c r="S3520">
        <v>1364974</v>
      </c>
      <c r="T3520">
        <v>1433340</v>
      </c>
      <c r="U3520">
        <v>1566680</v>
      </c>
      <c r="V3520">
        <v>1700020</v>
      </c>
      <c r="W3520" t="s">
        <v>3122</v>
      </c>
      <c r="X3520">
        <v>1</v>
      </c>
      <c r="Y3520">
        <v>1</v>
      </c>
      <c r="Z3520" t="s">
        <v>1532</v>
      </c>
    </row>
    <row r="3521" spans="1:26">
      <c r="A3521">
        <v>285</v>
      </c>
      <c r="B3521">
        <v>16226</v>
      </c>
      <c r="C3521" t="s">
        <v>1574</v>
      </c>
      <c r="D3521" t="s">
        <v>1529</v>
      </c>
      <c r="E3521" t="s">
        <v>1445</v>
      </c>
      <c r="F3521">
        <v>53546</v>
      </c>
      <c r="G3521">
        <v>63150</v>
      </c>
      <c r="H3521" t="s">
        <v>1530</v>
      </c>
      <c r="I3521">
        <v>295</v>
      </c>
      <c r="J3521">
        <v>6</v>
      </c>
      <c r="K3521">
        <v>1500</v>
      </c>
      <c r="L3521">
        <v>81000</v>
      </c>
      <c r="M3521">
        <v>4982</v>
      </c>
      <c r="N3521">
        <v>5231</v>
      </c>
      <c r="O3521">
        <v>5493</v>
      </c>
      <c r="P3521">
        <v>6004</v>
      </c>
      <c r="Q3521">
        <v>6515</v>
      </c>
      <c r="R3521">
        <v>9000</v>
      </c>
      <c r="S3521">
        <v>9450</v>
      </c>
      <c r="T3521">
        <v>9923</v>
      </c>
      <c r="U3521">
        <v>10846</v>
      </c>
      <c r="V3521">
        <v>11769</v>
      </c>
      <c r="W3521" t="s">
        <v>3123</v>
      </c>
      <c r="X3521">
        <v>1</v>
      </c>
      <c r="Y3521">
        <v>1</v>
      </c>
      <c r="Z3521" t="s">
        <v>1532</v>
      </c>
    </row>
    <row r="3522" spans="1:26">
      <c r="A3522">
        <v>285</v>
      </c>
      <c r="B3522">
        <v>16226</v>
      </c>
      <c r="C3522" t="s">
        <v>1574</v>
      </c>
      <c r="D3522" t="s">
        <v>1529</v>
      </c>
      <c r="E3522" t="s">
        <v>1445</v>
      </c>
      <c r="F3522">
        <v>7104</v>
      </c>
      <c r="G3522">
        <v>7404</v>
      </c>
      <c r="H3522" t="s">
        <v>1530</v>
      </c>
      <c r="I3522">
        <v>295</v>
      </c>
      <c r="J3522">
        <v>30000</v>
      </c>
      <c r="K3522">
        <v>150</v>
      </c>
      <c r="L3522">
        <v>81000</v>
      </c>
      <c r="M3522">
        <v>4982</v>
      </c>
      <c r="N3522">
        <v>5231</v>
      </c>
      <c r="O3522">
        <v>5493</v>
      </c>
      <c r="P3522">
        <v>6004</v>
      </c>
      <c r="Q3522">
        <v>6515</v>
      </c>
      <c r="R3522">
        <v>4500000</v>
      </c>
      <c r="S3522">
        <v>4724910</v>
      </c>
      <c r="T3522">
        <v>4961562</v>
      </c>
      <c r="U3522">
        <v>5423123</v>
      </c>
      <c r="V3522">
        <v>5884685</v>
      </c>
      <c r="W3522" t="s">
        <v>3124</v>
      </c>
      <c r="X3522">
        <v>1</v>
      </c>
      <c r="Y3522">
        <v>1</v>
      </c>
      <c r="Z3522" t="s">
        <v>1532</v>
      </c>
    </row>
    <row r="3523" spans="1:26">
      <c r="A3523">
        <v>285</v>
      </c>
      <c r="B3523">
        <v>16226</v>
      </c>
      <c r="C3523" t="s">
        <v>1574</v>
      </c>
      <c r="D3523" t="s">
        <v>1529</v>
      </c>
      <c r="E3523" t="s">
        <v>1445</v>
      </c>
      <c r="F3523">
        <v>72986</v>
      </c>
      <c r="G3523">
        <v>86730</v>
      </c>
      <c r="H3523" t="s">
        <v>1530</v>
      </c>
      <c r="I3523">
        <v>295</v>
      </c>
      <c r="J3523">
        <v>60</v>
      </c>
      <c r="K3523">
        <v>450</v>
      </c>
      <c r="L3523">
        <v>81000</v>
      </c>
      <c r="M3523">
        <v>4982</v>
      </c>
      <c r="N3523">
        <v>5231</v>
      </c>
      <c r="O3523">
        <v>5493</v>
      </c>
      <c r="P3523">
        <v>6004</v>
      </c>
      <c r="Q3523">
        <v>6515</v>
      </c>
      <c r="R3523">
        <v>27000</v>
      </c>
      <c r="S3523">
        <v>28349</v>
      </c>
      <c r="T3523">
        <v>29769</v>
      </c>
      <c r="U3523">
        <v>32539</v>
      </c>
      <c r="V3523">
        <v>35308</v>
      </c>
      <c r="W3523" t="s">
        <v>3125</v>
      </c>
      <c r="X3523">
        <v>1</v>
      </c>
      <c r="Y3523">
        <v>1</v>
      </c>
      <c r="Z3523" t="s">
        <v>1532</v>
      </c>
    </row>
    <row r="3524" spans="1:26">
      <c r="A3524">
        <v>285</v>
      </c>
      <c r="B3524">
        <v>16226</v>
      </c>
      <c r="C3524" t="s">
        <v>1574</v>
      </c>
      <c r="D3524" t="s">
        <v>1529</v>
      </c>
      <c r="E3524" t="s">
        <v>1445</v>
      </c>
      <c r="F3524">
        <v>43128</v>
      </c>
      <c r="G3524">
        <v>49201</v>
      </c>
      <c r="H3524" t="s">
        <v>1530</v>
      </c>
      <c r="I3524">
        <v>295</v>
      </c>
      <c r="J3524">
        <v>50</v>
      </c>
      <c r="K3524">
        <v>45</v>
      </c>
      <c r="L3524">
        <v>81000</v>
      </c>
      <c r="M3524">
        <v>4982</v>
      </c>
      <c r="N3524">
        <v>5231</v>
      </c>
      <c r="O3524">
        <v>5493</v>
      </c>
      <c r="P3524">
        <v>6004</v>
      </c>
      <c r="Q3524">
        <v>6515</v>
      </c>
      <c r="R3524">
        <v>2250</v>
      </c>
      <c r="S3524">
        <v>2362</v>
      </c>
      <c r="T3524">
        <v>2481</v>
      </c>
      <c r="U3524">
        <v>2712</v>
      </c>
      <c r="V3524">
        <v>2942</v>
      </c>
      <c r="W3524" t="s">
        <v>2096</v>
      </c>
      <c r="X3524">
        <v>1</v>
      </c>
      <c r="Y3524">
        <v>1</v>
      </c>
      <c r="Z3524" t="s">
        <v>1532</v>
      </c>
    </row>
    <row r="3525" spans="1:26">
      <c r="A3525">
        <v>285</v>
      </c>
      <c r="B3525">
        <v>16226</v>
      </c>
      <c r="C3525" t="s">
        <v>1574</v>
      </c>
      <c r="D3525" t="s">
        <v>1529</v>
      </c>
      <c r="E3525" t="s">
        <v>1445</v>
      </c>
      <c r="F3525">
        <v>65919</v>
      </c>
      <c r="G3525">
        <v>79259</v>
      </c>
      <c r="H3525" t="s">
        <v>1530</v>
      </c>
      <c r="I3525">
        <v>295</v>
      </c>
      <c r="J3525">
        <v>24</v>
      </c>
      <c r="K3525">
        <v>65</v>
      </c>
      <c r="L3525">
        <v>81000</v>
      </c>
      <c r="M3525">
        <v>4982</v>
      </c>
      <c r="N3525">
        <v>5231</v>
      </c>
      <c r="O3525">
        <v>5493</v>
      </c>
      <c r="P3525">
        <v>6004</v>
      </c>
      <c r="Q3525">
        <v>6515</v>
      </c>
      <c r="R3525">
        <v>1560</v>
      </c>
      <c r="S3525">
        <v>1638</v>
      </c>
      <c r="T3525">
        <v>1720</v>
      </c>
      <c r="U3525">
        <v>1880</v>
      </c>
      <c r="V3525">
        <v>2040</v>
      </c>
      <c r="W3525" t="s">
        <v>3126</v>
      </c>
      <c r="X3525">
        <v>1</v>
      </c>
      <c r="Y3525">
        <v>1</v>
      </c>
      <c r="Z3525" t="s">
        <v>1532</v>
      </c>
    </row>
    <row r="3526" spans="1:26">
      <c r="A3526">
        <v>285</v>
      </c>
      <c r="B3526">
        <v>16226</v>
      </c>
      <c r="C3526" t="s">
        <v>1574</v>
      </c>
      <c r="D3526" t="s">
        <v>1529</v>
      </c>
      <c r="E3526" t="s">
        <v>1445</v>
      </c>
      <c r="F3526">
        <v>72862</v>
      </c>
      <c r="G3526">
        <v>86593</v>
      </c>
      <c r="H3526" t="s">
        <v>1530</v>
      </c>
      <c r="I3526">
        <v>295</v>
      </c>
      <c r="J3526">
        <v>20</v>
      </c>
      <c r="K3526">
        <v>350</v>
      </c>
      <c r="L3526">
        <v>81000</v>
      </c>
      <c r="M3526">
        <v>4982</v>
      </c>
      <c r="N3526">
        <v>5231</v>
      </c>
      <c r="O3526">
        <v>5493</v>
      </c>
      <c r="P3526">
        <v>6004</v>
      </c>
      <c r="Q3526">
        <v>6515</v>
      </c>
      <c r="R3526">
        <v>7000</v>
      </c>
      <c r="S3526">
        <v>7350</v>
      </c>
      <c r="T3526">
        <v>7718</v>
      </c>
      <c r="U3526">
        <v>8436</v>
      </c>
      <c r="V3526">
        <v>9154</v>
      </c>
      <c r="W3526" t="s">
        <v>3127</v>
      </c>
      <c r="X3526">
        <v>1</v>
      </c>
      <c r="Y3526">
        <v>1</v>
      </c>
      <c r="Z3526" t="s">
        <v>1532</v>
      </c>
    </row>
    <row r="3527" spans="1:26">
      <c r="A3527">
        <v>285</v>
      </c>
      <c r="B3527">
        <v>16226</v>
      </c>
      <c r="C3527" t="s">
        <v>1574</v>
      </c>
      <c r="D3527" t="s">
        <v>1529</v>
      </c>
      <c r="E3527" t="s">
        <v>1445</v>
      </c>
      <c r="F3527">
        <v>54249</v>
      </c>
      <c r="G3527">
        <v>63961</v>
      </c>
      <c r="H3527" t="s">
        <v>1530</v>
      </c>
      <c r="I3527">
        <v>295</v>
      </c>
      <c r="J3527">
        <v>20</v>
      </c>
      <c r="K3527">
        <v>300</v>
      </c>
      <c r="L3527">
        <v>81000</v>
      </c>
      <c r="M3527">
        <v>4982</v>
      </c>
      <c r="N3527">
        <v>5231</v>
      </c>
      <c r="O3527">
        <v>5493</v>
      </c>
      <c r="P3527">
        <v>6004</v>
      </c>
      <c r="Q3527">
        <v>6515</v>
      </c>
      <c r="R3527">
        <v>6000</v>
      </c>
      <c r="S3527">
        <v>6300</v>
      </c>
      <c r="T3527">
        <v>6615</v>
      </c>
      <c r="U3527">
        <v>7231</v>
      </c>
      <c r="V3527">
        <v>7846</v>
      </c>
      <c r="W3527" t="s">
        <v>2449</v>
      </c>
      <c r="X3527">
        <v>1</v>
      </c>
      <c r="Y3527">
        <v>1</v>
      </c>
      <c r="Z3527" t="s">
        <v>1532</v>
      </c>
    </row>
    <row r="3528" spans="1:26">
      <c r="A3528">
        <v>285</v>
      </c>
      <c r="B3528">
        <v>16226</v>
      </c>
      <c r="C3528" t="s">
        <v>1574</v>
      </c>
      <c r="D3528" t="s">
        <v>1529</v>
      </c>
      <c r="E3528" t="s">
        <v>1445</v>
      </c>
      <c r="F3528">
        <v>74128</v>
      </c>
      <c r="G3528">
        <v>88092</v>
      </c>
      <c r="H3528" t="s">
        <v>1530</v>
      </c>
      <c r="I3528">
        <v>295</v>
      </c>
      <c r="J3528">
        <v>5000</v>
      </c>
      <c r="K3528">
        <v>90</v>
      </c>
      <c r="L3528">
        <v>81000</v>
      </c>
      <c r="M3528">
        <v>4982</v>
      </c>
      <c r="N3528">
        <v>5231</v>
      </c>
      <c r="O3528">
        <v>5493</v>
      </c>
      <c r="P3528">
        <v>6004</v>
      </c>
      <c r="Q3528">
        <v>6515</v>
      </c>
      <c r="R3528">
        <v>450000</v>
      </c>
      <c r="S3528">
        <v>472491</v>
      </c>
      <c r="T3528">
        <v>496156</v>
      </c>
      <c r="U3528">
        <v>542312</v>
      </c>
      <c r="V3528">
        <v>588468</v>
      </c>
      <c r="W3528" t="s">
        <v>3128</v>
      </c>
      <c r="X3528">
        <v>1</v>
      </c>
      <c r="Y3528">
        <v>1</v>
      </c>
      <c r="Z3528" t="s">
        <v>1532</v>
      </c>
    </row>
    <row r="3529" spans="1:26">
      <c r="A3529">
        <v>285</v>
      </c>
      <c r="B3529">
        <v>16226</v>
      </c>
      <c r="C3529" t="s">
        <v>1574</v>
      </c>
      <c r="D3529" t="s">
        <v>1529</v>
      </c>
      <c r="E3529" t="s">
        <v>1445</v>
      </c>
      <c r="F3529">
        <v>60992</v>
      </c>
      <c r="G3529">
        <v>73122</v>
      </c>
      <c r="H3529" t="s">
        <v>1530</v>
      </c>
      <c r="I3529">
        <v>295</v>
      </c>
      <c r="J3529">
        <v>30000</v>
      </c>
      <c r="K3529">
        <v>5</v>
      </c>
      <c r="L3529">
        <v>81000</v>
      </c>
      <c r="M3529">
        <v>4982</v>
      </c>
      <c r="N3529">
        <v>5231</v>
      </c>
      <c r="O3529">
        <v>5493</v>
      </c>
      <c r="P3529">
        <v>6004</v>
      </c>
      <c r="Q3529">
        <v>6515</v>
      </c>
      <c r="R3529">
        <v>150000</v>
      </c>
      <c r="S3529">
        <v>157497</v>
      </c>
      <c r="T3529">
        <v>165385</v>
      </c>
      <c r="U3529">
        <v>180771</v>
      </c>
      <c r="V3529">
        <v>196156</v>
      </c>
      <c r="W3529" t="s">
        <v>1560</v>
      </c>
      <c r="X3529">
        <v>1</v>
      </c>
      <c r="Y3529">
        <v>1</v>
      </c>
      <c r="Z3529" t="s">
        <v>1532</v>
      </c>
    </row>
    <row r="3530" spans="1:26">
      <c r="A3530">
        <v>285</v>
      </c>
      <c r="B3530">
        <v>16226</v>
      </c>
      <c r="C3530" t="s">
        <v>1574</v>
      </c>
      <c r="D3530" t="s">
        <v>1529</v>
      </c>
      <c r="E3530" t="s">
        <v>1445</v>
      </c>
      <c r="F3530">
        <v>64997</v>
      </c>
      <c r="G3530">
        <v>78216</v>
      </c>
      <c r="H3530" t="s">
        <v>1530</v>
      </c>
      <c r="I3530">
        <v>295</v>
      </c>
      <c r="J3530">
        <v>50000</v>
      </c>
      <c r="K3530">
        <v>3.5</v>
      </c>
      <c r="L3530">
        <v>81000</v>
      </c>
      <c r="M3530">
        <v>4982</v>
      </c>
      <c r="N3530">
        <v>5231</v>
      </c>
      <c r="O3530">
        <v>5493</v>
      </c>
      <c r="P3530">
        <v>6004</v>
      </c>
      <c r="Q3530">
        <v>6515</v>
      </c>
      <c r="R3530">
        <v>175000</v>
      </c>
      <c r="S3530">
        <v>183746</v>
      </c>
      <c r="T3530">
        <v>192950</v>
      </c>
      <c r="U3530">
        <v>210899</v>
      </c>
      <c r="V3530">
        <v>228849</v>
      </c>
      <c r="W3530" t="s">
        <v>1560</v>
      </c>
      <c r="X3530">
        <v>1</v>
      </c>
      <c r="Y3530">
        <v>1</v>
      </c>
      <c r="Z3530" t="s">
        <v>1532</v>
      </c>
    </row>
    <row r="3531" spans="1:26">
      <c r="A3531">
        <v>285</v>
      </c>
      <c r="B3531">
        <v>16226</v>
      </c>
      <c r="C3531" t="s">
        <v>1574</v>
      </c>
      <c r="D3531" t="s">
        <v>1529</v>
      </c>
      <c r="E3531" t="s">
        <v>1445</v>
      </c>
      <c r="F3531">
        <v>35012</v>
      </c>
      <c r="G3531">
        <v>57058</v>
      </c>
      <c r="H3531" t="s">
        <v>1530</v>
      </c>
      <c r="I3531">
        <v>295</v>
      </c>
      <c r="J3531">
        <v>50</v>
      </c>
      <c r="K3531">
        <v>350</v>
      </c>
      <c r="L3531">
        <v>81000</v>
      </c>
      <c r="M3531">
        <v>4982</v>
      </c>
      <c r="N3531">
        <v>5231</v>
      </c>
      <c r="O3531">
        <v>5493</v>
      </c>
      <c r="P3531">
        <v>6004</v>
      </c>
      <c r="Q3531">
        <v>6515</v>
      </c>
      <c r="R3531">
        <v>17500</v>
      </c>
      <c r="S3531">
        <v>18375</v>
      </c>
      <c r="T3531">
        <v>19295</v>
      </c>
      <c r="U3531">
        <v>21090</v>
      </c>
      <c r="V3531">
        <v>22885</v>
      </c>
      <c r="W3531" t="s">
        <v>1863</v>
      </c>
      <c r="X3531">
        <v>1</v>
      </c>
      <c r="Y3531">
        <v>1</v>
      </c>
      <c r="Z3531" t="s">
        <v>1532</v>
      </c>
    </row>
    <row r="3532" spans="1:26">
      <c r="A3532">
        <v>285</v>
      </c>
      <c r="B3532">
        <v>16226</v>
      </c>
      <c r="C3532" t="s">
        <v>1574</v>
      </c>
      <c r="D3532" t="s">
        <v>1529</v>
      </c>
      <c r="E3532" t="s">
        <v>1445</v>
      </c>
      <c r="F3532">
        <v>77276</v>
      </c>
      <c r="G3532">
        <v>91467</v>
      </c>
      <c r="H3532" t="s">
        <v>1577</v>
      </c>
      <c r="I3532">
        <v>323</v>
      </c>
      <c r="J3532">
        <v>20</v>
      </c>
      <c r="K3532">
        <v>3500</v>
      </c>
      <c r="L3532">
        <v>81000</v>
      </c>
      <c r="M3532">
        <v>4982</v>
      </c>
      <c r="N3532">
        <v>5231</v>
      </c>
      <c r="O3532">
        <v>5493</v>
      </c>
      <c r="P3532">
        <v>6004</v>
      </c>
      <c r="Q3532">
        <v>6515</v>
      </c>
      <c r="R3532">
        <v>70000</v>
      </c>
      <c r="S3532">
        <v>73499</v>
      </c>
      <c r="T3532">
        <v>77180</v>
      </c>
      <c r="U3532">
        <v>84360</v>
      </c>
      <c r="V3532">
        <v>91540</v>
      </c>
      <c r="W3532" t="s">
        <v>1933</v>
      </c>
      <c r="X3532">
        <v>1</v>
      </c>
      <c r="Y3532">
        <v>1</v>
      </c>
      <c r="Z3532" t="s">
        <v>1532</v>
      </c>
    </row>
    <row r="3533" spans="1:26">
      <c r="A3533">
        <v>285</v>
      </c>
      <c r="B3533">
        <v>16226</v>
      </c>
      <c r="C3533" t="s">
        <v>1574</v>
      </c>
      <c r="D3533" t="s">
        <v>1529</v>
      </c>
      <c r="E3533" t="s">
        <v>1445</v>
      </c>
      <c r="F3533">
        <v>83293</v>
      </c>
      <c r="G3533">
        <v>98507</v>
      </c>
      <c r="H3533" t="s">
        <v>1530</v>
      </c>
      <c r="I3533">
        <v>295</v>
      </c>
      <c r="J3533">
        <v>10</v>
      </c>
      <c r="K3533">
        <v>100</v>
      </c>
      <c r="L3533">
        <v>81000</v>
      </c>
      <c r="M3533">
        <v>4982</v>
      </c>
      <c r="N3533">
        <v>5231</v>
      </c>
      <c r="O3533">
        <v>5493</v>
      </c>
      <c r="P3533">
        <v>6004</v>
      </c>
      <c r="Q3533">
        <v>6515</v>
      </c>
      <c r="R3533">
        <v>1000</v>
      </c>
      <c r="S3533">
        <v>1050</v>
      </c>
      <c r="T3533">
        <v>1103</v>
      </c>
      <c r="U3533">
        <v>1205</v>
      </c>
      <c r="V3533">
        <v>1308</v>
      </c>
      <c r="W3533" t="s">
        <v>3129</v>
      </c>
      <c r="X3533">
        <v>1</v>
      </c>
      <c r="Y3533">
        <v>1</v>
      </c>
      <c r="Z3533" t="s">
        <v>1532</v>
      </c>
    </row>
    <row r="3534" spans="1:26">
      <c r="A3534">
        <v>285</v>
      </c>
      <c r="B3534">
        <v>16226</v>
      </c>
      <c r="C3534" t="s">
        <v>1574</v>
      </c>
      <c r="D3534" t="s">
        <v>1529</v>
      </c>
      <c r="E3534" t="s">
        <v>1445</v>
      </c>
      <c r="F3534">
        <v>51837</v>
      </c>
      <c r="G3534">
        <v>61106</v>
      </c>
      <c r="H3534" t="s">
        <v>1530</v>
      </c>
      <c r="I3534">
        <v>295</v>
      </c>
      <c r="J3534">
        <v>2</v>
      </c>
      <c r="K3534">
        <v>200</v>
      </c>
      <c r="L3534">
        <v>81000</v>
      </c>
      <c r="M3534">
        <v>4982</v>
      </c>
      <c r="N3534">
        <v>5231</v>
      </c>
      <c r="O3534">
        <v>5493</v>
      </c>
      <c r="P3534">
        <v>6004</v>
      </c>
      <c r="Q3534">
        <v>6515</v>
      </c>
      <c r="R3534">
        <v>400</v>
      </c>
      <c r="S3534">
        <v>420</v>
      </c>
      <c r="T3534">
        <v>441</v>
      </c>
      <c r="U3534">
        <v>482</v>
      </c>
      <c r="V3534">
        <v>523</v>
      </c>
      <c r="W3534" t="s">
        <v>3130</v>
      </c>
      <c r="X3534">
        <v>1</v>
      </c>
      <c r="Y3534">
        <v>1</v>
      </c>
      <c r="Z3534" t="s">
        <v>1532</v>
      </c>
    </row>
    <row r="3535" spans="1:26">
      <c r="A3535">
        <v>285</v>
      </c>
      <c r="B3535">
        <v>16226</v>
      </c>
      <c r="C3535" t="s">
        <v>1574</v>
      </c>
      <c r="D3535" t="s">
        <v>1529</v>
      </c>
      <c r="E3535" t="s">
        <v>1445</v>
      </c>
      <c r="F3535">
        <v>36631</v>
      </c>
      <c r="G3535">
        <v>60758</v>
      </c>
      <c r="H3535" t="s">
        <v>1530</v>
      </c>
      <c r="I3535">
        <v>295</v>
      </c>
      <c r="J3535">
        <v>12</v>
      </c>
      <c r="K3535">
        <v>80</v>
      </c>
      <c r="L3535">
        <v>81000</v>
      </c>
      <c r="M3535">
        <v>4982</v>
      </c>
      <c r="N3535">
        <v>5231</v>
      </c>
      <c r="O3535">
        <v>5493</v>
      </c>
      <c r="P3535">
        <v>6004</v>
      </c>
      <c r="Q3535">
        <v>6515</v>
      </c>
      <c r="R3535">
        <v>960</v>
      </c>
      <c r="S3535">
        <v>1008</v>
      </c>
      <c r="T3535">
        <v>1058</v>
      </c>
      <c r="U3535">
        <v>1157</v>
      </c>
      <c r="V3535">
        <v>1255</v>
      </c>
      <c r="W3535" t="s">
        <v>2468</v>
      </c>
      <c r="X3535">
        <v>1</v>
      </c>
      <c r="Y3535">
        <v>1</v>
      </c>
      <c r="Z3535" t="s">
        <v>1532</v>
      </c>
    </row>
    <row r="3536" spans="1:26">
      <c r="A3536">
        <v>285</v>
      </c>
      <c r="B3536">
        <v>16226</v>
      </c>
      <c r="C3536" t="s">
        <v>1574</v>
      </c>
      <c r="D3536" t="s">
        <v>1529</v>
      </c>
      <c r="E3536" t="s">
        <v>1445</v>
      </c>
      <c r="F3536">
        <v>35237</v>
      </c>
      <c r="G3536">
        <v>60756</v>
      </c>
      <c r="H3536" t="s">
        <v>1530</v>
      </c>
      <c r="I3536">
        <v>295</v>
      </c>
      <c r="J3536">
        <v>12</v>
      </c>
      <c r="K3536">
        <v>80</v>
      </c>
      <c r="L3536">
        <v>81000</v>
      </c>
      <c r="M3536">
        <v>4982</v>
      </c>
      <c r="N3536">
        <v>5231</v>
      </c>
      <c r="O3536">
        <v>5493</v>
      </c>
      <c r="P3536">
        <v>6004</v>
      </c>
      <c r="Q3536">
        <v>6515</v>
      </c>
      <c r="R3536">
        <v>960</v>
      </c>
      <c r="S3536">
        <v>1008</v>
      </c>
      <c r="T3536">
        <v>1058</v>
      </c>
      <c r="U3536">
        <v>1157</v>
      </c>
      <c r="V3536">
        <v>1255</v>
      </c>
      <c r="W3536" t="s">
        <v>2468</v>
      </c>
      <c r="X3536">
        <v>1</v>
      </c>
      <c r="Y3536">
        <v>1</v>
      </c>
      <c r="Z3536" t="s">
        <v>1532</v>
      </c>
    </row>
    <row r="3537" spans="1:26">
      <c r="A3537">
        <v>285</v>
      </c>
      <c r="B3537">
        <v>16226</v>
      </c>
      <c r="C3537" t="s">
        <v>1574</v>
      </c>
      <c r="D3537" t="s">
        <v>1529</v>
      </c>
      <c r="E3537" t="s">
        <v>1445</v>
      </c>
      <c r="F3537">
        <v>58598</v>
      </c>
      <c r="G3537">
        <v>69547</v>
      </c>
      <c r="H3537" t="s">
        <v>1530</v>
      </c>
      <c r="I3537">
        <v>295</v>
      </c>
      <c r="J3537">
        <v>10</v>
      </c>
      <c r="K3537">
        <v>250</v>
      </c>
      <c r="L3537">
        <v>81000</v>
      </c>
      <c r="M3537">
        <v>4982</v>
      </c>
      <c r="N3537">
        <v>5231</v>
      </c>
      <c r="O3537">
        <v>5493</v>
      </c>
      <c r="P3537">
        <v>6004</v>
      </c>
      <c r="Q3537">
        <v>6515</v>
      </c>
      <c r="R3537">
        <v>2500</v>
      </c>
      <c r="S3537">
        <v>2625</v>
      </c>
      <c r="T3537">
        <v>2756</v>
      </c>
      <c r="U3537">
        <v>3013</v>
      </c>
      <c r="V3537">
        <v>3269</v>
      </c>
      <c r="W3537" t="s">
        <v>3131</v>
      </c>
      <c r="X3537">
        <v>1</v>
      </c>
      <c r="Y3537">
        <v>1</v>
      </c>
      <c r="Z3537" t="s">
        <v>1532</v>
      </c>
    </row>
    <row r="3538" spans="1:26">
      <c r="A3538">
        <v>285</v>
      </c>
      <c r="B3538">
        <v>16226</v>
      </c>
      <c r="C3538" t="s">
        <v>1574</v>
      </c>
      <c r="D3538" t="s">
        <v>1529</v>
      </c>
      <c r="E3538" t="s">
        <v>1445</v>
      </c>
      <c r="F3538">
        <v>7087</v>
      </c>
      <c r="G3538">
        <v>7387</v>
      </c>
      <c r="H3538" t="s">
        <v>1530</v>
      </c>
      <c r="I3538">
        <v>295</v>
      </c>
      <c r="J3538">
        <v>3000</v>
      </c>
      <c r="K3538">
        <v>90</v>
      </c>
      <c r="L3538">
        <v>81000</v>
      </c>
      <c r="M3538">
        <v>4982</v>
      </c>
      <c r="N3538">
        <v>5231</v>
      </c>
      <c r="O3538">
        <v>5493</v>
      </c>
      <c r="P3538">
        <v>6004</v>
      </c>
      <c r="Q3538">
        <v>6515</v>
      </c>
      <c r="R3538">
        <v>270000</v>
      </c>
      <c r="S3538">
        <v>283495</v>
      </c>
      <c r="T3538">
        <v>297694</v>
      </c>
      <c r="U3538">
        <v>325387</v>
      </c>
      <c r="V3538">
        <v>353081</v>
      </c>
      <c r="W3538" t="s">
        <v>3132</v>
      </c>
      <c r="X3538">
        <v>1</v>
      </c>
      <c r="Y3538">
        <v>1</v>
      </c>
      <c r="Z3538" t="s">
        <v>1532</v>
      </c>
    </row>
    <row r="3539" spans="1:26">
      <c r="A3539">
        <v>285</v>
      </c>
      <c r="B3539">
        <v>16226</v>
      </c>
      <c r="C3539" t="s">
        <v>1574</v>
      </c>
      <c r="D3539" t="s">
        <v>1529</v>
      </c>
      <c r="E3539" t="s">
        <v>1445</v>
      </c>
      <c r="F3539">
        <v>7082</v>
      </c>
      <c r="G3539">
        <v>7382</v>
      </c>
      <c r="H3539" t="s">
        <v>1530</v>
      </c>
      <c r="I3539">
        <v>295</v>
      </c>
      <c r="J3539">
        <v>5000</v>
      </c>
      <c r="K3539">
        <v>145</v>
      </c>
      <c r="L3539">
        <v>81000</v>
      </c>
      <c r="M3539">
        <v>4982</v>
      </c>
      <c r="N3539">
        <v>5231</v>
      </c>
      <c r="O3539">
        <v>5493</v>
      </c>
      <c r="P3539">
        <v>6004</v>
      </c>
      <c r="Q3539">
        <v>6515</v>
      </c>
      <c r="R3539">
        <v>725000</v>
      </c>
      <c r="S3539">
        <v>761235</v>
      </c>
      <c r="T3539">
        <v>799363</v>
      </c>
      <c r="U3539">
        <v>873725</v>
      </c>
      <c r="V3539">
        <v>948088</v>
      </c>
      <c r="W3539" t="s">
        <v>3133</v>
      </c>
      <c r="X3539">
        <v>1</v>
      </c>
      <c r="Y3539">
        <v>1</v>
      </c>
      <c r="Z3539" t="s">
        <v>1532</v>
      </c>
    </row>
    <row r="3540" spans="1:26">
      <c r="A3540">
        <v>285</v>
      </c>
      <c r="B3540">
        <v>16226</v>
      </c>
      <c r="C3540" t="s">
        <v>1574</v>
      </c>
      <c r="D3540" t="s">
        <v>1529</v>
      </c>
      <c r="E3540" t="s">
        <v>1445</v>
      </c>
      <c r="F3540">
        <v>2612</v>
      </c>
      <c r="G3540">
        <v>3172</v>
      </c>
      <c r="H3540" t="s">
        <v>1530</v>
      </c>
      <c r="I3540">
        <v>295</v>
      </c>
      <c r="J3540">
        <v>20000</v>
      </c>
      <c r="K3540">
        <v>20</v>
      </c>
      <c r="L3540">
        <v>81000</v>
      </c>
      <c r="M3540">
        <v>4982</v>
      </c>
      <c r="N3540">
        <v>5231</v>
      </c>
      <c r="O3540">
        <v>5493</v>
      </c>
      <c r="P3540">
        <v>6004</v>
      </c>
      <c r="Q3540">
        <v>6515</v>
      </c>
      <c r="R3540">
        <v>400000</v>
      </c>
      <c r="S3540">
        <v>419992</v>
      </c>
      <c r="T3540">
        <v>441028</v>
      </c>
      <c r="U3540">
        <v>482055</v>
      </c>
      <c r="V3540">
        <v>523083</v>
      </c>
      <c r="W3540" t="s">
        <v>1974</v>
      </c>
      <c r="X3540">
        <v>1</v>
      </c>
      <c r="Y3540">
        <v>1</v>
      </c>
      <c r="Z3540" t="s">
        <v>1532</v>
      </c>
    </row>
    <row r="3541" spans="1:26">
      <c r="A3541">
        <v>285</v>
      </c>
      <c r="B3541">
        <v>16226</v>
      </c>
      <c r="C3541" t="s">
        <v>1574</v>
      </c>
      <c r="D3541" t="s">
        <v>1529</v>
      </c>
      <c r="E3541" t="s">
        <v>1445</v>
      </c>
      <c r="F3541">
        <v>2611</v>
      </c>
      <c r="G3541">
        <v>3171</v>
      </c>
      <c r="H3541" t="s">
        <v>1530</v>
      </c>
      <c r="I3541">
        <v>295</v>
      </c>
      <c r="J3541">
        <v>20000</v>
      </c>
      <c r="K3541">
        <v>20</v>
      </c>
      <c r="L3541">
        <v>81000</v>
      </c>
      <c r="M3541">
        <v>4982</v>
      </c>
      <c r="N3541">
        <v>5231</v>
      </c>
      <c r="O3541">
        <v>5493</v>
      </c>
      <c r="P3541">
        <v>6004</v>
      </c>
      <c r="Q3541">
        <v>6515</v>
      </c>
      <c r="R3541">
        <v>400000</v>
      </c>
      <c r="S3541">
        <v>419992</v>
      </c>
      <c r="T3541">
        <v>441028</v>
      </c>
      <c r="U3541">
        <v>482055</v>
      </c>
      <c r="V3541">
        <v>523083</v>
      </c>
      <c r="W3541" t="s">
        <v>3134</v>
      </c>
      <c r="X3541">
        <v>1</v>
      </c>
      <c r="Y3541">
        <v>1</v>
      </c>
      <c r="Z3541" t="s">
        <v>1532</v>
      </c>
    </row>
    <row r="3542" spans="1:26">
      <c r="A3542">
        <v>285</v>
      </c>
      <c r="B3542">
        <v>16226</v>
      </c>
      <c r="C3542" t="s">
        <v>1574</v>
      </c>
      <c r="D3542" t="s">
        <v>1529</v>
      </c>
      <c r="E3542" t="s">
        <v>1445</v>
      </c>
      <c r="F3542">
        <v>37651</v>
      </c>
      <c r="G3542">
        <v>41481</v>
      </c>
      <c r="H3542" t="s">
        <v>1530</v>
      </c>
      <c r="I3542">
        <v>295</v>
      </c>
      <c r="J3542">
        <v>40000</v>
      </c>
      <c r="K3542">
        <v>20</v>
      </c>
      <c r="L3542">
        <v>81000</v>
      </c>
      <c r="M3542">
        <v>4982</v>
      </c>
      <c r="N3542">
        <v>5231</v>
      </c>
      <c r="O3542">
        <v>5493</v>
      </c>
      <c r="P3542">
        <v>6004</v>
      </c>
      <c r="Q3542">
        <v>6515</v>
      </c>
      <c r="R3542">
        <v>800000</v>
      </c>
      <c r="S3542">
        <v>839984</v>
      </c>
      <c r="T3542">
        <v>882055</v>
      </c>
      <c r="U3542">
        <v>964111</v>
      </c>
      <c r="V3542">
        <v>1046166</v>
      </c>
      <c r="W3542" t="s">
        <v>3135</v>
      </c>
      <c r="X3542">
        <v>1</v>
      </c>
      <c r="Y3542">
        <v>1</v>
      </c>
      <c r="Z3542" t="s">
        <v>1532</v>
      </c>
    </row>
    <row r="3543" spans="1:26">
      <c r="A3543">
        <v>285</v>
      </c>
      <c r="B3543">
        <v>16226</v>
      </c>
      <c r="C3543" t="s">
        <v>1574</v>
      </c>
      <c r="D3543" t="s">
        <v>1529</v>
      </c>
      <c r="E3543" t="s">
        <v>1445</v>
      </c>
      <c r="F3543">
        <v>53312</v>
      </c>
      <c r="G3543">
        <v>62819</v>
      </c>
      <c r="H3543" t="s">
        <v>1530</v>
      </c>
      <c r="I3543">
        <v>295</v>
      </c>
      <c r="J3543">
        <v>100</v>
      </c>
      <c r="K3543">
        <v>60</v>
      </c>
      <c r="L3543">
        <v>81000</v>
      </c>
      <c r="M3543">
        <v>4982</v>
      </c>
      <c r="N3543">
        <v>5231</v>
      </c>
      <c r="O3543">
        <v>5493</v>
      </c>
      <c r="P3543">
        <v>6004</v>
      </c>
      <c r="Q3543">
        <v>6515</v>
      </c>
      <c r="R3543">
        <v>6000</v>
      </c>
      <c r="S3543">
        <v>6300</v>
      </c>
      <c r="T3543">
        <v>6615</v>
      </c>
      <c r="U3543">
        <v>7231</v>
      </c>
      <c r="V3543">
        <v>7846</v>
      </c>
      <c r="W3543" t="s">
        <v>3136</v>
      </c>
      <c r="X3543">
        <v>1</v>
      </c>
      <c r="Y3543">
        <v>1</v>
      </c>
      <c r="Z3543" t="s">
        <v>1532</v>
      </c>
    </row>
    <row r="3544" spans="1:26">
      <c r="A3544">
        <v>285</v>
      </c>
      <c r="B3544">
        <v>16226</v>
      </c>
      <c r="C3544" t="s">
        <v>1574</v>
      </c>
      <c r="D3544" t="s">
        <v>1529</v>
      </c>
      <c r="E3544" t="s">
        <v>1445</v>
      </c>
      <c r="F3544">
        <v>53316</v>
      </c>
      <c r="G3544">
        <v>62823</v>
      </c>
      <c r="H3544" t="s">
        <v>1530</v>
      </c>
      <c r="I3544">
        <v>295</v>
      </c>
      <c r="J3544">
        <v>3000</v>
      </c>
      <c r="K3544">
        <v>120</v>
      </c>
      <c r="L3544">
        <v>81000</v>
      </c>
      <c r="M3544">
        <v>4982</v>
      </c>
      <c r="N3544">
        <v>5231</v>
      </c>
      <c r="O3544">
        <v>5493</v>
      </c>
      <c r="P3544">
        <v>6004</v>
      </c>
      <c r="Q3544">
        <v>6515</v>
      </c>
      <c r="R3544">
        <v>360000</v>
      </c>
      <c r="S3544">
        <v>377993</v>
      </c>
      <c r="T3544">
        <v>396925</v>
      </c>
      <c r="U3544">
        <v>433850</v>
      </c>
      <c r="V3544">
        <v>470775</v>
      </c>
      <c r="W3544" t="s">
        <v>2280</v>
      </c>
      <c r="X3544">
        <v>1</v>
      </c>
      <c r="Y3544">
        <v>1</v>
      </c>
      <c r="Z3544" t="s">
        <v>1532</v>
      </c>
    </row>
    <row r="3545" spans="1:26">
      <c r="A3545">
        <v>285</v>
      </c>
      <c r="B3545">
        <v>16226</v>
      </c>
      <c r="C3545" t="s">
        <v>1574</v>
      </c>
      <c r="D3545" t="s">
        <v>1529</v>
      </c>
      <c r="E3545" t="s">
        <v>1445</v>
      </c>
      <c r="F3545">
        <v>48602</v>
      </c>
      <c r="G3545">
        <v>56897</v>
      </c>
      <c r="H3545" t="s">
        <v>1530</v>
      </c>
      <c r="I3545">
        <v>295</v>
      </c>
      <c r="J3545">
        <v>5000</v>
      </c>
      <c r="K3545">
        <v>120</v>
      </c>
      <c r="L3545">
        <v>81000</v>
      </c>
      <c r="M3545">
        <v>4982</v>
      </c>
      <c r="N3545">
        <v>5231</v>
      </c>
      <c r="O3545">
        <v>5493</v>
      </c>
      <c r="P3545">
        <v>6004</v>
      </c>
      <c r="Q3545">
        <v>6515</v>
      </c>
      <c r="R3545">
        <v>600000</v>
      </c>
      <c r="S3545">
        <v>629988</v>
      </c>
      <c r="T3545">
        <v>661542</v>
      </c>
      <c r="U3545">
        <v>723083</v>
      </c>
      <c r="V3545">
        <v>784625</v>
      </c>
      <c r="W3545" t="s">
        <v>2280</v>
      </c>
      <c r="X3545">
        <v>1</v>
      </c>
      <c r="Y3545">
        <v>1</v>
      </c>
      <c r="Z3545" t="s">
        <v>1532</v>
      </c>
    </row>
    <row r="3546" spans="1:26">
      <c r="A3546">
        <v>285</v>
      </c>
      <c r="B3546">
        <v>16226</v>
      </c>
      <c r="C3546" t="s">
        <v>1574</v>
      </c>
      <c r="D3546" t="s">
        <v>1529</v>
      </c>
      <c r="E3546" t="s">
        <v>1445</v>
      </c>
      <c r="F3546">
        <v>7310</v>
      </c>
      <c r="G3546">
        <v>7673</v>
      </c>
      <c r="H3546" t="s">
        <v>1530</v>
      </c>
      <c r="I3546">
        <v>295</v>
      </c>
      <c r="J3546">
        <v>5000</v>
      </c>
      <c r="K3546">
        <v>120</v>
      </c>
      <c r="L3546">
        <v>81000</v>
      </c>
      <c r="M3546">
        <v>4982</v>
      </c>
      <c r="N3546">
        <v>5231</v>
      </c>
      <c r="O3546">
        <v>5493</v>
      </c>
      <c r="P3546">
        <v>6004</v>
      </c>
      <c r="Q3546">
        <v>6515</v>
      </c>
      <c r="R3546">
        <v>600000</v>
      </c>
      <c r="S3546">
        <v>629988</v>
      </c>
      <c r="T3546">
        <v>661542</v>
      </c>
      <c r="U3546">
        <v>723083</v>
      </c>
      <c r="V3546">
        <v>784625</v>
      </c>
      <c r="W3546" t="s">
        <v>2280</v>
      </c>
      <c r="X3546">
        <v>1</v>
      </c>
      <c r="Y3546">
        <v>1</v>
      </c>
      <c r="Z3546" t="s">
        <v>1532</v>
      </c>
    </row>
    <row r="3547" spans="1:26">
      <c r="A3547">
        <v>285</v>
      </c>
      <c r="B3547">
        <v>16226</v>
      </c>
      <c r="C3547" t="s">
        <v>1574</v>
      </c>
      <c r="D3547" t="s">
        <v>1529</v>
      </c>
      <c r="E3547" t="s">
        <v>1445</v>
      </c>
      <c r="F3547">
        <v>7543</v>
      </c>
      <c r="G3547">
        <v>7905</v>
      </c>
      <c r="H3547" t="s">
        <v>1530</v>
      </c>
      <c r="I3547">
        <v>295</v>
      </c>
      <c r="J3547">
        <v>3000</v>
      </c>
      <c r="K3547">
        <v>95</v>
      </c>
      <c r="L3547">
        <v>81000</v>
      </c>
      <c r="M3547">
        <v>4982</v>
      </c>
      <c r="N3547">
        <v>5231</v>
      </c>
      <c r="O3547">
        <v>5493</v>
      </c>
      <c r="P3547">
        <v>6004</v>
      </c>
      <c r="Q3547">
        <v>6515</v>
      </c>
      <c r="R3547">
        <v>285000</v>
      </c>
      <c r="S3547">
        <v>299244</v>
      </c>
      <c r="T3547">
        <v>314232</v>
      </c>
      <c r="U3547">
        <v>343464</v>
      </c>
      <c r="V3547">
        <v>372697</v>
      </c>
      <c r="W3547" t="s">
        <v>3137</v>
      </c>
      <c r="X3547">
        <v>1</v>
      </c>
      <c r="Y3547">
        <v>1</v>
      </c>
      <c r="Z3547" t="s">
        <v>1532</v>
      </c>
    </row>
    <row r="3548" spans="1:26">
      <c r="A3548">
        <v>285</v>
      </c>
      <c r="B3548">
        <v>16226</v>
      </c>
      <c r="C3548" t="s">
        <v>1574</v>
      </c>
      <c r="D3548" t="s">
        <v>1529</v>
      </c>
      <c r="E3548" t="s">
        <v>1445</v>
      </c>
      <c r="F3548">
        <v>53333</v>
      </c>
      <c r="G3548">
        <v>62840</v>
      </c>
      <c r="H3548" t="s">
        <v>1530</v>
      </c>
      <c r="I3548">
        <v>295</v>
      </c>
      <c r="J3548">
        <v>10000</v>
      </c>
      <c r="K3548">
        <v>150</v>
      </c>
      <c r="L3548">
        <v>81000</v>
      </c>
      <c r="M3548">
        <v>4982</v>
      </c>
      <c r="N3548">
        <v>5231</v>
      </c>
      <c r="O3548">
        <v>5493</v>
      </c>
      <c r="P3548">
        <v>6004</v>
      </c>
      <c r="Q3548">
        <v>6515</v>
      </c>
      <c r="R3548">
        <v>1500000</v>
      </c>
      <c r="S3548">
        <v>1574970</v>
      </c>
      <c r="T3548">
        <v>1653854</v>
      </c>
      <c r="U3548">
        <v>1807708</v>
      </c>
      <c r="V3548">
        <v>1961562</v>
      </c>
      <c r="W3548" t="s">
        <v>3138</v>
      </c>
      <c r="X3548">
        <v>1</v>
      </c>
      <c r="Y3548">
        <v>1</v>
      </c>
      <c r="Z3548" t="s">
        <v>1532</v>
      </c>
    </row>
    <row r="3549" spans="1:26">
      <c r="A3549">
        <v>285</v>
      </c>
      <c r="B3549">
        <v>16226</v>
      </c>
      <c r="C3549" t="s">
        <v>1574</v>
      </c>
      <c r="D3549" t="s">
        <v>1529</v>
      </c>
      <c r="E3549" t="s">
        <v>1445</v>
      </c>
      <c r="F3549">
        <v>7306</v>
      </c>
      <c r="G3549">
        <v>7669</v>
      </c>
      <c r="H3549" t="s">
        <v>1530</v>
      </c>
      <c r="I3549">
        <v>295</v>
      </c>
      <c r="J3549">
        <v>18000</v>
      </c>
      <c r="K3549">
        <v>150</v>
      </c>
      <c r="L3549">
        <v>81000</v>
      </c>
      <c r="M3549">
        <v>4982</v>
      </c>
      <c r="N3549">
        <v>5231</v>
      </c>
      <c r="O3549">
        <v>5493</v>
      </c>
      <c r="P3549">
        <v>6004</v>
      </c>
      <c r="Q3549">
        <v>6515</v>
      </c>
      <c r="R3549">
        <v>2700000</v>
      </c>
      <c r="S3549">
        <v>2834946</v>
      </c>
      <c r="T3549">
        <v>2976937</v>
      </c>
      <c r="U3549">
        <v>3253874</v>
      </c>
      <c r="V3549">
        <v>3530811</v>
      </c>
      <c r="W3549" t="s">
        <v>3138</v>
      </c>
      <c r="X3549">
        <v>1</v>
      </c>
      <c r="Y3549">
        <v>1</v>
      </c>
      <c r="Z3549" t="s">
        <v>1532</v>
      </c>
    </row>
    <row r="3550" spans="1:26">
      <c r="A3550">
        <v>285</v>
      </c>
      <c r="B3550">
        <v>16226</v>
      </c>
      <c r="C3550" t="s">
        <v>1574</v>
      </c>
      <c r="D3550" t="s">
        <v>1529</v>
      </c>
      <c r="E3550" t="s">
        <v>1445</v>
      </c>
      <c r="F3550">
        <v>65308</v>
      </c>
      <c r="G3550">
        <v>78585</v>
      </c>
      <c r="H3550" t="s">
        <v>1530</v>
      </c>
      <c r="I3550">
        <v>295</v>
      </c>
      <c r="J3550">
        <v>10</v>
      </c>
      <c r="K3550">
        <v>50</v>
      </c>
      <c r="L3550">
        <v>81000</v>
      </c>
      <c r="M3550">
        <v>4982</v>
      </c>
      <c r="N3550">
        <v>5231</v>
      </c>
      <c r="O3550">
        <v>5493</v>
      </c>
      <c r="P3550">
        <v>6004</v>
      </c>
      <c r="Q3550">
        <v>6515</v>
      </c>
      <c r="R3550">
        <v>500</v>
      </c>
      <c r="S3550">
        <v>525</v>
      </c>
      <c r="T3550">
        <v>551</v>
      </c>
      <c r="U3550">
        <v>603</v>
      </c>
      <c r="V3550">
        <v>654</v>
      </c>
      <c r="W3550" t="s">
        <v>2075</v>
      </c>
      <c r="X3550">
        <v>1</v>
      </c>
      <c r="Y3550">
        <v>1</v>
      </c>
      <c r="Z3550" t="s">
        <v>1532</v>
      </c>
    </row>
    <row r="3551" spans="1:26">
      <c r="A3551">
        <v>285</v>
      </c>
      <c r="B3551">
        <v>16226</v>
      </c>
      <c r="C3551" t="s">
        <v>1574</v>
      </c>
      <c r="D3551" t="s">
        <v>1529</v>
      </c>
      <c r="E3551" t="s">
        <v>1445</v>
      </c>
      <c r="F3551">
        <v>65306</v>
      </c>
      <c r="G3551">
        <v>78583</v>
      </c>
      <c r="H3551" t="s">
        <v>1530</v>
      </c>
      <c r="I3551">
        <v>295</v>
      </c>
      <c r="J3551">
        <v>20</v>
      </c>
      <c r="K3551">
        <v>50</v>
      </c>
      <c r="L3551">
        <v>81000</v>
      </c>
      <c r="M3551">
        <v>4982</v>
      </c>
      <c r="N3551">
        <v>5231</v>
      </c>
      <c r="O3551">
        <v>5493</v>
      </c>
      <c r="P3551">
        <v>6004</v>
      </c>
      <c r="Q3551">
        <v>6515</v>
      </c>
      <c r="R3551">
        <v>1000</v>
      </c>
      <c r="S3551">
        <v>1050</v>
      </c>
      <c r="T3551">
        <v>1103</v>
      </c>
      <c r="U3551">
        <v>1205</v>
      </c>
      <c r="V3551">
        <v>1308</v>
      </c>
      <c r="W3551" t="s">
        <v>2075</v>
      </c>
      <c r="X3551">
        <v>1</v>
      </c>
      <c r="Y3551">
        <v>1</v>
      </c>
      <c r="Z3551" t="s">
        <v>1532</v>
      </c>
    </row>
    <row r="3552" spans="1:26">
      <c r="A3552">
        <v>285</v>
      </c>
      <c r="B3552">
        <v>16226</v>
      </c>
      <c r="C3552" t="s">
        <v>1574</v>
      </c>
      <c r="D3552" t="s">
        <v>1529</v>
      </c>
      <c r="E3552" t="s">
        <v>1445</v>
      </c>
      <c r="F3552">
        <v>64744</v>
      </c>
      <c r="G3552">
        <v>77883</v>
      </c>
      <c r="H3552" t="s">
        <v>1530</v>
      </c>
      <c r="I3552">
        <v>295</v>
      </c>
      <c r="J3552">
        <v>20</v>
      </c>
      <c r="K3552">
        <v>95</v>
      </c>
      <c r="L3552">
        <v>81000</v>
      </c>
      <c r="M3552">
        <v>4982</v>
      </c>
      <c r="N3552">
        <v>5231</v>
      </c>
      <c r="O3552">
        <v>5493</v>
      </c>
      <c r="P3552">
        <v>6004</v>
      </c>
      <c r="Q3552">
        <v>6515</v>
      </c>
      <c r="R3552">
        <v>1900</v>
      </c>
      <c r="S3552">
        <v>1995</v>
      </c>
      <c r="T3552">
        <v>2095</v>
      </c>
      <c r="U3552">
        <v>2290</v>
      </c>
      <c r="V3552">
        <v>2485</v>
      </c>
      <c r="W3552" t="s">
        <v>2075</v>
      </c>
      <c r="X3552">
        <v>1</v>
      </c>
      <c r="Y3552">
        <v>1</v>
      </c>
      <c r="Z3552" t="s">
        <v>1532</v>
      </c>
    </row>
    <row r="3553" spans="1:26">
      <c r="A3553">
        <v>285</v>
      </c>
      <c r="B3553">
        <v>16226</v>
      </c>
      <c r="C3553" t="s">
        <v>1574</v>
      </c>
      <c r="D3553" t="s">
        <v>1529</v>
      </c>
      <c r="E3553" t="s">
        <v>1445</v>
      </c>
      <c r="F3553">
        <v>67744</v>
      </c>
      <c r="G3553">
        <v>81243</v>
      </c>
      <c r="H3553" t="s">
        <v>1530</v>
      </c>
      <c r="I3553">
        <v>295</v>
      </c>
      <c r="J3553">
        <v>20</v>
      </c>
      <c r="K3553">
        <v>35</v>
      </c>
      <c r="L3553">
        <v>81000</v>
      </c>
      <c r="M3553">
        <v>4982</v>
      </c>
      <c r="N3553">
        <v>5231</v>
      </c>
      <c r="O3553">
        <v>5493</v>
      </c>
      <c r="P3553">
        <v>6004</v>
      </c>
      <c r="Q3553">
        <v>6515</v>
      </c>
      <c r="R3553">
        <v>700</v>
      </c>
      <c r="S3553">
        <v>735</v>
      </c>
      <c r="T3553">
        <v>772</v>
      </c>
      <c r="U3553">
        <v>844</v>
      </c>
      <c r="V3553">
        <v>915</v>
      </c>
      <c r="W3553" t="s">
        <v>1947</v>
      </c>
      <c r="X3553">
        <v>1</v>
      </c>
      <c r="Y3553">
        <v>1</v>
      </c>
      <c r="Z3553" t="s">
        <v>1532</v>
      </c>
    </row>
    <row r="3554" spans="1:26">
      <c r="A3554">
        <v>285</v>
      </c>
      <c r="B3554">
        <v>16226</v>
      </c>
      <c r="C3554" t="s">
        <v>1574</v>
      </c>
      <c r="D3554" t="s">
        <v>1529</v>
      </c>
      <c r="E3554" t="s">
        <v>1445</v>
      </c>
      <c r="F3554">
        <v>67786</v>
      </c>
      <c r="G3554">
        <v>81286</v>
      </c>
      <c r="H3554" t="s">
        <v>1530</v>
      </c>
      <c r="I3554">
        <v>295</v>
      </c>
      <c r="J3554">
        <v>10</v>
      </c>
      <c r="K3554">
        <v>200</v>
      </c>
      <c r="L3554">
        <v>81000</v>
      </c>
      <c r="M3554">
        <v>4982</v>
      </c>
      <c r="N3554">
        <v>5231</v>
      </c>
      <c r="O3554">
        <v>5493</v>
      </c>
      <c r="P3554">
        <v>6004</v>
      </c>
      <c r="Q3554">
        <v>6515</v>
      </c>
      <c r="R3554">
        <v>2000</v>
      </c>
      <c r="S3554">
        <v>2100</v>
      </c>
      <c r="T3554">
        <v>2205</v>
      </c>
      <c r="U3554">
        <v>2410</v>
      </c>
      <c r="V3554">
        <v>2615</v>
      </c>
      <c r="W3554" t="s">
        <v>1947</v>
      </c>
      <c r="X3554">
        <v>1</v>
      </c>
      <c r="Y3554">
        <v>1</v>
      </c>
      <c r="Z3554" t="s">
        <v>1532</v>
      </c>
    </row>
    <row r="3555" spans="1:26">
      <c r="A3555">
        <v>285</v>
      </c>
      <c r="B3555">
        <v>16226</v>
      </c>
      <c r="C3555" t="s">
        <v>1574</v>
      </c>
      <c r="D3555" t="s">
        <v>1529</v>
      </c>
      <c r="E3555" t="s">
        <v>1445</v>
      </c>
      <c r="F3555">
        <v>67791</v>
      </c>
      <c r="G3555">
        <v>81291</v>
      </c>
      <c r="H3555" t="s">
        <v>1530</v>
      </c>
      <c r="I3555">
        <v>295</v>
      </c>
      <c r="J3555">
        <v>10</v>
      </c>
      <c r="K3555">
        <v>125</v>
      </c>
      <c r="L3555">
        <v>81000</v>
      </c>
      <c r="M3555">
        <v>4982</v>
      </c>
      <c r="N3555">
        <v>5231</v>
      </c>
      <c r="O3555">
        <v>5493</v>
      </c>
      <c r="P3555">
        <v>6004</v>
      </c>
      <c r="Q3555">
        <v>6515</v>
      </c>
      <c r="R3555">
        <v>1250</v>
      </c>
      <c r="S3555">
        <v>1312</v>
      </c>
      <c r="T3555">
        <v>1378</v>
      </c>
      <c r="U3555">
        <v>1506</v>
      </c>
      <c r="V3555">
        <v>1635</v>
      </c>
      <c r="W3555" t="s">
        <v>1947</v>
      </c>
      <c r="X3555">
        <v>1</v>
      </c>
      <c r="Y3555">
        <v>1</v>
      </c>
      <c r="Z3555" t="s">
        <v>1532</v>
      </c>
    </row>
    <row r="3556" spans="1:26">
      <c r="A3556">
        <v>285</v>
      </c>
      <c r="B3556">
        <v>16226</v>
      </c>
      <c r="C3556" t="s">
        <v>1574</v>
      </c>
      <c r="D3556" t="s">
        <v>1529</v>
      </c>
      <c r="E3556" t="s">
        <v>1445</v>
      </c>
      <c r="F3556">
        <v>64686</v>
      </c>
      <c r="G3556">
        <v>77806</v>
      </c>
      <c r="H3556" t="s">
        <v>1530</v>
      </c>
      <c r="I3556">
        <v>295</v>
      </c>
      <c r="J3556">
        <v>20</v>
      </c>
      <c r="K3556">
        <v>45</v>
      </c>
      <c r="L3556">
        <v>81000</v>
      </c>
      <c r="M3556">
        <v>4982</v>
      </c>
      <c r="N3556">
        <v>5231</v>
      </c>
      <c r="O3556">
        <v>5493</v>
      </c>
      <c r="P3556">
        <v>6004</v>
      </c>
      <c r="Q3556">
        <v>6515</v>
      </c>
      <c r="R3556">
        <v>900</v>
      </c>
      <c r="S3556">
        <v>945</v>
      </c>
      <c r="T3556">
        <v>992</v>
      </c>
      <c r="U3556">
        <v>1085</v>
      </c>
      <c r="V3556">
        <v>1177</v>
      </c>
      <c r="W3556" t="s">
        <v>1947</v>
      </c>
      <c r="X3556">
        <v>1</v>
      </c>
      <c r="Y3556">
        <v>1</v>
      </c>
      <c r="Z3556" t="s">
        <v>1532</v>
      </c>
    </row>
    <row r="3557" spans="1:26">
      <c r="A3557">
        <v>285</v>
      </c>
      <c r="B3557">
        <v>16226</v>
      </c>
      <c r="C3557" t="s">
        <v>1574</v>
      </c>
      <c r="D3557" t="s">
        <v>1529</v>
      </c>
      <c r="E3557" t="s">
        <v>1445</v>
      </c>
      <c r="F3557">
        <v>36503</v>
      </c>
      <c r="G3557">
        <v>40120</v>
      </c>
      <c r="H3557" t="s">
        <v>1530</v>
      </c>
      <c r="I3557">
        <v>295</v>
      </c>
      <c r="J3557">
        <v>10000</v>
      </c>
      <c r="K3557">
        <v>8</v>
      </c>
      <c r="L3557">
        <v>81000</v>
      </c>
      <c r="M3557">
        <v>4982</v>
      </c>
      <c r="N3557">
        <v>5231</v>
      </c>
      <c r="O3557">
        <v>5493</v>
      </c>
      <c r="P3557">
        <v>6004</v>
      </c>
      <c r="Q3557">
        <v>6515</v>
      </c>
      <c r="R3557">
        <v>80000</v>
      </c>
      <c r="S3557">
        <v>83998</v>
      </c>
      <c r="T3557">
        <v>88206</v>
      </c>
      <c r="U3557">
        <v>96411</v>
      </c>
      <c r="V3557">
        <v>104617</v>
      </c>
      <c r="W3557" t="s">
        <v>1940</v>
      </c>
      <c r="X3557">
        <v>1</v>
      </c>
      <c r="Y3557">
        <v>1</v>
      </c>
      <c r="Z3557" t="s">
        <v>1532</v>
      </c>
    </row>
    <row r="3558" spans="1:26">
      <c r="A3558">
        <v>285</v>
      </c>
      <c r="B3558">
        <v>16226</v>
      </c>
      <c r="C3558" t="s">
        <v>1574</v>
      </c>
      <c r="D3558" t="s">
        <v>1529</v>
      </c>
      <c r="E3558" t="s">
        <v>1445</v>
      </c>
      <c r="F3558">
        <v>45328</v>
      </c>
      <c r="G3558">
        <v>52383</v>
      </c>
      <c r="H3558" t="s">
        <v>1530</v>
      </c>
      <c r="I3558">
        <v>295</v>
      </c>
      <c r="J3558">
        <v>10000</v>
      </c>
      <c r="K3558">
        <v>8</v>
      </c>
      <c r="L3558">
        <v>81000</v>
      </c>
      <c r="M3558">
        <v>4982</v>
      </c>
      <c r="N3558">
        <v>5231</v>
      </c>
      <c r="O3558">
        <v>5493</v>
      </c>
      <c r="P3558">
        <v>6004</v>
      </c>
      <c r="Q3558">
        <v>6515</v>
      </c>
      <c r="R3558">
        <v>80000</v>
      </c>
      <c r="S3558">
        <v>83998</v>
      </c>
      <c r="T3558">
        <v>88206</v>
      </c>
      <c r="U3558">
        <v>96411</v>
      </c>
      <c r="V3558">
        <v>104617</v>
      </c>
      <c r="W3558" t="s">
        <v>1940</v>
      </c>
      <c r="X3558">
        <v>1</v>
      </c>
      <c r="Y3558">
        <v>1</v>
      </c>
      <c r="Z3558" t="s">
        <v>1532</v>
      </c>
    </row>
    <row r="3559" spans="1:26">
      <c r="A3559">
        <v>285</v>
      </c>
      <c r="B3559">
        <v>16226</v>
      </c>
      <c r="C3559" t="s">
        <v>1574</v>
      </c>
      <c r="D3559" t="s">
        <v>1529</v>
      </c>
      <c r="E3559" t="s">
        <v>1445</v>
      </c>
      <c r="F3559">
        <v>56173</v>
      </c>
      <c r="G3559">
        <v>66410</v>
      </c>
      <c r="H3559" t="s">
        <v>1530</v>
      </c>
      <c r="I3559">
        <v>295</v>
      </c>
      <c r="J3559">
        <v>2</v>
      </c>
      <c r="K3559">
        <v>70</v>
      </c>
      <c r="L3559">
        <v>81000</v>
      </c>
      <c r="M3559">
        <v>4982</v>
      </c>
      <c r="N3559">
        <v>5231</v>
      </c>
      <c r="O3559">
        <v>5493</v>
      </c>
      <c r="P3559">
        <v>6004</v>
      </c>
      <c r="Q3559">
        <v>6515</v>
      </c>
      <c r="R3559">
        <v>140</v>
      </c>
      <c r="S3559">
        <v>147</v>
      </c>
      <c r="T3559">
        <v>154</v>
      </c>
      <c r="U3559">
        <v>169</v>
      </c>
      <c r="V3559">
        <v>183</v>
      </c>
      <c r="W3559" t="s">
        <v>1940</v>
      </c>
      <c r="X3559">
        <v>1</v>
      </c>
      <c r="Y3559">
        <v>1</v>
      </c>
      <c r="Z3559" t="s">
        <v>1532</v>
      </c>
    </row>
    <row r="3560" spans="1:26">
      <c r="A3560">
        <v>285</v>
      </c>
      <c r="B3560">
        <v>16226</v>
      </c>
      <c r="C3560" t="s">
        <v>1574</v>
      </c>
      <c r="D3560" t="s">
        <v>1529</v>
      </c>
      <c r="E3560" t="s">
        <v>1445</v>
      </c>
      <c r="F3560">
        <v>67211</v>
      </c>
      <c r="G3560">
        <v>80688</v>
      </c>
      <c r="H3560" t="s">
        <v>1530</v>
      </c>
      <c r="I3560">
        <v>295</v>
      </c>
      <c r="J3560">
        <v>50000</v>
      </c>
      <c r="K3560">
        <v>5</v>
      </c>
      <c r="L3560">
        <v>81000</v>
      </c>
      <c r="M3560">
        <v>4982</v>
      </c>
      <c r="N3560">
        <v>5231</v>
      </c>
      <c r="O3560">
        <v>5493</v>
      </c>
      <c r="P3560">
        <v>6004</v>
      </c>
      <c r="Q3560">
        <v>6515</v>
      </c>
      <c r="R3560">
        <v>250000</v>
      </c>
      <c r="S3560">
        <v>262495</v>
      </c>
      <c r="T3560">
        <v>275642</v>
      </c>
      <c r="U3560">
        <v>301285</v>
      </c>
      <c r="V3560">
        <v>326927</v>
      </c>
      <c r="W3560" t="s">
        <v>1940</v>
      </c>
      <c r="X3560">
        <v>1</v>
      </c>
      <c r="Y3560">
        <v>1</v>
      </c>
      <c r="Z3560" t="s">
        <v>1532</v>
      </c>
    </row>
    <row r="3561" spans="1:26">
      <c r="A3561">
        <v>285</v>
      </c>
      <c r="B3561">
        <v>16226</v>
      </c>
      <c r="C3561" t="s">
        <v>1574</v>
      </c>
      <c r="D3561" t="s">
        <v>1529</v>
      </c>
      <c r="E3561" t="s">
        <v>1445</v>
      </c>
      <c r="F3561">
        <v>71646</v>
      </c>
      <c r="G3561">
        <v>85294</v>
      </c>
      <c r="H3561" t="s">
        <v>1530</v>
      </c>
      <c r="I3561">
        <v>295</v>
      </c>
      <c r="J3561">
        <v>100</v>
      </c>
      <c r="K3561">
        <v>70</v>
      </c>
      <c r="L3561">
        <v>81000</v>
      </c>
      <c r="M3561">
        <v>4982</v>
      </c>
      <c r="N3561">
        <v>5231</v>
      </c>
      <c r="O3561">
        <v>5493</v>
      </c>
      <c r="P3561">
        <v>6004</v>
      </c>
      <c r="Q3561">
        <v>6515</v>
      </c>
      <c r="R3561">
        <v>7000</v>
      </c>
      <c r="S3561">
        <v>7350</v>
      </c>
      <c r="T3561">
        <v>7718</v>
      </c>
      <c r="U3561">
        <v>8436</v>
      </c>
      <c r="V3561">
        <v>9154</v>
      </c>
      <c r="W3561" t="s">
        <v>1940</v>
      </c>
      <c r="X3561">
        <v>1</v>
      </c>
      <c r="Y3561">
        <v>1</v>
      </c>
      <c r="Z3561" t="s">
        <v>1532</v>
      </c>
    </row>
    <row r="3562" spans="1:26">
      <c r="A3562">
        <v>285</v>
      </c>
      <c r="B3562">
        <v>16226</v>
      </c>
      <c r="C3562" t="s">
        <v>1574</v>
      </c>
      <c r="D3562" t="s">
        <v>1529</v>
      </c>
      <c r="E3562" t="s">
        <v>1445</v>
      </c>
      <c r="F3562">
        <v>69995</v>
      </c>
      <c r="G3562">
        <v>83540</v>
      </c>
      <c r="H3562" t="s">
        <v>1530</v>
      </c>
      <c r="I3562">
        <v>295</v>
      </c>
      <c r="J3562">
        <v>10000</v>
      </c>
      <c r="K3562">
        <v>45</v>
      </c>
      <c r="L3562">
        <v>81000</v>
      </c>
      <c r="M3562">
        <v>4982</v>
      </c>
      <c r="N3562">
        <v>5231</v>
      </c>
      <c r="O3562">
        <v>5493</v>
      </c>
      <c r="P3562">
        <v>6004</v>
      </c>
      <c r="Q3562">
        <v>6515</v>
      </c>
      <c r="R3562">
        <v>450000</v>
      </c>
      <c r="S3562">
        <v>472491</v>
      </c>
      <c r="T3562">
        <v>496156</v>
      </c>
      <c r="U3562">
        <v>542312</v>
      </c>
      <c r="V3562">
        <v>588468</v>
      </c>
      <c r="W3562" t="s">
        <v>1940</v>
      </c>
      <c r="X3562">
        <v>1</v>
      </c>
      <c r="Y3562">
        <v>1</v>
      </c>
      <c r="Z3562" t="s">
        <v>1532</v>
      </c>
    </row>
    <row r="3563" spans="1:26">
      <c r="A3563">
        <v>285</v>
      </c>
      <c r="B3563">
        <v>16226</v>
      </c>
      <c r="C3563" t="s">
        <v>1574</v>
      </c>
      <c r="D3563" t="s">
        <v>1529</v>
      </c>
      <c r="E3563" t="s">
        <v>1445</v>
      </c>
      <c r="F3563">
        <v>81127</v>
      </c>
      <c r="G3563">
        <v>95843</v>
      </c>
      <c r="H3563" t="s">
        <v>1530</v>
      </c>
      <c r="I3563">
        <v>295</v>
      </c>
      <c r="J3563">
        <v>100</v>
      </c>
      <c r="K3563">
        <v>125</v>
      </c>
      <c r="L3563">
        <v>81000</v>
      </c>
      <c r="M3563">
        <v>4982</v>
      </c>
      <c r="N3563">
        <v>5231</v>
      </c>
      <c r="O3563">
        <v>5493</v>
      </c>
      <c r="P3563">
        <v>6004</v>
      </c>
      <c r="Q3563">
        <v>6515</v>
      </c>
      <c r="R3563">
        <v>12500</v>
      </c>
      <c r="S3563">
        <v>13125</v>
      </c>
      <c r="T3563">
        <v>13782</v>
      </c>
      <c r="U3563">
        <v>15064</v>
      </c>
      <c r="V3563">
        <v>16346</v>
      </c>
      <c r="W3563" t="s">
        <v>3139</v>
      </c>
      <c r="X3563">
        <v>1</v>
      </c>
      <c r="Y3563">
        <v>1</v>
      </c>
      <c r="Z3563" t="s">
        <v>1532</v>
      </c>
    </row>
    <row r="3564" spans="1:26">
      <c r="A3564">
        <v>285</v>
      </c>
      <c r="B3564">
        <v>16226</v>
      </c>
      <c r="C3564" t="s">
        <v>1574</v>
      </c>
      <c r="D3564" t="s">
        <v>1529</v>
      </c>
      <c r="E3564" t="s">
        <v>1445</v>
      </c>
      <c r="F3564">
        <v>68754</v>
      </c>
      <c r="G3564">
        <v>82271</v>
      </c>
      <c r="H3564" t="s">
        <v>1530</v>
      </c>
      <c r="I3564">
        <v>295</v>
      </c>
      <c r="J3564">
        <v>50</v>
      </c>
      <c r="K3564">
        <v>450</v>
      </c>
      <c r="L3564">
        <v>81000</v>
      </c>
      <c r="M3564">
        <v>4982</v>
      </c>
      <c r="N3564">
        <v>5231</v>
      </c>
      <c r="O3564">
        <v>5493</v>
      </c>
      <c r="P3564">
        <v>6004</v>
      </c>
      <c r="Q3564">
        <v>6515</v>
      </c>
      <c r="R3564">
        <v>22500</v>
      </c>
      <c r="S3564">
        <v>23625</v>
      </c>
      <c r="T3564">
        <v>24808</v>
      </c>
      <c r="U3564">
        <v>27116</v>
      </c>
      <c r="V3564">
        <v>29423</v>
      </c>
      <c r="W3564" t="s">
        <v>2919</v>
      </c>
      <c r="X3564">
        <v>1</v>
      </c>
      <c r="Y3564">
        <v>1</v>
      </c>
      <c r="Z3564" t="s">
        <v>1532</v>
      </c>
    </row>
    <row r="3565" spans="1:26">
      <c r="A3565">
        <v>285</v>
      </c>
      <c r="B3565">
        <v>16226</v>
      </c>
      <c r="C3565" t="s">
        <v>1574</v>
      </c>
      <c r="D3565" t="s">
        <v>1529</v>
      </c>
      <c r="E3565" t="s">
        <v>1445</v>
      </c>
      <c r="F3565">
        <v>25640</v>
      </c>
      <c r="G3565">
        <v>27473</v>
      </c>
      <c r="H3565" t="s">
        <v>1530</v>
      </c>
      <c r="I3565">
        <v>295</v>
      </c>
      <c r="J3565">
        <v>50</v>
      </c>
      <c r="K3565">
        <v>500</v>
      </c>
      <c r="L3565">
        <v>81000</v>
      </c>
      <c r="M3565">
        <v>4982</v>
      </c>
      <c r="N3565">
        <v>5231</v>
      </c>
      <c r="O3565">
        <v>5493</v>
      </c>
      <c r="P3565">
        <v>6004</v>
      </c>
      <c r="Q3565">
        <v>6515</v>
      </c>
      <c r="R3565">
        <v>25000</v>
      </c>
      <c r="S3565">
        <v>26249</v>
      </c>
      <c r="T3565">
        <v>27564</v>
      </c>
      <c r="U3565">
        <v>30128</v>
      </c>
      <c r="V3565">
        <v>32693</v>
      </c>
      <c r="W3565" t="s">
        <v>3140</v>
      </c>
      <c r="X3565">
        <v>1</v>
      </c>
      <c r="Y3565">
        <v>1</v>
      </c>
      <c r="Z3565" t="s">
        <v>1532</v>
      </c>
    </row>
    <row r="3566" spans="1:26">
      <c r="A3566">
        <v>285</v>
      </c>
      <c r="B3566">
        <v>16226</v>
      </c>
      <c r="C3566" t="s">
        <v>1574</v>
      </c>
      <c r="D3566" t="s">
        <v>1529</v>
      </c>
      <c r="E3566" t="s">
        <v>1445</v>
      </c>
      <c r="F3566">
        <v>77455</v>
      </c>
      <c r="G3566">
        <v>91665</v>
      </c>
      <c r="H3566" t="s">
        <v>1530</v>
      </c>
      <c r="I3566">
        <v>295</v>
      </c>
      <c r="J3566">
        <v>60</v>
      </c>
      <c r="K3566">
        <v>200</v>
      </c>
      <c r="L3566">
        <v>81000</v>
      </c>
      <c r="M3566">
        <v>4982</v>
      </c>
      <c r="N3566">
        <v>5231</v>
      </c>
      <c r="O3566">
        <v>5493</v>
      </c>
      <c r="P3566">
        <v>6004</v>
      </c>
      <c r="Q3566">
        <v>6515</v>
      </c>
      <c r="R3566">
        <v>12000</v>
      </c>
      <c r="S3566">
        <v>12600</v>
      </c>
      <c r="T3566">
        <v>13231</v>
      </c>
      <c r="U3566">
        <v>14462</v>
      </c>
      <c r="V3566">
        <v>15692</v>
      </c>
      <c r="W3566" t="s">
        <v>3141</v>
      </c>
      <c r="X3566">
        <v>1</v>
      </c>
      <c r="Y3566">
        <v>1</v>
      </c>
      <c r="Z3566" t="s">
        <v>1532</v>
      </c>
    </row>
    <row r="3567" spans="1:26">
      <c r="A3567">
        <v>285</v>
      </c>
      <c r="B3567">
        <v>16226</v>
      </c>
      <c r="C3567" t="s">
        <v>1574</v>
      </c>
      <c r="D3567" t="s">
        <v>1529</v>
      </c>
      <c r="E3567" t="s">
        <v>1445</v>
      </c>
      <c r="F3567">
        <v>46605</v>
      </c>
      <c r="G3567">
        <v>53967</v>
      </c>
      <c r="H3567" t="s">
        <v>1530</v>
      </c>
      <c r="I3567">
        <v>295</v>
      </c>
      <c r="J3567">
        <v>24</v>
      </c>
      <c r="K3567">
        <v>200</v>
      </c>
      <c r="L3567">
        <v>81000</v>
      </c>
      <c r="M3567">
        <v>4982</v>
      </c>
      <c r="N3567">
        <v>5231</v>
      </c>
      <c r="O3567">
        <v>5493</v>
      </c>
      <c r="P3567">
        <v>6004</v>
      </c>
      <c r="Q3567">
        <v>6515</v>
      </c>
      <c r="R3567">
        <v>4800</v>
      </c>
      <c r="S3567">
        <v>5040</v>
      </c>
      <c r="T3567">
        <v>5292</v>
      </c>
      <c r="U3567">
        <v>5785</v>
      </c>
      <c r="V3567">
        <v>6277</v>
      </c>
      <c r="W3567" t="s">
        <v>3142</v>
      </c>
      <c r="X3567">
        <v>1</v>
      </c>
      <c r="Y3567">
        <v>1</v>
      </c>
      <c r="Z3567" t="s">
        <v>1532</v>
      </c>
    </row>
    <row r="3568" spans="1:26">
      <c r="A3568">
        <v>285</v>
      </c>
      <c r="B3568">
        <v>16226</v>
      </c>
      <c r="C3568" t="s">
        <v>1574</v>
      </c>
      <c r="D3568" t="s">
        <v>1529</v>
      </c>
      <c r="E3568" t="s">
        <v>1445</v>
      </c>
      <c r="F3568">
        <v>45622</v>
      </c>
      <c r="G3568">
        <v>52768</v>
      </c>
      <c r="H3568" t="s">
        <v>1530</v>
      </c>
      <c r="I3568">
        <v>295</v>
      </c>
      <c r="J3568">
        <v>10</v>
      </c>
      <c r="K3568">
        <v>45</v>
      </c>
      <c r="L3568">
        <v>81000</v>
      </c>
      <c r="M3568">
        <v>4982</v>
      </c>
      <c r="N3568">
        <v>5231</v>
      </c>
      <c r="O3568">
        <v>5493</v>
      </c>
      <c r="P3568">
        <v>6004</v>
      </c>
      <c r="Q3568">
        <v>6515</v>
      </c>
      <c r="R3568">
        <v>450</v>
      </c>
      <c r="S3568">
        <v>472</v>
      </c>
      <c r="T3568">
        <v>496</v>
      </c>
      <c r="U3568">
        <v>542</v>
      </c>
      <c r="V3568">
        <v>588</v>
      </c>
      <c r="W3568" t="s">
        <v>3143</v>
      </c>
      <c r="X3568">
        <v>1</v>
      </c>
      <c r="Y3568">
        <v>1</v>
      </c>
      <c r="Z3568" t="s">
        <v>1532</v>
      </c>
    </row>
    <row r="3569" spans="1:26">
      <c r="A3569">
        <v>285</v>
      </c>
      <c r="B3569">
        <v>16226</v>
      </c>
      <c r="C3569" t="s">
        <v>1574</v>
      </c>
      <c r="D3569" t="s">
        <v>1529</v>
      </c>
      <c r="E3569" t="s">
        <v>1445</v>
      </c>
      <c r="F3569">
        <v>25638</v>
      </c>
      <c r="G3569">
        <v>27471</v>
      </c>
      <c r="H3569" t="s">
        <v>1530</v>
      </c>
      <c r="I3569">
        <v>295</v>
      </c>
      <c r="J3569">
        <v>50</v>
      </c>
      <c r="K3569">
        <v>600</v>
      </c>
      <c r="L3569">
        <v>81000</v>
      </c>
      <c r="M3569">
        <v>4982</v>
      </c>
      <c r="N3569">
        <v>5231</v>
      </c>
      <c r="O3569">
        <v>5493</v>
      </c>
      <c r="P3569">
        <v>6004</v>
      </c>
      <c r="Q3569">
        <v>6515</v>
      </c>
      <c r="R3569">
        <v>30000</v>
      </c>
      <c r="S3569">
        <v>31499</v>
      </c>
      <c r="T3569">
        <v>33077</v>
      </c>
      <c r="U3569">
        <v>36154</v>
      </c>
      <c r="V3569">
        <v>39231</v>
      </c>
      <c r="W3569" t="s">
        <v>1746</v>
      </c>
      <c r="X3569">
        <v>1</v>
      </c>
      <c r="Y3569">
        <v>1</v>
      </c>
      <c r="Z3569" t="s">
        <v>1532</v>
      </c>
    </row>
    <row r="3570" spans="1:26">
      <c r="A3570">
        <v>285</v>
      </c>
      <c r="B3570">
        <v>16226</v>
      </c>
      <c r="C3570" t="s">
        <v>1574</v>
      </c>
      <c r="D3570" t="s">
        <v>1529</v>
      </c>
      <c r="E3570" t="s">
        <v>1445</v>
      </c>
      <c r="F3570">
        <v>76001</v>
      </c>
      <c r="G3570">
        <v>90100</v>
      </c>
      <c r="H3570" t="s">
        <v>1530</v>
      </c>
      <c r="I3570">
        <v>295</v>
      </c>
      <c r="J3570">
        <v>50</v>
      </c>
      <c r="K3570">
        <v>600</v>
      </c>
      <c r="L3570">
        <v>81000</v>
      </c>
      <c r="M3570">
        <v>4982</v>
      </c>
      <c r="N3570">
        <v>5231</v>
      </c>
      <c r="O3570">
        <v>5493</v>
      </c>
      <c r="P3570">
        <v>6004</v>
      </c>
      <c r="Q3570">
        <v>6515</v>
      </c>
      <c r="R3570">
        <v>30000</v>
      </c>
      <c r="S3570">
        <v>31499</v>
      </c>
      <c r="T3570">
        <v>33077</v>
      </c>
      <c r="U3570">
        <v>36154</v>
      </c>
      <c r="V3570">
        <v>39231</v>
      </c>
      <c r="W3570" t="s">
        <v>1746</v>
      </c>
      <c r="X3570">
        <v>1</v>
      </c>
      <c r="Y3570">
        <v>1</v>
      </c>
      <c r="Z3570" t="s">
        <v>1532</v>
      </c>
    </row>
    <row r="3571" spans="1:26">
      <c r="A3571">
        <v>285</v>
      </c>
      <c r="B3571">
        <v>16226</v>
      </c>
      <c r="C3571" t="s">
        <v>1574</v>
      </c>
      <c r="D3571" t="s">
        <v>1529</v>
      </c>
      <c r="E3571" t="s">
        <v>1445</v>
      </c>
      <c r="F3571">
        <v>4807</v>
      </c>
      <c r="G3571">
        <v>5007</v>
      </c>
      <c r="H3571" t="s">
        <v>1530</v>
      </c>
      <c r="I3571">
        <v>295</v>
      </c>
      <c r="J3571">
        <v>1000</v>
      </c>
      <c r="K3571">
        <v>65</v>
      </c>
      <c r="L3571">
        <v>81000</v>
      </c>
      <c r="M3571">
        <v>4982</v>
      </c>
      <c r="N3571">
        <v>5231</v>
      </c>
      <c r="O3571">
        <v>5493</v>
      </c>
      <c r="P3571">
        <v>6004</v>
      </c>
      <c r="Q3571">
        <v>6515</v>
      </c>
      <c r="R3571">
        <v>65000</v>
      </c>
      <c r="S3571">
        <v>68249</v>
      </c>
      <c r="T3571">
        <v>71667</v>
      </c>
      <c r="U3571">
        <v>78334</v>
      </c>
      <c r="V3571">
        <v>85001</v>
      </c>
      <c r="W3571" t="s">
        <v>2620</v>
      </c>
      <c r="X3571">
        <v>1</v>
      </c>
      <c r="Y3571">
        <v>1</v>
      </c>
      <c r="Z3571" t="s">
        <v>1532</v>
      </c>
    </row>
    <row r="3572" spans="1:26">
      <c r="A3572">
        <v>285</v>
      </c>
      <c r="B3572">
        <v>16226</v>
      </c>
      <c r="C3572" t="s">
        <v>1574</v>
      </c>
      <c r="D3572" t="s">
        <v>1529</v>
      </c>
      <c r="E3572" t="s">
        <v>1445</v>
      </c>
      <c r="F3572">
        <v>47313</v>
      </c>
      <c r="G3572">
        <v>55022</v>
      </c>
      <c r="H3572" t="s">
        <v>1530</v>
      </c>
      <c r="I3572">
        <v>295</v>
      </c>
      <c r="J3572">
        <v>60000</v>
      </c>
      <c r="K3572">
        <v>5</v>
      </c>
      <c r="L3572">
        <v>81000</v>
      </c>
      <c r="M3572">
        <v>4982</v>
      </c>
      <c r="N3572">
        <v>5231</v>
      </c>
      <c r="O3572">
        <v>5493</v>
      </c>
      <c r="P3572">
        <v>6004</v>
      </c>
      <c r="Q3572">
        <v>6515</v>
      </c>
      <c r="R3572">
        <v>300000</v>
      </c>
      <c r="S3572">
        <v>314994</v>
      </c>
      <c r="T3572">
        <v>330771</v>
      </c>
      <c r="U3572">
        <v>361542</v>
      </c>
      <c r="V3572">
        <v>392312</v>
      </c>
      <c r="W3572" t="s">
        <v>3144</v>
      </c>
      <c r="X3572">
        <v>1</v>
      </c>
      <c r="Y3572">
        <v>1</v>
      </c>
      <c r="Z3572" t="s">
        <v>1532</v>
      </c>
    </row>
    <row r="3573" spans="1:26">
      <c r="A3573">
        <v>285</v>
      </c>
      <c r="B3573">
        <v>16226</v>
      </c>
      <c r="C3573" t="s">
        <v>1574</v>
      </c>
      <c r="D3573" t="s">
        <v>1529</v>
      </c>
      <c r="E3573" t="s">
        <v>1445</v>
      </c>
      <c r="F3573">
        <v>45343</v>
      </c>
      <c r="G3573">
        <v>52399</v>
      </c>
      <c r="H3573" t="s">
        <v>1530</v>
      </c>
      <c r="I3573">
        <v>295</v>
      </c>
      <c r="J3573">
        <v>60000</v>
      </c>
      <c r="K3573">
        <v>0.5</v>
      </c>
      <c r="L3573">
        <v>81000</v>
      </c>
      <c r="M3573">
        <v>4982</v>
      </c>
      <c r="N3573">
        <v>5231</v>
      </c>
      <c r="O3573">
        <v>5493</v>
      </c>
      <c r="P3573">
        <v>6004</v>
      </c>
      <c r="Q3573">
        <v>6515</v>
      </c>
      <c r="R3573">
        <v>30000</v>
      </c>
      <c r="S3573">
        <v>31499</v>
      </c>
      <c r="T3573">
        <v>33077</v>
      </c>
      <c r="U3573">
        <v>36154</v>
      </c>
      <c r="V3573">
        <v>39231</v>
      </c>
      <c r="W3573" t="s">
        <v>2766</v>
      </c>
      <c r="X3573">
        <v>1</v>
      </c>
      <c r="Y3573">
        <v>1</v>
      </c>
      <c r="Z3573" t="s">
        <v>1532</v>
      </c>
    </row>
    <row r="3574" spans="1:26">
      <c r="A3574">
        <v>285</v>
      </c>
      <c r="B3574">
        <v>16226</v>
      </c>
      <c r="C3574" t="s">
        <v>1574</v>
      </c>
      <c r="D3574" t="s">
        <v>1529</v>
      </c>
      <c r="E3574" t="s">
        <v>1445</v>
      </c>
      <c r="F3574">
        <v>32887</v>
      </c>
      <c r="G3574">
        <v>35864</v>
      </c>
      <c r="H3574" t="s">
        <v>1530</v>
      </c>
      <c r="I3574">
        <v>295</v>
      </c>
      <c r="J3574">
        <v>600</v>
      </c>
      <c r="K3574">
        <v>300</v>
      </c>
      <c r="L3574">
        <v>81000</v>
      </c>
      <c r="M3574">
        <v>4982</v>
      </c>
      <c r="N3574">
        <v>5231</v>
      </c>
      <c r="O3574">
        <v>5493</v>
      </c>
      <c r="P3574">
        <v>6004</v>
      </c>
      <c r="Q3574">
        <v>6515</v>
      </c>
      <c r="R3574">
        <v>180000</v>
      </c>
      <c r="S3574">
        <v>188996</v>
      </c>
      <c r="T3574">
        <v>198462</v>
      </c>
      <c r="U3574">
        <v>216925</v>
      </c>
      <c r="V3574">
        <v>235387</v>
      </c>
      <c r="W3574" t="s">
        <v>2615</v>
      </c>
      <c r="X3574">
        <v>1</v>
      </c>
      <c r="Y3574">
        <v>1</v>
      </c>
      <c r="Z3574" t="s">
        <v>1532</v>
      </c>
    </row>
    <row r="3575" spans="1:26">
      <c r="A3575">
        <v>285</v>
      </c>
      <c r="B3575">
        <v>16226</v>
      </c>
      <c r="C3575" t="s">
        <v>1574</v>
      </c>
      <c r="D3575" t="s">
        <v>1529</v>
      </c>
      <c r="E3575" t="s">
        <v>1445</v>
      </c>
      <c r="F3575">
        <v>72947</v>
      </c>
      <c r="G3575">
        <v>86685</v>
      </c>
      <c r="H3575" t="s">
        <v>1530</v>
      </c>
      <c r="I3575">
        <v>295</v>
      </c>
      <c r="J3575">
        <v>600</v>
      </c>
      <c r="K3575">
        <v>300</v>
      </c>
      <c r="L3575">
        <v>81000</v>
      </c>
      <c r="M3575">
        <v>4982</v>
      </c>
      <c r="N3575">
        <v>5231</v>
      </c>
      <c r="O3575">
        <v>5493</v>
      </c>
      <c r="P3575">
        <v>6004</v>
      </c>
      <c r="Q3575">
        <v>6515</v>
      </c>
      <c r="R3575">
        <v>180000</v>
      </c>
      <c r="S3575">
        <v>188996</v>
      </c>
      <c r="T3575">
        <v>198462</v>
      </c>
      <c r="U3575">
        <v>216925</v>
      </c>
      <c r="V3575">
        <v>235387</v>
      </c>
      <c r="W3575" t="s">
        <v>2615</v>
      </c>
      <c r="X3575">
        <v>1</v>
      </c>
      <c r="Y3575">
        <v>1</v>
      </c>
      <c r="Z3575" t="s">
        <v>1532</v>
      </c>
    </row>
    <row r="3576" spans="1:26">
      <c r="A3576">
        <v>285</v>
      </c>
      <c r="B3576">
        <v>16226</v>
      </c>
      <c r="C3576" t="s">
        <v>1574</v>
      </c>
      <c r="D3576" t="s">
        <v>1529</v>
      </c>
      <c r="E3576" t="s">
        <v>1445</v>
      </c>
      <c r="F3576">
        <v>55177</v>
      </c>
      <c r="G3576">
        <v>65070</v>
      </c>
      <c r="H3576" t="s">
        <v>1530</v>
      </c>
      <c r="I3576">
        <v>295</v>
      </c>
      <c r="J3576">
        <v>600</v>
      </c>
      <c r="K3576">
        <v>300</v>
      </c>
      <c r="L3576">
        <v>81000</v>
      </c>
      <c r="M3576">
        <v>4982</v>
      </c>
      <c r="N3576">
        <v>5231</v>
      </c>
      <c r="O3576">
        <v>5493</v>
      </c>
      <c r="P3576">
        <v>6004</v>
      </c>
      <c r="Q3576">
        <v>6515</v>
      </c>
      <c r="R3576">
        <v>180000</v>
      </c>
      <c r="S3576">
        <v>188996</v>
      </c>
      <c r="T3576">
        <v>198462</v>
      </c>
      <c r="U3576">
        <v>216925</v>
      </c>
      <c r="V3576">
        <v>235387</v>
      </c>
      <c r="W3576" t="s">
        <v>1971</v>
      </c>
      <c r="X3576">
        <v>1</v>
      </c>
      <c r="Y3576">
        <v>1</v>
      </c>
      <c r="Z3576" t="s">
        <v>1532</v>
      </c>
    </row>
    <row r="3577" spans="1:26">
      <c r="A3577">
        <v>285</v>
      </c>
      <c r="B3577">
        <v>16226</v>
      </c>
      <c r="C3577" t="s">
        <v>1574</v>
      </c>
      <c r="D3577" t="s">
        <v>1529</v>
      </c>
      <c r="E3577" t="s">
        <v>1445</v>
      </c>
      <c r="F3577">
        <v>7273</v>
      </c>
      <c r="G3577">
        <v>7635</v>
      </c>
      <c r="H3577" t="s">
        <v>1530</v>
      </c>
      <c r="I3577">
        <v>295</v>
      </c>
      <c r="J3577">
        <v>60000</v>
      </c>
      <c r="K3577">
        <v>2.5</v>
      </c>
      <c r="L3577">
        <v>81000</v>
      </c>
      <c r="M3577">
        <v>4982</v>
      </c>
      <c r="N3577">
        <v>5231</v>
      </c>
      <c r="O3577">
        <v>5493</v>
      </c>
      <c r="P3577">
        <v>6004</v>
      </c>
      <c r="Q3577">
        <v>6515</v>
      </c>
      <c r="R3577">
        <v>150000</v>
      </c>
      <c r="S3577">
        <v>157497</v>
      </c>
      <c r="T3577">
        <v>165385</v>
      </c>
      <c r="U3577">
        <v>180771</v>
      </c>
      <c r="V3577">
        <v>196156</v>
      </c>
      <c r="W3577" t="s">
        <v>1971</v>
      </c>
      <c r="X3577">
        <v>1</v>
      </c>
      <c r="Y3577">
        <v>1</v>
      </c>
      <c r="Z3577" t="s">
        <v>1532</v>
      </c>
    </row>
    <row r="3578" spans="1:26">
      <c r="A3578">
        <v>285</v>
      </c>
      <c r="B3578">
        <v>16226</v>
      </c>
      <c r="C3578" t="s">
        <v>1574</v>
      </c>
      <c r="D3578" t="s">
        <v>1529</v>
      </c>
      <c r="E3578" t="s">
        <v>1445</v>
      </c>
      <c r="F3578">
        <v>65393</v>
      </c>
      <c r="G3578">
        <v>78811</v>
      </c>
      <c r="H3578" t="s">
        <v>1530</v>
      </c>
      <c r="I3578">
        <v>295</v>
      </c>
      <c r="J3578">
        <v>60000</v>
      </c>
      <c r="K3578">
        <v>2.5</v>
      </c>
      <c r="L3578">
        <v>81000</v>
      </c>
      <c r="M3578">
        <v>4982</v>
      </c>
      <c r="N3578">
        <v>5231</v>
      </c>
      <c r="O3578">
        <v>5493</v>
      </c>
      <c r="P3578">
        <v>6004</v>
      </c>
      <c r="Q3578">
        <v>6515</v>
      </c>
      <c r="R3578">
        <v>150000</v>
      </c>
      <c r="S3578">
        <v>157497</v>
      </c>
      <c r="T3578">
        <v>165385</v>
      </c>
      <c r="U3578">
        <v>180771</v>
      </c>
      <c r="V3578">
        <v>196156</v>
      </c>
      <c r="W3578" t="s">
        <v>3145</v>
      </c>
      <c r="X3578">
        <v>1</v>
      </c>
      <c r="Y3578">
        <v>1</v>
      </c>
      <c r="Z3578" t="s">
        <v>1532</v>
      </c>
    </row>
    <row r="3579" spans="1:26">
      <c r="A3579">
        <v>285</v>
      </c>
      <c r="B3579">
        <v>16226</v>
      </c>
      <c r="C3579" t="s">
        <v>1574</v>
      </c>
      <c r="D3579" t="s">
        <v>1529</v>
      </c>
      <c r="E3579" t="s">
        <v>1445</v>
      </c>
      <c r="F3579">
        <v>73700</v>
      </c>
      <c r="G3579">
        <v>87583</v>
      </c>
      <c r="H3579" t="s">
        <v>1530</v>
      </c>
      <c r="I3579">
        <v>295</v>
      </c>
      <c r="J3579">
        <v>50</v>
      </c>
      <c r="K3579">
        <v>150</v>
      </c>
      <c r="L3579">
        <v>81000</v>
      </c>
      <c r="M3579">
        <v>4982</v>
      </c>
      <c r="N3579">
        <v>5231</v>
      </c>
      <c r="O3579">
        <v>5493</v>
      </c>
      <c r="P3579">
        <v>6004</v>
      </c>
      <c r="Q3579">
        <v>6515</v>
      </c>
      <c r="R3579">
        <v>7500</v>
      </c>
      <c r="S3579">
        <v>7875</v>
      </c>
      <c r="T3579">
        <v>8269</v>
      </c>
      <c r="U3579">
        <v>9039</v>
      </c>
      <c r="V3579">
        <v>9808</v>
      </c>
      <c r="W3579" t="s">
        <v>2973</v>
      </c>
      <c r="X3579">
        <v>1</v>
      </c>
      <c r="Y3579">
        <v>1</v>
      </c>
      <c r="Z3579" t="s">
        <v>1532</v>
      </c>
    </row>
    <row r="3580" spans="1:26">
      <c r="A3580">
        <v>285</v>
      </c>
      <c r="B3580">
        <v>16226</v>
      </c>
      <c r="C3580" t="s">
        <v>1574</v>
      </c>
      <c r="D3580" t="s">
        <v>1529</v>
      </c>
      <c r="E3580" t="s">
        <v>1445</v>
      </c>
      <c r="F3580">
        <v>73503</v>
      </c>
      <c r="G3580">
        <v>87336</v>
      </c>
      <c r="H3580" t="s">
        <v>1530</v>
      </c>
      <c r="I3580">
        <v>295</v>
      </c>
      <c r="J3580">
        <v>50</v>
      </c>
      <c r="K3580">
        <v>65</v>
      </c>
      <c r="L3580">
        <v>81000</v>
      </c>
      <c r="M3580">
        <v>4982</v>
      </c>
      <c r="N3580">
        <v>5231</v>
      </c>
      <c r="O3580">
        <v>5493</v>
      </c>
      <c r="P3580">
        <v>6004</v>
      </c>
      <c r="Q3580">
        <v>6515</v>
      </c>
      <c r="R3580">
        <v>3250</v>
      </c>
      <c r="S3580">
        <v>3412</v>
      </c>
      <c r="T3580">
        <v>3583</v>
      </c>
      <c r="U3580">
        <v>3917</v>
      </c>
      <c r="V3580">
        <v>4250</v>
      </c>
      <c r="W3580" t="s">
        <v>2973</v>
      </c>
      <c r="X3580">
        <v>1</v>
      </c>
      <c r="Y3580">
        <v>1</v>
      </c>
      <c r="Z3580" t="s">
        <v>1532</v>
      </c>
    </row>
    <row r="3581" spans="1:26">
      <c r="A3581">
        <v>285</v>
      </c>
      <c r="B3581">
        <v>16226</v>
      </c>
      <c r="C3581" t="s">
        <v>1574</v>
      </c>
      <c r="D3581" t="s">
        <v>1529</v>
      </c>
      <c r="E3581" t="s">
        <v>1445</v>
      </c>
      <c r="F3581">
        <v>73500</v>
      </c>
      <c r="G3581">
        <v>87332</v>
      </c>
      <c r="H3581" t="s">
        <v>1530</v>
      </c>
      <c r="I3581">
        <v>295</v>
      </c>
      <c r="J3581">
        <v>50</v>
      </c>
      <c r="K3581">
        <v>65</v>
      </c>
      <c r="L3581">
        <v>81000</v>
      </c>
      <c r="M3581">
        <v>4982</v>
      </c>
      <c r="N3581">
        <v>5231</v>
      </c>
      <c r="O3581">
        <v>5493</v>
      </c>
      <c r="P3581">
        <v>6004</v>
      </c>
      <c r="Q3581">
        <v>6515</v>
      </c>
      <c r="R3581">
        <v>3250</v>
      </c>
      <c r="S3581">
        <v>3412</v>
      </c>
      <c r="T3581">
        <v>3583</v>
      </c>
      <c r="U3581">
        <v>3917</v>
      </c>
      <c r="V3581">
        <v>4250</v>
      </c>
      <c r="W3581" t="s">
        <v>2973</v>
      </c>
      <c r="X3581">
        <v>1</v>
      </c>
      <c r="Y3581">
        <v>1</v>
      </c>
      <c r="Z3581" t="s">
        <v>1532</v>
      </c>
    </row>
    <row r="3582" spans="1:26">
      <c r="A3582">
        <v>285</v>
      </c>
      <c r="B3582">
        <v>16226</v>
      </c>
      <c r="C3582" t="s">
        <v>1574</v>
      </c>
      <c r="D3582" t="s">
        <v>1529</v>
      </c>
      <c r="E3582" t="s">
        <v>1445</v>
      </c>
      <c r="F3582">
        <v>80801</v>
      </c>
      <c r="G3582">
        <v>95465</v>
      </c>
      <c r="H3582" t="s">
        <v>1530</v>
      </c>
      <c r="I3582">
        <v>289</v>
      </c>
      <c r="J3582">
        <v>4</v>
      </c>
      <c r="K3582">
        <v>550</v>
      </c>
      <c r="L3582">
        <v>81000</v>
      </c>
      <c r="M3582">
        <v>4982</v>
      </c>
      <c r="N3582">
        <v>5231</v>
      </c>
      <c r="O3582">
        <v>5493</v>
      </c>
      <c r="P3582">
        <v>6004</v>
      </c>
      <c r="Q3582">
        <v>6515</v>
      </c>
      <c r="R3582">
        <v>2200</v>
      </c>
      <c r="S3582">
        <v>2310</v>
      </c>
      <c r="T3582">
        <v>2426</v>
      </c>
      <c r="U3582">
        <v>2651</v>
      </c>
      <c r="V3582">
        <v>2877</v>
      </c>
      <c r="W3582" t="s">
        <v>3146</v>
      </c>
      <c r="X3582">
        <v>1</v>
      </c>
      <c r="Y3582">
        <v>1</v>
      </c>
      <c r="Z3582" t="s">
        <v>1532</v>
      </c>
    </row>
    <row r="3583" spans="1:26">
      <c r="A3583">
        <v>285</v>
      </c>
      <c r="B3583">
        <v>16226</v>
      </c>
      <c r="C3583" t="s">
        <v>1574</v>
      </c>
      <c r="D3583" t="s">
        <v>1529</v>
      </c>
      <c r="E3583" t="s">
        <v>1445</v>
      </c>
      <c r="F3583">
        <v>73308</v>
      </c>
      <c r="G3583">
        <v>87103</v>
      </c>
      <c r="H3583" t="s">
        <v>1530</v>
      </c>
      <c r="I3583">
        <v>268</v>
      </c>
      <c r="J3583">
        <v>50</v>
      </c>
      <c r="K3583">
        <v>20</v>
      </c>
      <c r="L3583">
        <v>81000</v>
      </c>
      <c r="M3583">
        <v>4982</v>
      </c>
      <c r="N3583">
        <v>5231</v>
      </c>
      <c r="O3583">
        <v>5493</v>
      </c>
      <c r="P3583">
        <v>6004</v>
      </c>
      <c r="Q3583">
        <v>6515</v>
      </c>
      <c r="R3583">
        <v>1000</v>
      </c>
      <c r="S3583">
        <v>1050</v>
      </c>
      <c r="T3583">
        <v>1103</v>
      </c>
      <c r="U3583">
        <v>1205</v>
      </c>
      <c r="V3583">
        <v>1308</v>
      </c>
      <c r="W3583" t="s">
        <v>2709</v>
      </c>
      <c r="X3583">
        <v>1</v>
      </c>
      <c r="Y3583">
        <v>1</v>
      </c>
      <c r="Z3583" t="s">
        <v>1532</v>
      </c>
    </row>
    <row r="3584" spans="1:26">
      <c r="A3584">
        <v>285</v>
      </c>
      <c r="B3584">
        <v>16226</v>
      </c>
      <c r="C3584" t="s">
        <v>1574</v>
      </c>
      <c r="D3584" t="s">
        <v>1529</v>
      </c>
      <c r="E3584" t="s">
        <v>1445</v>
      </c>
      <c r="F3584">
        <v>45928</v>
      </c>
      <c r="G3584">
        <v>53106</v>
      </c>
      <c r="H3584" t="s">
        <v>1530</v>
      </c>
      <c r="I3584">
        <v>266</v>
      </c>
      <c r="J3584">
        <v>2000</v>
      </c>
      <c r="K3584">
        <v>500</v>
      </c>
      <c r="L3584">
        <v>81000</v>
      </c>
      <c r="M3584">
        <v>4982</v>
      </c>
      <c r="N3584">
        <v>5231</v>
      </c>
      <c r="O3584">
        <v>5493</v>
      </c>
      <c r="P3584">
        <v>6004</v>
      </c>
      <c r="Q3584">
        <v>6515</v>
      </c>
      <c r="R3584">
        <v>1000000</v>
      </c>
      <c r="S3584">
        <v>1049980</v>
      </c>
      <c r="T3584">
        <v>1102569</v>
      </c>
      <c r="U3584">
        <v>1205138</v>
      </c>
      <c r="V3584">
        <v>1307708</v>
      </c>
      <c r="W3584" t="s">
        <v>3147</v>
      </c>
      <c r="X3584">
        <v>1</v>
      </c>
      <c r="Y3584">
        <v>1</v>
      </c>
      <c r="Z3584" t="s">
        <v>1532</v>
      </c>
    </row>
    <row r="3585" spans="1:26">
      <c r="A3585">
        <v>285</v>
      </c>
      <c r="B3585">
        <v>16226</v>
      </c>
      <c r="C3585" t="s">
        <v>1574</v>
      </c>
      <c r="D3585" t="s">
        <v>1529</v>
      </c>
      <c r="E3585" t="s">
        <v>1445</v>
      </c>
      <c r="F3585">
        <v>869</v>
      </c>
      <c r="G3585">
        <v>42659</v>
      </c>
      <c r="H3585" t="s">
        <v>1530</v>
      </c>
      <c r="I3585">
        <v>266</v>
      </c>
      <c r="J3585">
        <v>15</v>
      </c>
      <c r="K3585">
        <v>200</v>
      </c>
      <c r="L3585">
        <v>81000</v>
      </c>
      <c r="M3585">
        <v>4982</v>
      </c>
      <c r="N3585">
        <v>5231</v>
      </c>
      <c r="O3585">
        <v>5493</v>
      </c>
      <c r="P3585">
        <v>6004</v>
      </c>
      <c r="Q3585">
        <v>6515</v>
      </c>
      <c r="R3585">
        <v>3000</v>
      </c>
      <c r="S3585">
        <v>3150</v>
      </c>
      <c r="T3585">
        <v>3308</v>
      </c>
      <c r="U3585">
        <v>3615</v>
      </c>
      <c r="V3585">
        <v>3923</v>
      </c>
      <c r="W3585" t="s">
        <v>2789</v>
      </c>
      <c r="X3585">
        <v>1</v>
      </c>
      <c r="Y3585">
        <v>1</v>
      </c>
      <c r="Z3585" t="s">
        <v>1532</v>
      </c>
    </row>
    <row r="3586" spans="1:26">
      <c r="A3586">
        <v>285</v>
      </c>
      <c r="B3586">
        <v>16226</v>
      </c>
      <c r="C3586" t="s">
        <v>1574</v>
      </c>
      <c r="D3586" t="s">
        <v>1529</v>
      </c>
      <c r="E3586" t="s">
        <v>1445</v>
      </c>
      <c r="F3586">
        <v>45388</v>
      </c>
      <c r="G3586">
        <v>52453</v>
      </c>
      <c r="H3586" t="s">
        <v>1530</v>
      </c>
      <c r="I3586">
        <v>292</v>
      </c>
      <c r="J3586">
        <v>50</v>
      </c>
      <c r="K3586">
        <v>10</v>
      </c>
      <c r="L3586">
        <v>81000</v>
      </c>
      <c r="M3586">
        <v>4982</v>
      </c>
      <c r="N3586">
        <v>5231</v>
      </c>
      <c r="O3586">
        <v>5493</v>
      </c>
      <c r="P3586">
        <v>6004</v>
      </c>
      <c r="Q3586">
        <v>6515</v>
      </c>
      <c r="R3586">
        <v>500</v>
      </c>
      <c r="S3586">
        <v>525</v>
      </c>
      <c r="T3586">
        <v>551</v>
      </c>
      <c r="U3586">
        <v>603</v>
      </c>
      <c r="V3586">
        <v>654</v>
      </c>
      <c r="W3586" t="s">
        <v>3148</v>
      </c>
      <c r="X3586">
        <v>1</v>
      </c>
      <c r="Y3586">
        <v>1</v>
      </c>
      <c r="Z3586" t="s">
        <v>1532</v>
      </c>
    </row>
    <row r="3587" spans="1:26">
      <c r="A3587">
        <v>285</v>
      </c>
      <c r="B3587">
        <v>16226</v>
      </c>
      <c r="C3587" t="s">
        <v>1574</v>
      </c>
      <c r="D3587" t="s">
        <v>1529</v>
      </c>
      <c r="E3587" t="s">
        <v>1445</v>
      </c>
      <c r="F3587">
        <v>72788</v>
      </c>
      <c r="G3587">
        <v>86512</v>
      </c>
      <c r="H3587" t="s">
        <v>1530</v>
      </c>
      <c r="I3587">
        <v>266</v>
      </c>
      <c r="J3587">
        <v>60</v>
      </c>
      <c r="K3587">
        <v>375</v>
      </c>
      <c r="L3587">
        <v>81000</v>
      </c>
      <c r="M3587">
        <v>4982</v>
      </c>
      <c r="N3587">
        <v>5231</v>
      </c>
      <c r="O3587">
        <v>5493</v>
      </c>
      <c r="P3587">
        <v>6004</v>
      </c>
      <c r="Q3587">
        <v>6515</v>
      </c>
      <c r="R3587">
        <v>22500</v>
      </c>
      <c r="S3587">
        <v>23625</v>
      </c>
      <c r="T3587">
        <v>24808</v>
      </c>
      <c r="U3587">
        <v>27116</v>
      </c>
      <c r="V3587">
        <v>29423</v>
      </c>
      <c r="W3587" t="s">
        <v>3149</v>
      </c>
      <c r="X3587">
        <v>1</v>
      </c>
      <c r="Y3587">
        <v>1</v>
      </c>
      <c r="Z3587" t="s">
        <v>1532</v>
      </c>
    </row>
    <row r="3588" spans="1:26">
      <c r="A3588">
        <v>285</v>
      </c>
      <c r="B3588">
        <v>16226</v>
      </c>
      <c r="C3588" t="s">
        <v>1574</v>
      </c>
      <c r="D3588" t="s">
        <v>1529</v>
      </c>
      <c r="E3588" t="s">
        <v>1445</v>
      </c>
      <c r="F3588">
        <v>7175</v>
      </c>
      <c r="G3588">
        <v>39845</v>
      </c>
      <c r="H3588" t="s">
        <v>1530</v>
      </c>
      <c r="I3588">
        <v>266</v>
      </c>
      <c r="J3588">
        <v>50</v>
      </c>
      <c r="K3588">
        <v>300</v>
      </c>
      <c r="L3588">
        <v>81000</v>
      </c>
      <c r="M3588">
        <v>4982</v>
      </c>
      <c r="N3588">
        <v>5231</v>
      </c>
      <c r="O3588">
        <v>5493</v>
      </c>
      <c r="P3588">
        <v>6004</v>
      </c>
      <c r="Q3588">
        <v>6515</v>
      </c>
      <c r="R3588">
        <v>15000</v>
      </c>
      <c r="S3588">
        <v>15750</v>
      </c>
      <c r="T3588">
        <v>16539</v>
      </c>
      <c r="U3588">
        <v>18077</v>
      </c>
      <c r="V3588">
        <v>19616</v>
      </c>
      <c r="W3588" t="s">
        <v>2798</v>
      </c>
      <c r="X3588">
        <v>1</v>
      </c>
      <c r="Y3588">
        <v>1</v>
      </c>
      <c r="Z3588" t="s">
        <v>1532</v>
      </c>
    </row>
    <row r="3589" spans="1:26">
      <c r="A3589">
        <v>285</v>
      </c>
      <c r="B3589">
        <v>16226</v>
      </c>
      <c r="C3589" t="s">
        <v>1574</v>
      </c>
      <c r="D3589" t="s">
        <v>1529</v>
      </c>
      <c r="E3589" t="s">
        <v>1445</v>
      </c>
      <c r="F3589">
        <v>50991</v>
      </c>
      <c r="G3589">
        <v>59951</v>
      </c>
      <c r="H3589" t="s">
        <v>1530</v>
      </c>
      <c r="I3589">
        <v>289</v>
      </c>
      <c r="J3589">
        <v>60</v>
      </c>
      <c r="K3589">
        <v>300</v>
      </c>
      <c r="L3589">
        <v>81000</v>
      </c>
      <c r="M3589">
        <v>4982</v>
      </c>
      <c r="N3589">
        <v>5231</v>
      </c>
      <c r="O3589">
        <v>5493</v>
      </c>
      <c r="P3589">
        <v>6004</v>
      </c>
      <c r="Q3589">
        <v>6515</v>
      </c>
      <c r="R3589">
        <v>18000</v>
      </c>
      <c r="S3589">
        <v>18900</v>
      </c>
      <c r="T3589">
        <v>19846</v>
      </c>
      <c r="U3589">
        <v>21692</v>
      </c>
      <c r="V3589">
        <v>23539</v>
      </c>
      <c r="W3589" t="s">
        <v>3150</v>
      </c>
      <c r="X3589">
        <v>1</v>
      </c>
      <c r="Y3589">
        <v>1</v>
      </c>
      <c r="Z3589" t="s">
        <v>1532</v>
      </c>
    </row>
    <row r="3590" spans="1:26">
      <c r="A3590">
        <v>285</v>
      </c>
      <c r="B3590">
        <v>16226</v>
      </c>
      <c r="C3590" t="s">
        <v>1574</v>
      </c>
      <c r="D3590" t="s">
        <v>1529</v>
      </c>
      <c r="E3590" t="s">
        <v>1445</v>
      </c>
      <c r="F3590">
        <v>46439</v>
      </c>
      <c r="G3590">
        <v>53711</v>
      </c>
      <c r="H3590" t="s">
        <v>1530</v>
      </c>
      <c r="I3590">
        <v>268</v>
      </c>
      <c r="J3590">
        <v>20000</v>
      </c>
      <c r="K3590">
        <v>5.5</v>
      </c>
      <c r="L3590">
        <v>81000</v>
      </c>
      <c r="M3590">
        <v>4982</v>
      </c>
      <c r="N3590">
        <v>5231</v>
      </c>
      <c r="O3590">
        <v>5493</v>
      </c>
      <c r="P3590">
        <v>6004</v>
      </c>
      <c r="Q3590">
        <v>6515</v>
      </c>
      <c r="R3590">
        <v>110000</v>
      </c>
      <c r="S3590">
        <v>115498</v>
      </c>
      <c r="T3590">
        <v>121283</v>
      </c>
      <c r="U3590">
        <v>132565</v>
      </c>
      <c r="V3590">
        <v>143848</v>
      </c>
      <c r="W3590" t="s">
        <v>1554</v>
      </c>
      <c r="X3590">
        <v>1</v>
      </c>
      <c r="Y3590">
        <v>1</v>
      </c>
      <c r="Z3590" t="s">
        <v>1532</v>
      </c>
    </row>
    <row r="3591" spans="1:26">
      <c r="A3591">
        <v>285</v>
      </c>
      <c r="B3591">
        <v>16226</v>
      </c>
      <c r="C3591" t="s">
        <v>1574</v>
      </c>
      <c r="D3591" t="s">
        <v>1529</v>
      </c>
      <c r="E3591" t="s">
        <v>1445</v>
      </c>
      <c r="F3591">
        <v>38056</v>
      </c>
      <c r="G3591">
        <v>42039</v>
      </c>
      <c r="H3591" t="s">
        <v>1530</v>
      </c>
      <c r="I3591">
        <v>268</v>
      </c>
      <c r="J3591">
        <v>2000</v>
      </c>
      <c r="K3591">
        <v>250</v>
      </c>
      <c r="L3591">
        <v>81000</v>
      </c>
      <c r="M3591">
        <v>4982</v>
      </c>
      <c r="N3591">
        <v>5231</v>
      </c>
      <c r="O3591">
        <v>5493</v>
      </c>
      <c r="P3591">
        <v>6004</v>
      </c>
      <c r="Q3591">
        <v>6515</v>
      </c>
      <c r="R3591">
        <v>500000</v>
      </c>
      <c r="S3591">
        <v>524990</v>
      </c>
      <c r="T3591">
        <v>551285</v>
      </c>
      <c r="U3591">
        <v>602569</v>
      </c>
      <c r="V3591">
        <v>653854</v>
      </c>
      <c r="W3591" t="s">
        <v>1554</v>
      </c>
      <c r="X3591">
        <v>1</v>
      </c>
      <c r="Y3591">
        <v>1</v>
      </c>
      <c r="Z3591" t="s">
        <v>1532</v>
      </c>
    </row>
    <row r="3592" spans="1:26">
      <c r="A3592">
        <v>285</v>
      </c>
      <c r="B3592">
        <v>16226</v>
      </c>
      <c r="C3592" t="s">
        <v>1574</v>
      </c>
      <c r="D3592" t="s">
        <v>1529</v>
      </c>
      <c r="E3592" t="s">
        <v>1445</v>
      </c>
      <c r="F3592">
        <v>53192</v>
      </c>
      <c r="G3592">
        <v>62644</v>
      </c>
      <c r="H3592" t="s">
        <v>1530</v>
      </c>
      <c r="I3592">
        <v>268</v>
      </c>
      <c r="J3592">
        <v>2000</v>
      </c>
      <c r="K3592">
        <v>4.25</v>
      </c>
      <c r="L3592">
        <v>81000</v>
      </c>
      <c r="M3592">
        <v>4982</v>
      </c>
      <c r="N3592">
        <v>5231</v>
      </c>
      <c r="O3592">
        <v>5493</v>
      </c>
      <c r="P3592">
        <v>6004</v>
      </c>
      <c r="Q3592">
        <v>6515</v>
      </c>
      <c r="R3592">
        <v>8500</v>
      </c>
      <c r="S3592">
        <v>8925</v>
      </c>
      <c r="T3592">
        <v>9372</v>
      </c>
      <c r="U3592">
        <v>10244</v>
      </c>
      <c r="V3592">
        <v>11116</v>
      </c>
      <c r="W3592" t="s">
        <v>1554</v>
      </c>
      <c r="X3592">
        <v>1</v>
      </c>
      <c r="Y3592">
        <v>1</v>
      </c>
      <c r="Z3592" t="s">
        <v>1532</v>
      </c>
    </row>
    <row r="3593" spans="1:26">
      <c r="A3593">
        <v>285</v>
      </c>
      <c r="B3593">
        <v>16226</v>
      </c>
      <c r="C3593" t="s">
        <v>1574</v>
      </c>
      <c r="D3593" t="s">
        <v>1529</v>
      </c>
      <c r="E3593" t="s">
        <v>1445</v>
      </c>
      <c r="F3593">
        <v>41775</v>
      </c>
      <c r="G3593">
        <v>47046</v>
      </c>
      <c r="H3593" t="s">
        <v>1530</v>
      </c>
      <c r="I3593">
        <v>268</v>
      </c>
      <c r="J3593">
        <v>2000</v>
      </c>
      <c r="K3593">
        <v>550</v>
      </c>
      <c r="L3593">
        <v>81000</v>
      </c>
      <c r="M3593">
        <v>4982</v>
      </c>
      <c r="N3593">
        <v>5231</v>
      </c>
      <c r="O3593">
        <v>5493</v>
      </c>
      <c r="P3593">
        <v>6004</v>
      </c>
      <c r="Q3593">
        <v>6515</v>
      </c>
      <c r="R3593">
        <v>1100000</v>
      </c>
      <c r="S3593">
        <v>1154978</v>
      </c>
      <c r="T3593">
        <v>1212826</v>
      </c>
      <c r="U3593">
        <v>1325652</v>
      </c>
      <c r="V3593">
        <v>1438479</v>
      </c>
      <c r="W3593" t="s">
        <v>1554</v>
      </c>
      <c r="X3593">
        <v>1</v>
      </c>
      <c r="Y3593">
        <v>1</v>
      </c>
      <c r="Z3593" t="s">
        <v>1532</v>
      </c>
    </row>
    <row r="3594" spans="1:26">
      <c r="A3594">
        <v>285</v>
      </c>
      <c r="B3594">
        <v>16226</v>
      </c>
      <c r="C3594" t="s">
        <v>1574</v>
      </c>
      <c r="D3594" t="s">
        <v>1529</v>
      </c>
      <c r="E3594" t="s">
        <v>1445</v>
      </c>
      <c r="F3594">
        <v>38846</v>
      </c>
      <c r="G3594">
        <v>43029</v>
      </c>
      <c r="H3594" t="s">
        <v>1530</v>
      </c>
      <c r="I3594">
        <v>268</v>
      </c>
      <c r="J3594">
        <v>20000</v>
      </c>
      <c r="K3594">
        <v>3.5</v>
      </c>
      <c r="L3594">
        <v>81000</v>
      </c>
      <c r="M3594">
        <v>4982</v>
      </c>
      <c r="N3594">
        <v>5231</v>
      </c>
      <c r="O3594">
        <v>5493</v>
      </c>
      <c r="P3594">
        <v>6004</v>
      </c>
      <c r="Q3594">
        <v>6515</v>
      </c>
      <c r="R3594">
        <v>70000</v>
      </c>
      <c r="S3594">
        <v>73499</v>
      </c>
      <c r="T3594">
        <v>77180</v>
      </c>
      <c r="U3594">
        <v>84360</v>
      </c>
      <c r="V3594">
        <v>91540</v>
      </c>
      <c r="W3594" t="s">
        <v>1554</v>
      </c>
      <c r="X3594">
        <v>1</v>
      </c>
      <c r="Y3594">
        <v>1</v>
      </c>
      <c r="Z3594" t="s">
        <v>1532</v>
      </c>
    </row>
    <row r="3595" spans="1:26">
      <c r="A3595">
        <v>285</v>
      </c>
      <c r="B3595">
        <v>16226</v>
      </c>
      <c r="C3595" t="s">
        <v>1574</v>
      </c>
      <c r="D3595" t="s">
        <v>1529</v>
      </c>
      <c r="E3595" t="s">
        <v>1445</v>
      </c>
      <c r="F3595">
        <v>48014</v>
      </c>
      <c r="G3595">
        <v>56042</v>
      </c>
      <c r="H3595" t="s">
        <v>1530</v>
      </c>
      <c r="I3595">
        <v>268</v>
      </c>
      <c r="J3595">
        <v>2000</v>
      </c>
      <c r="K3595">
        <v>3.25</v>
      </c>
      <c r="L3595">
        <v>81000</v>
      </c>
      <c r="M3595">
        <v>4982</v>
      </c>
      <c r="N3595">
        <v>5231</v>
      </c>
      <c r="O3595">
        <v>5493</v>
      </c>
      <c r="P3595">
        <v>6004</v>
      </c>
      <c r="Q3595">
        <v>6515</v>
      </c>
      <c r="R3595">
        <v>6500</v>
      </c>
      <c r="S3595">
        <v>6825</v>
      </c>
      <c r="T3595">
        <v>7167</v>
      </c>
      <c r="U3595">
        <v>7833</v>
      </c>
      <c r="V3595">
        <v>8500</v>
      </c>
      <c r="W3595" t="s">
        <v>1554</v>
      </c>
      <c r="X3595">
        <v>1</v>
      </c>
      <c r="Y3595">
        <v>1</v>
      </c>
      <c r="Z3595" t="s">
        <v>1532</v>
      </c>
    </row>
    <row r="3596" spans="1:26">
      <c r="A3596">
        <v>285</v>
      </c>
      <c r="B3596">
        <v>16226</v>
      </c>
      <c r="C3596" t="s">
        <v>1574</v>
      </c>
      <c r="D3596" t="s">
        <v>1529</v>
      </c>
      <c r="E3596" t="s">
        <v>1445</v>
      </c>
      <c r="F3596">
        <v>38166</v>
      </c>
      <c r="G3596">
        <v>42173</v>
      </c>
      <c r="H3596" t="s">
        <v>1530</v>
      </c>
      <c r="I3596">
        <v>268</v>
      </c>
      <c r="J3596">
        <v>2000</v>
      </c>
      <c r="K3596">
        <v>3</v>
      </c>
      <c r="L3596">
        <v>81000</v>
      </c>
      <c r="M3596">
        <v>4982</v>
      </c>
      <c r="N3596">
        <v>5231</v>
      </c>
      <c r="O3596">
        <v>5493</v>
      </c>
      <c r="P3596">
        <v>6004</v>
      </c>
      <c r="Q3596">
        <v>6515</v>
      </c>
      <c r="R3596">
        <v>6000</v>
      </c>
      <c r="S3596">
        <v>6300</v>
      </c>
      <c r="T3596">
        <v>6615</v>
      </c>
      <c r="U3596">
        <v>7231</v>
      </c>
      <c r="V3596">
        <v>7846</v>
      </c>
      <c r="W3596" t="s">
        <v>1554</v>
      </c>
      <c r="X3596">
        <v>1</v>
      </c>
      <c r="Y3596">
        <v>1</v>
      </c>
      <c r="Z3596" t="s">
        <v>1532</v>
      </c>
    </row>
    <row r="3597" spans="1:26">
      <c r="A3597">
        <v>285</v>
      </c>
      <c r="B3597">
        <v>16226</v>
      </c>
      <c r="C3597" t="s">
        <v>1574</v>
      </c>
      <c r="D3597" t="s">
        <v>1529</v>
      </c>
      <c r="E3597" t="s">
        <v>1445</v>
      </c>
      <c r="F3597">
        <v>78120</v>
      </c>
      <c r="G3597">
        <v>92386</v>
      </c>
      <c r="H3597" t="s">
        <v>1530</v>
      </c>
      <c r="I3597">
        <v>268</v>
      </c>
      <c r="J3597">
        <v>60</v>
      </c>
      <c r="K3597">
        <v>400</v>
      </c>
      <c r="L3597">
        <v>81000</v>
      </c>
      <c r="M3597">
        <v>4982</v>
      </c>
      <c r="N3597">
        <v>5231</v>
      </c>
      <c r="O3597">
        <v>5493</v>
      </c>
      <c r="P3597">
        <v>6004</v>
      </c>
      <c r="Q3597">
        <v>6515</v>
      </c>
      <c r="R3597">
        <v>24000</v>
      </c>
      <c r="S3597">
        <v>25200</v>
      </c>
      <c r="T3597">
        <v>26462</v>
      </c>
      <c r="U3597">
        <v>28923</v>
      </c>
      <c r="V3597">
        <v>31385</v>
      </c>
      <c r="W3597" t="s">
        <v>3151</v>
      </c>
      <c r="X3597">
        <v>1</v>
      </c>
      <c r="Y3597">
        <v>1</v>
      </c>
      <c r="Z3597" t="s">
        <v>1532</v>
      </c>
    </row>
    <row r="3598" spans="1:26">
      <c r="A3598">
        <v>285</v>
      </c>
      <c r="B3598">
        <v>16226</v>
      </c>
      <c r="C3598" t="s">
        <v>1574</v>
      </c>
      <c r="D3598" t="s">
        <v>1529</v>
      </c>
      <c r="E3598" t="s">
        <v>1445</v>
      </c>
      <c r="F3598">
        <v>76513</v>
      </c>
      <c r="G3598">
        <v>90652</v>
      </c>
      <c r="H3598" t="s">
        <v>1530</v>
      </c>
      <c r="I3598">
        <v>268</v>
      </c>
      <c r="J3598">
        <v>20</v>
      </c>
      <c r="K3598">
        <v>45</v>
      </c>
      <c r="L3598">
        <v>81000</v>
      </c>
      <c r="M3598">
        <v>4982</v>
      </c>
      <c r="N3598">
        <v>5231</v>
      </c>
      <c r="O3598">
        <v>5493</v>
      </c>
      <c r="P3598">
        <v>6004</v>
      </c>
      <c r="Q3598">
        <v>6515</v>
      </c>
      <c r="R3598">
        <v>900</v>
      </c>
      <c r="S3598">
        <v>945</v>
      </c>
      <c r="T3598">
        <v>992</v>
      </c>
      <c r="U3598">
        <v>1085</v>
      </c>
      <c r="V3598">
        <v>1177</v>
      </c>
      <c r="W3598" t="s">
        <v>1872</v>
      </c>
      <c r="X3598">
        <v>1</v>
      </c>
      <c r="Y3598">
        <v>1</v>
      </c>
      <c r="Z3598" t="s">
        <v>1532</v>
      </c>
    </row>
    <row r="3599" spans="1:26">
      <c r="A3599">
        <v>285</v>
      </c>
      <c r="B3599">
        <v>16226</v>
      </c>
      <c r="C3599" t="s">
        <v>1574</v>
      </c>
      <c r="D3599" t="s">
        <v>1529</v>
      </c>
      <c r="E3599" t="s">
        <v>1445</v>
      </c>
      <c r="F3599">
        <v>51889</v>
      </c>
      <c r="G3599">
        <v>61163</v>
      </c>
      <c r="H3599" t="s">
        <v>1530</v>
      </c>
      <c r="I3599">
        <v>266</v>
      </c>
      <c r="J3599">
        <v>60</v>
      </c>
      <c r="K3599">
        <v>450</v>
      </c>
      <c r="L3599">
        <v>81000</v>
      </c>
      <c r="M3599">
        <v>4982</v>
      </c>
      <c r="N3599">
        <v>5231</v>
      </c>
      <c r="O3599">
        <v>5493</v>
      </c>
      <c r="P3599">
        <v>6004</v>
      </c>
      <c r="Q3599">
        <v>6515</v>
      </c>
      <c r="R3599">
        <v>27000</v>
      </c>
      <c r="S3599">
        <v>28349</v>
      </c>
      <c r="T3599">
        <v>29769</v>
      </c>
      <c r="U3599">
        <v>32539</v>
      </c>
      <c r="V3599">
        <v>35308</v>
      </c>
      <c r="W3599" t="s">
        <v>2741</v>
      </c>
      <c r="X3599">
        <v>1</v>
      </c>
      <c r="Y3599">
        <v>1</v>
      </c>
      <c r="Z3599" t="s">
        <v>1532</v>
      </c>
    </row>
    <row r="3600" spans="1:26">
      <c r="A3600">
        <v>285</v>
      </c>
      <c r="B3600">
        <v>16226</v>
      </c>
      <c r="C3600" t="s">
        <v>1574</v>
      </c>
      <c r="D3600" t="s">
        <v>1529</v>
      </c>
      <c r="E3600" t="s">
        <v>1445</v>
      </c>
      <c r="F3600">
        <v>14180</v>
      </c>
      <c r="G3600">
        <v>15060</v>
      </c>
      <c r="H3600" t="s">
        <v>1530</v>
      </c>
      <c r="I3600">
        <v>268</v>
      </c>
      <c r="J3600">
        <v>60</v>
      </c>
      <c r="K3600">
        <v>20</v>
      </c>
      <c r="L3600">
        <v>81000</v>
      </c>
      <c r="M3600">
        <v>4982</v>
      </c>
      <c r="N3600">
        <v>5231</v>
      </c>
      <c r="O3600">
        <v>5493</v>
      </c>
      <c r="P3600">
        <v>6004</v>
      </c>
      <c r="Q3600">
        <v>6515</v>
      </c>
      <c r="R3600">
        <v>1200</v>
      </c>
      <c r="S3600">
        <v>1260</v>
      </c>
      <c r="T3600">
        <v>1323</v>
      </c>
      <c r="U3600">
        <v>1446</v>
      </c>
      <c r="V3600">
        <v>1569</v>
      </c>
      <c r="W3600" t="s">
        <v>1620</v>
      </c>
      <c r="X3600">
        <v>1</v>
      </c>
      <c r="Y3600">
        <v>1</v>
      </c>
      <c r="Z3600" t="s">
        <v>1532</v>
      </c>
    </row>
    <row r="3601" spans="1:26">
      <c r="A3601">
        <v>285</v>
      </c>
      <c r="B3601">
        <v>16226</v>
      </c>
      <c r="C3601" t="s">
        <v>1574</v>
      </c>
      <c r="D3601" t="s">
        <v>1529</v>
      </c>
      <c r="E3601" t="s">
        <v>1445</v>
      </c>
      <c r="F3601">
        <v>59339</v>
      </c>
      <c r="G3601">
        <v>70432</v>
      </c>
      <c r="H3601" t="s">
        <v>1530</v>
      </c>
      <c r="I3601">
        <v>291</v>
      </c>
      <c r="J3601">
        <v>60</v>
      </c>
      <c r="K3601">
        <v>25</v>
      </c>
      <c r="L3601">
        <v>81000</v>
      </c>
      <c r="M3601">
        <v>4982</v>
      </c>
      <c r="N3601">
        <v>5231</v>
      </c>
      <c r="O3601">
        <v>5493</v>
      </c>
      <c r="P3601">
        <v>6004</v>
      </c>
      <c r="Q3601">
        <v>6515</v>
      </c>
      <c r="R3601">
        <v>1500</v>
      </c>
      <c r="S3601">
        <v>1575</v>
      </c>
      <c r="T3601">
        <v>1654</v>
      </c>
      <c r="U3601">
        <v>1808</v>
      </c>
      <c r="V3601">
        <v>1962</v>
      </c>
      <c r="W3601" t="s">
        <v>3152</v>
      </c>
      <c r="X3601">
        <v>1</v>
      </c>
      <c r="Y3601">
        <v>1</v>
      </c>
      <c r="Z3601" t="s">
        <v>1532</v>
      </c>
    </row>
    <row r="3602" spans="1:26">
      <c r="A3602">
        <v>285</v>
      </c>
      <c r="B3602">
        <v>16226</v>
      </c>
      <c r="C3602" t="s">
        <v>1574</v>
      </c>
      <c r="D3602" t="s">
        <v>1529</v>
      </c>
      <c r="E3602" t="s">
        <v>1445</v>
      </c>
      <c r="F3602">
        <v>75654</v>
      </c>
      <c r="G3602">
        <v>89725</v>
      </c>
      <c r="H3602" t="s">
        <v>1530</v>
      </c>
      <c r="I3602">
        <v>266</v>
      </c>
      <c r="J3602">
        <v>60</v>
      </c>
      <c r="K3602">
        <v>1500</v>
      </c>
      <c r="L3602">
        <v>81000</v>
      </c>
      <c r="M3602">
        <v>4982</v>
      </c>
      <c r="N3602">
        <v>5231</v>
      </c>
      <c r="O3602">
        <v>5493</v>
      </c>
      <c r="P3602">
        <v>6004</v>
      </c>
      <c r="Q3602">
        <v>6515</v>
      </c>
      <c r="R3602">
        <v>90000</v>
      </c>
      <c r="S3602">
        <v>94498</v>
      </c>
      <c r="T3602">
        <v>99231</v>
      </c>
      <c r="U3602">
        <v>108462</v>
      </c>
      <c r="V3602">
        <v>117694</v>
      </c>
      <c r="W3602" t="s">
        <v>3153</v>
      </c>
      <c r="X3602">
        <v>1</v>
      </c>
      <c r="Y3602">
        <v>1</v>
      </c>
      <c r="Z3602" t="s">
        <v>1532</v>
      </c>
    </row>
    <row r="3603" spans="1:26">
      <c r="A3603">
        <v>285</v>
      </c>
      <c r="B3603">
        <v>16226</v>
      </c>
      <c r="C3603" t="s">
        <v>1574</v>
      </c>
      <c r="D3603" t="s">
        <v>1529</v>
      </c>
      <c r="E3603" t="s">
        <v>1445</v>
      </c>
      <c r="F3603">
        <v>75481</v>
      </c>
      <c r="G3603">
        <v>89537</v>
      </c>
      <c r="H3603" t="s">
        <v>1530</v>
      </c>
      <c r="I3603">
        <v>266</v>
      </c>
      <c r="J3603">
        <v>60</v>
      </c>
      <c r="K3603">
        <v>1500</v>
      </c>
      <c r="L3603">
        <v>81000</v>
      </c>
      <c r="M3603">
        <v>4982</v>
      </c>
      <c r="N3603">
        <v>5231</v>
      </c>
      <c r="O3603">
        <v>5493</v>
      </c>
      <c r="P3603">
        <v>6004</v>
      </c>
      <c r="Q3603">
        <v>6515</v>
      </c>
      <c r="R3603">
        <v>90000</v>
      </c>
      <c r="S3603">
        <v>94498</v>
      </c>
      <c r="T3603">
        <v>99231</v>
      </c>
      <c r="U3603">
        <v>108462</v>
      </c>
      <c r="V3603">
        <v>117694</v>
      </c>
      <c r="W3603" t="s">
        <v>3153</v>
      </c>
      <c r="X3603">
        <v>1</v>
      </c>
      <c r="Y3603">
        <v>1</v>
      </c>
      <c r="Z3603" t="s">
        <v>1532</v>
      </c>
    </row>
    <row r="3604" spans="1:26">
      <c r="A3604">
        <v>285</v>
      </c>
      <c r="B3604">
        <v>16226</v>
      </c>
      <c r="C3604" t="s">
        <v>1574</v>
      </c>
      <c r="D3604" t="s">
        <v>1529</v>
      </c>
      <c r="E3604" t="s">
        <v>1445</v>
      </c>
      <c r="F3604">
        <v>58314</v>
      </c>
      <c r="G3604">
        <v>69214</v>
      </c>
      <c r="H3604" t="s">
        <v>1530</v>
      </c>
      <c r="I3604">
        <v>266</v>
      </c>
      <c r="J3604">
        <v>10000</v>
      </c>
      <c r="K3604">
        <v>55</v>
      </c>
      <c r="L3604">
        <v>81000</v>
      </c>
      <c r="M3604">
        <v>4982</v>
      </c>
      <c r="N3604">
        <v>5231</v>
      </c>
      <c r="O3604">
        <v>5493</v>
      </c>
      <c r="P3604">
        <v>6004</v>
      </c>
      <c r="Q3604">
        <v>6515</v>
      </c>
      <c r="R3604">
        <v>550000</v>
      </c>
      <c r="S3604">
        <v>577489</v>
      </c>
      <c r="T3604">
        <v>606413</v>
      </c>
      <c r="U3604">
        <v>662826</v>
      </c>
      <c r="V3604">
        <v>719239</v>
      </c>
      <c r="W3604" t="s">
        <v>3154</v>
      </c>
      <c r="X3604">
        <v>1</v>
      </c>
      <c r="Y3604">
        <v>1</v>
      </c>
      <c r="Z3604" t="s">
        <v>1532</v>
      </c>
    </row>
    <row r="3605" spans="1:26">
      <c r="A3605">
        <v>285</v>
      </c>
      <c r="B3605">
        <v>16226</v>
      </c>
      <c r="C3605" t="s">
        <v>1574</v>
      </c>
      <c r="D3605" t="s">
        <v>1529</v>
      </c>
      <c r="E3605" t="s">
        <v>1445</v>
      </c>
      <c r="F3605">
        <v>58314</v>
      </c>
      <c r="G3605">
        <v>69215</v>
      </c>
      <c r="H3605" t="s">
        <v>1530</v>
      </c>
      <c r="I3605">
        <v>266</v>
      </c>
      <c r="J3605">
        <v>10000</v>
      </c>
      <c r="K3605">
        <v>65</v>
      </c>
      <c r="L3605">
        <v>81000</v>
      </c>
      <c r="M3605">
        <v>4982</v>
      </c>
      <c r="N3605">
        <v>5231</v>
      </c>
      <c r="O3605">
        <v>5493</v>
      </c>
      <c r="P3605">
        <v>6004</v>
      </c>
      <c r="Q3605">
        <v>6515</v>
      </c>
      <c r="R3605">
        <v>650000</v>
      </c>
      <c r="S3605">
        <v>682487</v>
      </c>
      <c r="T3605">
        <v>716670</v>
      </c>
      <c r="U3605">
        <v>783340</v>
      </c>
      <c r="V3605">
        <v>850010</v>
      </c>
      <c r="W3605" t="s">
        <v>3154</v>
      </c>
      <c r="X3605">
        <v>1</v>
      </c>
      <c r="Y3605">
        <v>1</v>
      </c>
      <c r="Z3605" t="s">
        <v>1532</v>
      </c>
    </row>
    <row r="3606" spans="1:26">
      <c r="A3606">
        <v>285</v>
      </c>
      <c r="B3606">
        <v>16226</v>
      </c>
      <c r="C3606" t="s">
        <v>1574</v>
      </c>
      <c r="D3606" t="s">
        <v>1529</v>
      </c>
      <c r="E3606" t="s">
        <v>1445</v>
      </c>
      <c r="F3606">
        <v>7515</v>
      </c>
      <c r="G3606">
        <v>7876</v>
      </c>
      <c r="H3606" t="s">
        <v>1530</v>
      </c>
      <c r="I3606">
        <v>295</v>
      </c>
      <c r="J3606">
        <v>60000</v>
      </c>
      <c r="K3606">
        <v>1</v>
      </c>
      <c r="L3606">
        <v>81000</v>
      </c>
      <c r="M3606">
        <v>4982</v>
      </c>
      <c r="N3606">
        <v>5231</v>
      </c>
      <c r="O3606">
        <v>5493</v>
      </c>
      <c r="P3606">
        <v>6004</v>
      </c>
      <c r="Q3606">
        <v>6515</v>
      </c>
      <c r="R3606">
        <v>60000</v>
      </c>
      <c r="S3606">
        <v>62999</v>
      </c>
      <c r="T3606">
        <v>66154</v>
      </c>
      <c r="U3606">
        <v>72308</v>
      </c>
      <c r="V3606">
        <v>78462</v>
      </c>
      <c r="W3606" t="s">
        <v>2273</v>
      </c>
      <c r="X3606">
        <v>1</v>
      </c>
      <c r="Y3606">
        <v>1</v>
      </c>
      <c r="Z3606" t="s">
        <v>1532</v>
      </c>
    </row>
    <row r="3607" spans="1:26">
      <c r="A3607">
        <v>285</v>
      </c>
      <c r="B3607">
        <v>16226</v>
      </c>
      <c r="C3607" t="s">
        <v>1574</v>
      </c>
      <c r="D3607" t="s">
        <v>1529</v>
      </c>
      <c r="E3607" t="s">
        <v>1445</v>
      </c>
      <c r="F3607">
        <v>30716</v>
      </c>
      <c r="G3607">
        <v>33497</v>
      </c>
      <c r="H3607" t="s">
        <v>1584</v>
      </c>
      <c r="I3607">
        <v>185</v>
      </c>
      <c r="J3607">
        <v>12</v>
      </c>
      <c r="K3607">
        <v>60000</v>
      </c>
      <c r="L3607">
        <v>81000</v>
      </c>
      <c r="M3607">
        <v>4982</v>
      </c>
      <c r="N3607">
        <v>5231</v>
      </c>
      <c r="O3607">
        <v>5493</v>
      </c>
      <c r="P3607">
        <v>6004</v>
      </c>
      <c r="Q3607">
        <v>6515</v>
      </c>
      <c r="R3607">
        <v>720000</v>
      </c>
      <c r="S3607">
        <v>755986</v>
      </c>
      <c r="T3607">
        <v>793850</v>
      </c>
      <c r="U3607">
        <v>867700</v>
      </c>
      <c r="V3607">
        <v>941550</v>
      </c>
      <c r="W3607" t="s">
        <v>3155</v>
      </c>
      <c r="X3607">
        <v>1</v>
      </c>
      <c r="Y3607">
        <v>1</v>
      </c>
      <c r="Z3607" t="s">
        <v>1532</v>
      </c>
    </row>
    <row r="3608" spans="1:26">
      <c r="A3608">
        <v>285</v>
      </c>
      <c r="B3608">
        <v>16226</v>
      </c>
      <c r="C3608" t="s">
        <v>1574</v>
      </c>
      <c r="D3608" t="s">
        <v>1529</v>
      </c>
      <c r="E3608" t="s">
        <v>1445</v>
      </c>
      <c r="F3608">
        <v>72758</v>
      </c>
      <c r="G3608">
        <v>86481</v>
      </c>
      <c r="H3608" t="s">
        <v>1530</v>
      </c>
      <c r="I3608">
        <v>295</v>
      </c>
      <c r="J3608">
        <v>5000</v>
      </c>
      <c r="K3608">
        <v>500</v>
      </c>
      <c r="L3608">
        <v>81000</v>
      </c>
      <c r="M3608">
        <v>4982</v>
      </c>
      <c r="N3608">
        <v>5231</v>
      </c>
      <c r="O3608">
        <v>5493</v>
      </c>
      <c r="P3608">
        <v>6004</v>
      </c>
      <c r="Q3608">
        <v>6515</v>
      </c>
      <c r="R3608">
        <v>2500000</v>
      </c>
      <c r="S3608">
        <v>2624950</v>
      </c>
      <c r="T3608">
        <v>2756423</v>
      </c>
      <c r="U3608">
        <v>3012846</v>
      </c>
      <c r="V3608">
        <v>3269269</v>
      </c>
      <c r="W3608" t="s">
        <v>3156</v>
      </c>
      <c r="X3608">
        <v>1</v>
      </c>
      <c r="Y3608">
        <v>1</v>
      </c>
      <c r="Z3608" t="s">
        <v>1532</v>
      </c>
    </row>
    <row r="3609" spans="1:26">
      <c r="A3609">
        <v>285</v>
      </c>
      <c r="B3609">
        <v>16226</v>
      </c>
      <c r="C3609" t="s">
        <v>1574</v>
      </c>
      <c r="D3609" t="s">
        <v>1529</v>
      </c>
      <c r="E3609" t="s">
        <v>1445</v>
      </c>
      <c r="F3609">
        <v>72762</v>
      </c>
      <c r="G3609">
        <v>86485</v>
      </c>
      <c r="H3609" t="s">
        <v>1530</v>
      </c>
      <c r="I3609">
        <v>295</v>
      </c>
      <c r="J3609">
        <v>5000</v>
      </c>
      <c r="K3609">
        <v>300</v>
      </c>
      <c r="L3609">
        <v>81000</v>
      </c>
      <c r="M3609">
        <v>4982</v>
      </c>
      <c r="N3609">
        <v>5231</v>
      </c>
      <c r="O3609">
        <v>5493</v>
      </c>
      <c r="P3609">
        <v>6004</v>
      </c>
      <c r="Q3609">
        <v>6515</v>
      </c>
      <c r="R3609">
        <v>1500000</v>
      </c>
      <c r="S3609">
        <v>1574970</v>
      </c>
      <c r="T3609">
        <v>1653854</v>
      </c>
      <c r="U3609">
        <v>1807708</v>
      </c>
      <c r="V3609">
        <v>1961562</v>
      </c>
      <c r="W3609" t="s">
        <v>3156</v>
      </c>
      <c r="X3609">
        <v>1</v>
      </c>
      <c r="Y3609">
        <v>1</v>
      </c>
      <c r="Z3609" t="s">
        <v>1532</v>
      </c>
    </row>
    <row r="3610" spans="1:26">
      <c r="A3610">
        <v>285</v>
      </c>
      <c r="B3610">
        <v>16226</v>
      </c>
      <c r="C3610" t="s">
        <v>1574</v>
      </c>
      <c r="D3610" t="s">
        <v>1529</v>
      </c>
      <c r="E3610" t="s">
        <v>1445</v>
      </c>
      <c r="F3610">
        <v>71657</v>
      </c>
      <c r="G3610">
        <v>85305</v>
      </c>
      <c r="H3610" t="s">
        <v>1584</v>
      </c>
      <c r="I3610">
        <v>182</v>
      </c>
      <c r="J3610">
        <v>12</v>
      </c>
      <c r="K3610">
        <v>120000</v>
      </c>
      <c r="L3610">
        <v>81000</v>
      </c>
      <c r="M3610">
        <v>4982</v>
      </c>
      <c r="N3610">
        <v>5231</v>
      </c>
      <c r="O3610">
        <v>5493</v>
      </c>
      <c r="P3610">
        <v>6004</v>
      </c>
      <c r="Q3610">
        <v>6515</v>
      </c>
      <c r="R3610">
        <v>1440000</v>
      </c>
      <c r="S3610">
        <v>1511971</v>
      </c>
      <c r="T3610">
        <v>1587700</v>
      </c>
      <c r="U3610">
        <v>1735399</v>
      </c>
      <c r="V3610">
        <v>1883099</v>
      </c>
      <c r="W3610" t="s">
        <v>3157</v>
      </c>
      <c r="X3610">
        <v>1</v>
      </c>
      <c r="Y3610">
        <v>1</v>
      </c>
      <c r="Z3610" t="s">
        <v>1532</v>
      </c>
    </row>
    <row r="3611" spans="1:26">
      <c r="A3611">
        <v>285</v>
      </c>
      <c r="B3611">
        <v>16226</v>
      </c>
      <c r="C3611" t="s">
        <v>1574</v>
      </c>
      <c r="D3611" t="s">
        <v>1529</v>
      </c>
      <c r="E3611" t="s">
        <v>1445</v>
      </c>
      <c r="F3611">
        <v>22009</v>
      </c>
      <c r="G3611">
        <v>23231</v>
      </c>
      <c r="H3611" t="s">
        <v>1584</v>
      </c>
      <c r="I3611">
        <v>188</v>
      </c>
      <c r="J3611">
        <v>3</v>
      </c>
      <c r="K3611">
        <v>150000</v>
      </c>
      <c r="L3611">
        <v>81000</v>
      </c>
      <c r="M3611">
        <v>4982</v>
      </c>
      <c r="N3611">
        <v>5231</v>
      </c>
      <c r="O3611">
        <v>5493</v>
      </c>
      <c r="P3611">
        <v>6004</v>
      </c>
      <c r="Q3611">
        <v>6515</v>
      </c>
      <c r="R3611">
        <v>450000</v>
      </c>
      <c r="S3611">
        <v>472491</v>
      </c>
      <c r="T3611">
        <v>496156</v>
      </c>
      <c r="U3611">
        <v>542312</v>
      </c>
      <c r="V3611">
        <v>588468</v>
      </c>
      <c r="W3611" t="s">
        <v>3158</v>
      </c>
      <c r="X3611">
        <v>1</v>
      </c>
      <c r="Y3611">
        <v>1</v>
      </c>
      <c r="Z3611" t="s">
        <v>1532</v>
      </c>
    </row>
    <row r="3612" spans="1:26">
      <c r="A3612">
        <v>285</v>
      </c>
      <c r="B3612">
        <v>16226</v>
      </c>
      <c r="C3612" t="s">
        <v>1574</v>
      </c>
      <c r="D3612" t="s">
        <v>1529</v>
      </c>
      <c r="E3612" t="s">
        <v>1445</v>
      </c>
      <c r="F3612">
        <v>81493</v>
      </c>
      <c r="G3612">
        <v>96262</v>
      </c>
      <c r="H3612" t="s">
        <v>1584</v>
      </c>
      <c r="I3612">
        <v>189</v>
      </c>
      <c r="J3612">
        <v>3</v>
      </c>
      <c r="K3612">
        <v>90000</v>
      </c>
      <c r="L3612">
        <v>81000</v>
      </c>
      <c r="M3612">
        <v>4982</v>
      </c>
      <c r="N3612">
        <v>5231</v>
      </c>
      <c r="O3612">
        <v>5493</v>
      </c>
      <c r="P3612">
        <v>6004</v>
      </c>
      <c r="Q3612">
        <v>6515</v>
      </c>
      <c r="R3612">
        <v>270000</v>
      </c>
      <c r="S3612">
        <v>283495</v>
      </c>
      <c r="T3612">
        <v>297694</v>
      </c>
      <c r="U3612">
        <v>325387</v>
      </c>
      <c r="V3612">
        <v>353081</v>
      </c>
      <c r="W3612" t="s">
        <v>3159</v>
      </c>
      <c r="X3612">
        <v>1</v>
      </c>
      <c r="Y3612">
        <v>1</v>
      </c>
      <c r="Z3612" t="s">
        <v>1532</v>
      </c>
    </row>
    <row r="3613" spans="1:26">
      <c r="A3613">
        <v>285</v>
      </c>
      <c r="B3613">
        <v>16226</v>
      </c>
      <c r="C3613" t="s">
        <v>1551</v>
      </c>
      <c r="D3613" t="s">
        <v>1529</v>
      </c>
      <c r="E3613" t="s">
        <v>1459</v>
      </c>
      <c r="F3613">
        <v>1309</v>
      </c>
      <c r="G3613">
        <v>31012</v>
      </c>
      <c r="H3613" t="s">
        <v>1530</v>
      </c>
      <c r="I3613">
        <v>266</v>
      </c>
      <c r="J3613">
        <v>1400</v>
      </c>
      <c r="K3613">
        <v>3</v>
      </c>
      <c r="L3613">
        <v>22249</v>
      </c>
      <c r="M3613">
        <v>105</v>
      </c>
      <c r="N3613">
        <v>110</v>
      </c>
      <c r="O3613">
        <v>116</v>
      </c>
      <c r="P3613">
        <v>127</v>
      </c>
      <c r="Q3613">
        <v>138</v>
      </c>
      <c r="R3613">
        <v>4200</v>
      </c>
      <c r="S3613">
        <v>4400</v>
      </c>
      <c r="T3613">
        <v>4640</v>
      </c>
      <c r="U3613">
        <v>5080</v>
      </c>
      <c r="V3613">
        <v>5520</v>
      </c>
      <c r="W3613" t="s">
        <v>3160</v>
      </c>
      <c r="X3613">
        <v>1</v>
      </c>
      <c r="Y3613">
        <v>1</v>
      </c>
      <c r="Z3613" t="s">
        <v>1532</v>
      </c>
    </row>
    <row r="3614" spans="1:26">
      <c r="A3614">
        <v>285</v>
      </c>
      <c r="B3614">
        <v>16226</v>
      </c>
      <c r="C3614" t="s">
        <v>1551</v>
      </c>
      <c r="D3614" t="s">
        <v>1529</v>
      </c>
      <c r="E3614" t="s">
        <v>1458</v>
      </c>
      <c r="F3614">
        <v>26876</v>
      </c>
      <c r="G3614">
        <v>29356</v>
      </c>
      <c r="H3614" t="s">
        <v>1530</v>
      </c>
      <c r="I3614">
        <v>266</v>
      </c>
      <c r="J3614">
        <v>1000</v>
      </c>
      <c r="K3614">
        <v>4.9800000000000004</v>
      </c>
      <c r="L3614">
        <v>22249</v>
      </c>
      <c r="M3614">
        <v>176</v>
      </c>
      <c r="N3614">
        <v>185</v>
      </c>
      <c r="O3614">
        <v>194</v>
      </c>
      <c r="P3614">
        <v>212</v>
      </c>
      <c r="Q3614">
        <v>230</v>
      </c>
      <c r="R3614">
        <v>4980</v>
      </c>
      <c r="S3614">
        <v>5235</v>
      </c>
      <c r="T3614">
        <v>5489</v>
      </c>
      <c r="U3614">
        <v>5999</v>
      </c>
      <c r="V3614">
        <v>6508</v>
      </c>
      <c r="W3614" t="s">
        <v>2880</v>
      </c>
      <c r="X3614">
        <v>1</v>
      </c>
      <c r="Y3614">
        <v>1</v>
      </c>
      <c r="Z3614" t="s">
        <v>1532</v>
      </c>
    </row>
    <row r="3615" spans="1:26">
      <c r="A3615">
        <v>285</v>
      </c>
      <c r="B3615">
        <v>16226</v>
      </c>
      <c r="C3615" t="s">
        <v>1551</v>
      </c>
      <c r="D3615" t="s">
        <v>1529</v>
      </c>
      <c r="E3615" t="s">
        <v>1458</v>
      </c>
      <c r="F3615">
        <v>1304</v>
      </c>
      <c r="G3615">
        <v>1457</v>
      </c>
      <c r="H3615" t="s">
        <v>1530</v>
      </c>
      <c r="I3615">
        <v>266</v>
      </c>
      <c r="J3615">
        <v>1400</v>
      </c>
      <c r="K3615">
        <v>7</v>
      </c>
      <c r="L3615">
        <v>22249</v>
      </c>
      <c r="M3615">
        <v>176</v>
      </c>
      <c r="N3615">
        <v>185</v>
      </c>
      <c r="O3615">
        <v>194</v>
      </c>
      <c r="P3615">
        <v>212</v>
      </c>
      <c r="Q3615">
        <v>230</v>
      </c>
      <c r="R3615">
        <v>9800</v>
      </c>
      <c r="S3615">
        <v>10301</v>
      </c>
      <c r="T3615">
        <v>10802</v>
      </c>
      <c r="U3615">
        <v>11805</v>
      </c>
      <c r="V3615">
        <v>12807</v>
      </c>
      <c r="W3615" t="s">
        <v>3161</v>
      </c>
      <c r="X3615">
        <v>1</v>
      </c>
      <c r="Y3615">
        <v>1</v>
      </c>
      <c r="Z3615" t="s">
        <v>1532</v>
      </c>
    </row>
    <row r="3616" spans="1:26">
      <c r="A3616">
        <v>285</v>
      </c>
      <c r="B3616">
        <v>16226</v>
      </c>
      <c r="C3616" t="s">
        <v>1574</v>
      </c>
      <c r="D3616" t="s">
        <v>1529</v>
      </c>
      <c r="E3616" t="s">
        <v>1445</v>
      </c>
      <c r="F3616">
        <v>1146</v>
      </c>
      <c r="G3616">
        <v>1295</v>
      </c>
      <c r="H3616" t="s">
        <v>1530</v>
      </c>
      <c r="I3616">
        <v>266</v>
      </c>
      <c r="J3616">
        <v>1500</v>
      </c>
      <c r="K3616">
        <v>12</v>
      </c>
      <c r="L3616">
        <v>81000</v>
      </c>
      <c r="M3616">
        <v>4982</v>
      </c>
      <c r="N3616">
        <v>5231</v>
      </c>
      <c r="O3616">
        <v>5493</v>
      </c>
      <c r="P3616">
        <v>6004</v>
      </c>
      <c r="Q3616">
        <v>6515</v>
      </c>
      <c r="R3616">
        <v>18000</v>
      </c>
      <c r="S3616">
        <v>18900</v>
      </c>
      <c r="T3616">
        <v>19846</v>
      </c>
      <c r="U3616">
        <v>21692</v>
      </c>
      <c r="V3616">
        <v>23539</v>
      </c>
      <c r="W3616" t="s">
        <v>3162</v>
      </c>
      <c r="X3616">
        <v>1</v>
      </c>
      <c r="Y3616">
        <v>1</v>
      </c>
      <c r="Z3616" t="s">
        <v>1532</v>
      </c>
    </row>
    <row r="3617" spans="1:26">
      <c r="A3617">
        <v>285</v>
      </c>
      <c r="B3617">
        <v>16226</v>
      </c>
      <c r="C3617" t="s">
        <v>1574</v>
      </c>
      <c r="D3617" t="s">
        <v>1529</v>
      </c>
      <c r="E3617" t="s">
        <v>1445</v>
      </c>
      <c r="F3617">
        <v>1118</v>
      </c>
      <c r="G3617">
        <v>1266</v>
      </c>
      <c r="H3617" t="s">
        <v>1530</v>
      </c>
      <c r="I3617">
        <v>266</v>
      </c>
      <c r="J3617">
        <v>1200</v>
      </c>
      <c r="K3617">
        <v>12</v>
      </c>
      <c r="L3617">
        <v>81000</v>
      </c>
      <c r="M3617">
        <v>4982</v>
      </c>
      <c r="N3617">
        <v>5231</v>
      </c>
      <c r="O3617">
        <v>5493</v>
      </c>
      <c r="P3617">
        <v>6004</v>
      </c>
      <c r="Q3617">
        <v>6515</v>
      </c>
      <c r="R3617">
        <v>14400</v>
      </c>
      <c r="S3617">
        <v>15120</v>
      </c>
      <c r="T3617">
        <v>15877</v>
      </c>
      <c r="U3617">
        <v>17354</v>
      </c>
      <c r="V3617">
        <v>18831</v>
      </c>
      <c r="W3617" t="s">
        <v>3163</v>
      </c>
      <c r="X3617">
        <v>1</v>
      </c>
      <c r="Y3617">
        <v>1</v>
      </c>
      <c r="Z3617" t="s">
        <v>1532</v>
      </c>
    </row>
    <row r="3618" spans="1:26">
      <c r="A3618">
        <v>285</v>
      </c>
      <c r="B3618">
        <v>16226</v>
      </c>
      <c r="C3618" t="s">
        <v>1574</v>
      </c>
      <c r="D3618" t="s">
        <v>1529</v>
      </c>
      <c r="E3618" t="s">
        <v>1445</v>
      </c>
      <c r="F3618">
        <v>163</v>
      </c>
      <c r="G3618">
        <v>259</v>
      </c>
      <c r="H3618" t="s">
        <v>1530</v>
      </c>
      <c r="I3618">
        <v>266</v>
      </c>
      <c r="J3618">
        <v>200</v>
      </c>
      <c r="K3618">
        <v>12</v>
      </c>
      <c r="L3618">
        <v>81000</v>
      </c>
      <c r="M3618">
        <v>4982</v>
      </c>
      <c r="N3618">
        <v>5231</v>
      </c>
      <c r="O3618">
        <v>5493</v>
      </c>
      <c r="P3618">
        <v>6004</v>
      </c>
      <c r="Q3618">
        <v>6515</v>
      </c>
      <c r="R3618">
        <v>2400</v>
      </c>
      <c r="S3618">
        <v>2520</v>
      </c>
      <c r="T3618">
        <v>2646</v>
      </c>
      <c r="U3618">
        <v>2892</v>
      </c>
      <c r="V3618">
        <v>3138</v>
      </c>
      <c r="W3618" t="s">
        <v>2361</v>
      </c>
      <c r="X3618">
        <v>1</v>
      </c>
      <c r="Y3618">
        <v>1</v>
      </c>
      <c r="Z3618" t="s">
        <v>1532</v>
      </c>
    </row>
    <row r="3619" spans="1:26">
      <c r="A3619">
        <v>285</v>
      </c>
      <c r="B3619">
        <v>16226</v>
      </c>
      <c r="C3619" t="s">
        <v>1574</v>
      </c>
      <c r="D3619" t="s">
        <v>1529</v>
      </c>
      <c r="E3619" t="s">
        <v>1445</v>
      </c>
      <c r="F3619">
        <v>34661</v>
      </c>
      <c r="G3619">
        <v>37984</v>
      </c>
      <c r="H3619" t="s">
        <v>1530</v>
      </c>
      <c r="I3619">
        <v>266</v>
      </c>
      <c r="J3619">
        <v>500</v>
      </c>
      <c r="K3619">
        <v>11.8</v>
      </c>
      <c r="L3619">
        <v>81000</v>
      </c>
      <c r="M3619">
        <v>4982</v>
      </c>
      <c r="N3619">
        <v>5231</v>
      </c>
      <c r="O3619">
        <v>5493</v>
      </c>
      <c r="P3619">
        <v>6004</v>
      </c>
      <c r="Q3619">
        <v>6515</v>
      </c>
      <c r="R3619">
        <v>5900</v>
      </c>
      <c r="S3619">
        <v>6195</v>
      </c>
      <c r="T3619">
        <v>6505</v>
      </c>
      <c r="U3619">
        <v>7110</v>
      </c>
      <c r="V3619">
        <v>7715</v>
      </c>
      <c r="W3619" t="s">
        <v>2816</v>
      </c>
      <c r="X3619">
        <v>1</v>
      </c>
      <c r="Y3619">
        <v>1</v>
      </c>
      <c r="Z3619" t="s">
        <v>1532</v>
      </c>
    </row>
    <row r="3620" spans="1:26">
      <c r="A3620">
        <v>285</v>
      </c>
      <c r="B3620">
        <v>16226</v>
      </c>
      <c r="C3620" t="s">
        <v>1574</v>
      </c>
      <c r="D3620" t="s">
        <v>1529</v>
      </c>
      <c r="E3620" t="s">
        <v>1445</v>
      </c>
      <c r="F3620">
        <v>1215</v>
      </c>
      <c r="G3620">
        <v>1365</v>
      </c>
      <c r="H3620" t="s">
        <v>1530</v>
      </c>
      <c r="I3620">
        <v>266</v>
      </c>
      <c r="J3620">
        <v>300</v>
      </c>
      <c r="K3620">
        <v>11.8</v>
      </c>
      <c r="L3620">
        <v>81000</v>
      </c>
      <c r="M3620">
        <v>4982</v>
      </c>
      <c r="N3620">
        <v>5231</v>
      </c>
      <c r="O3620">
        <v>5493</v>
      </c>
      <c r="P3620">
        <v>6004</v>
      </c>
      <c r="Q3620">
        <v>6515</v>
      </c>
      <c r="R3620">
        <v>3540</v>
      </c>
      <c r="S3620">
        <v>3717</v>
      </c>
      <c r="T3620">
        <v>3903</v>
      </c>
      <c r="U3620">
        <v>4266</v>
      </c>
      <c r="V3620">
        <v>4629</v>
      </c>
      <c r="W3620" t="s">
        <v>3164</v>
      </c>
      <c r="X3620">
        <v>1</v>
      </c>
      <c r="Y3620">
        <v>1</v>
      </c>
      <c r="Z3620" t="s">
        <v>1532</v>
      </c>
    </row>
    <row r="3621" spans="1:26">
      <c r="A3621">
        <v>285</v>
      </c>
      <c r="B3621">
        <v>16226</v>
      </c>
      <c r="C3621" t="s">
        <v>1574</v>
      </c>
      <c r="D3621" t="s">
        <v>1529</v>
      </c>
      <c r="E3621" t="s">
        <v>1445</v>
      </c>
      <c r="F3621">
        <v>26594</v>
      </c>
      <c r="G3621">
        <v>29050</v>
      </c>
      <c r="H3621" t="s">
        <v>1530</v>
      </c>
      <c r="I3621">
        <v>266</v>
      </c>
      <c r="J3621">
        <v>1200</v>
      </c>
      <c r="K3621">
        <v>10.64</v>
      </c>
      <c r="L3621">
        <v>81000</v>
      </c>
      <c r="M3621">
        <v>4982</v>
      </c>
      <c r="N3621">
        <v>5231</v>
      </c>
      <c r="O3621">
        <v>5493</v>
      </c>
      <c r="P3621">
        <v>6004</v>
      </c>
      <c r="Q3621">
        <v>6515</v>
      </c>
      <c r="R3621">
        <v>12768</v>
      </c>
      <c r="S3621">
        <v>13406</v>
      </c>
      <c r="T3621">
        <v>14078</v>
      </c>
      <c r="U3621">
        <v>15387</v>
      </c>
      <c r="V3621">
        <v>16697</v>
      </c>
      <c r="W3621" t="s">
        <v>3165</v>
      </c>
      <c r="X3621">
        <v>1</v>
      </c>
      <c r="Y3621">
        <v>1</v>
      </c>
      <c r="Z3621" t="s">
        <v>1532</v>
      </c>
    </row>
    <row r="3622" spans="1:26">
      <c r="A3622">
        <v>285</v>
      </c>
      <c r="B3622">
        <v>16226</v>
      </c>
      <c r="C3622" t="s">
        <v>1574</v>
      </c>
      <c r="D3622" t="s">
        <v>1529</v>
      </c>
      <c r="E3622" t="s">
        <v>1445</v>
      </c>
      <c r="F3622">
        <v>42461</v>
      </c>
      <c r="G3622">
        <v>48122</v>
      </c>
      <c r="H3622" t="s">
        <v>1530</v>
      </c>
      <c r="I3622">
        <v>266</v>
      </c>
      <c r="J3622">
        <v>500</v>
      </c>
      <c r="K3622">
        <v>10.25</v>
      </c>
      <c r="L3622">
        <v>81000</v>
      </c>
      <c r="M3622">
        <v>4982</v>
      </c>
      <c r="N3622">
        <v>5231</v>
      </c>
      <c r="O3622">
        <v>5493</v>
      </c>
      <c r="P3622">
        <v>6004</v>
      </c>
      <c r="Q3622">
        <v>6515</v>
      </c>
      <c r="R3622">
        <v>5125</v>
      </c>
      <c r="S3622">
        <v>5381</v>
      </c>
      <c r="T3622">
        <v>5651</v>
      </c>
      <c r="U3622">
        <v>6176</v>
      </c>
      <c r="V3622">
        <v>6702</v>
      </c>
      <c r="W3622" t="s">
        <v>3166</v>
      </c>
      <c r="X3622">
        <v>1</v>
      </c>
      <c r="Y3622">
        <v>1</v>
      </c>
      <c r="Z3622" t="s">
        <v>1532</v>
      </c>
    </row>
    <row r="3623" spans="1:26">
      <c r="A3623">
        <v>285</v>
      </c>
      <c r="B3623">
        <v>16226</v>
      </c>
      <c r="C3623" t="s">
        <v>1574</v>
      </c>
      <c r="D3623" t="s">
        <v>1529</v>
      </c>
      <c r="E3623" t="s">
        <v>1445</v>
      </c>
      <c r="F3623">
        <v>531</v>
      </c>
      <c r="G3623">
        <v>644</v>
      </c>
      <c r="H3623" t="s">
        <v>1530</v>
      </c>
      <c r="I3623">
        <v>266</v>
      </c>
      <c r="J3623">
        <v>5000</v>
      </c>
      <c r="K3623">
        <v>10.25</v>
      </c>
      <c r="L3623">
        <v>81000</v>
      </c>
      <c r="M3623">
        <v>4982</v>
      </c>
      <c r="N3623">
        <v>5231</v>
      </c>
      <c r="O3623">
        <v>5493</v>
      </c>
      <c r="P3623">
        <v>6004</v>
      </c>
      <c r="Q3623">
        <v>6515</v>
      </c>
      <c r="R3623">
        <v>51250</v>
      </c>
      <c r="S3623">
        <v>53811</v>
      </c>
      <c r="T3623">
        <v>56507</v>
      </c>
      <c r="U3623">
        <v>61763</v>
      </c>
      <c r="V3623">
        <v>67020</v>
      </c>
      <c r="W3623" t="s">
        <v>3167</v>
      </c>
      <c r="X3623">
        <v>1</v>
      </c>
      <c r="Y3623">
        <v>1</v>
      </c>
      <c r="Z3623" t="s">
        <v>1532</v>
      </c>
    </row>
    <row r="3624" spans="1:26">
      <c r="A3624">
        <v>285</v>
      </c>
      <c r="B3624">
        <v>16226</v>
      </c>
      <c r="C3624" t="s">
        <v>1574</v>
      </c>
      <c r="D3624" t="s">
        <v>1529</v>
      </c>
      <c r="E3624" t="s">
        <v>1445</v>
      </c>
      <c r="F3624">
        <v>427</v>
      </c>
      <c r="G3624">
        <v>532</v>
      </c>
      <c r="H3624" t="s">
        <v>1530</v>
      </c>
      <c r="I3624">
        <v>266</v>
      </c>
      <c r="J3624">
        <v>3000</v>
      </c>
      <c r="K3624">
        <v>10</v>
      </c>
      <c r="L3624">
        <v>81000</v>
      </c>
      <c r="M3624">
        <v>4982</v>
      </c>
      <c r="N3624">
        <v>5231</v>
      </c>
      <c r="O3624">
        <v>5493</v>
      </c>
      <c r="P3624">
        <v>6004</v>
      </c>
      <c r="Q3624">
        <v>6515</v>
      </c>
      <c r="R3624">
        <v>30000</v>
      </c>
      <c r="S3624">
        <v>31499</v>
      </c>
      <c r="T3624">
        <v>33077</v>
      </c>
      <c r="U3624">
        <v>36154</v>
      </c>
      <c r="V3624">
        <v>39231</v>
      </c>
      <c r="W3624" t="s">
        <v>3168</v>
      </c>
      <c r="X3624">
        <v>1</v>
      </c>
      <c r="Y3624">
        <v>1</v>
      </c>
      <c r="Z3624" t="s">
        <v>1532</v>
      </c>
    </row>
    <row r="3625" spans="1:26">
      <c r="A3625">
        <v>285</v>
      </c>
      <c r="B3625">
        <v>16226</v>
      </c>
      <c r="C3625" t="s">
        <v>1574</v>
      </c>
      <c r="D3625" t="s">
        <v>1529</v>
      </c>
      <c r="E3625" t="s">
        <v>1447</v>
      </c>
      <c r="F3625">
        <v>7895</v>
      </c>
      <c r="G3625">
        <v>8255</v>
      </c>
      <c r="H3625" t="s">
        <v>1530</v>
      </c>
      <c r="I3625">
        <v>295</v>
      </c>
      <c r="J3625">
        <v>100</v>
      </c>
      <c r="K3625">
        <v>714.03</v>
      </c>
      <c r="L3625">
        <v>81314</v>
      </c>
      <c r="M3625">
        <v>3884</v>
      </c>
      <c r="N3625">
        <v>4078</v>
      </c>
      <c r="O3625">
        <v>4282</v>
      </c>
      <c r="P3625">
        <v>4680</v>
      </c>
      <c r="Q3625">
        <v>5078</v>
      </c>
      <c r="R3625">
        <v>71403</v>
      </c>
      <c r="S3625">
        <v>74969</v>
      </c>
      <c r="T3625">
        <v>78720</v>
      </c>
      <c r="U3625">
        <v>86037</v>
      </c>
      <c r="V3625">
        <v>93353</v>
      </c>
      <c r="W3625" t="s">
        <v>2446</v>
      </c>
      <c r="X3625">
        <v>1</v>
      </c>
      <c r="Y3625">
        <v>1</v>
      </c>
      <c r="Z3625" t="s">
        <v>1532</v>
      </c>
    </row>
    <row r="3626" spans="1:26">
      <c r="A3626">
        <v>285</v>
      </c>
      <c r="B3626">
        <v>16226</v>
      </c>
      <c r="C3626" t="s">
        <v>1574</v>
      </c>
      <c r="D3626" t="s">
        <v>1529</v>
      </c>
      <c r="E3626" t="s">
        <v>1447</v>
      </c>
      <c r="F3626">
        <v>7894</v>
      </c>
      <c r="G3626">
        <v>8254</v>
      </c>
      <c r="H3626" t="s">
        <v>1530</v>
      </c>
      <c r="I3626">
        <v>295</v>
      </c>
      <c r="J3626">
        <v>40</v>
      </c>
      <c r="K3626">
        <v>347</v>
      </c>
      <c r="L3626">
        <v>81314</v>
      </c>
      <c r="M3626">
        <v>3884</v>
      </c>
      <c r="N3626">
        <v>4078</v>
      </c>
      <c r="O3626">
        <v>4282</v>
      </c>
      <c r="P3626">
        <v>4680</v>
      </c>
      <c r="Q3626">
        <v>5078</v>
      </c>
      <c r="R3626">
        <v>13880</v>
      </c>
      <c r="S3626">
        <v>14573</v>
      </c>
      <c r="T3626">
        <v>15302</v>
      </c>
      <c r="U3626">
        <v>16725</v>
      </c>
      <c r="V3626">
        <v>18147</v>
      </c>
      <c r="W3626" t="s">
        <v>2446</v>
      </c>
      <c r="X3626">
        <v>1</v>
      </c>
      <c r="Y3626">
        <v>1</v>
      </c>
      <c r="Z3626" t="s">
        <v>1532</v>
      </c>
    </row>
    <row r="3627" spans="1:26">
      <c r="A3627">
        <v>285</v>
      </c>
      <c r="B3627">
        <v>16226</v>
      </c>
      <c r="C3627" t="s">
        <v>1574</v>
      </c>
      <c r="D3627" t="s">
        <v>1529</v>
      </c>
      <c r="E3627" t="s">
        <v>1447</v>
      </c>
      <c r="F3627">
        <v>49889</v>
      </c>
      <c r="G3627">
        <v>58477</v>
      </c>
      <c r="H3627" t="s">
        <v>1530</v>
      </c>
      <c r="I3627">
        <v>295</v>
      </c>
      <c r="J3627">
        <v>10</v>
      </c>
      <c r="K3627">
        <v>1480</v>
      </c>
      <c r="L3627">
        <v>81314</v>
      </c>
      <c r="M3627">
        <v>3884</v>
      </c>
      <c r="N3627">
        <v>4078</v>
      </c>
      <c r="O3627">
        <v>4282</v>
      </c>
      <c r="P3627">
        <v>4680</v>
      </c>
      <c r="Q3627">
        <v>5078</v>
      </c>
      <c r="R3627">
        <v>14800</v>
      </c>
      <c r="S3627">
        <v>15539</v>
      </c>
      <c r="T3627">
        <v>16317</v>
      </c>
      <c r="U3627">
        <v>17833</v>
      </c>
      <c r="V3627">
        <v>19350</v>
      </c>
      <c r="W3627" t="s">
        <v>3169</v>
      </c>
      <c r="X3627">
        <v>1</v>
      </c>
      <c r="Y3627">
        <v>1</v>
      </c>
      <c r="Z3627" t="s">
        <v>1532</v>
      </c>
    </row>
    <row r="3628" spans="1:26">
      <c r="A3628">
        <v>285</v>
      </c>
      <c r="B3628">
        <v>16226</v>
      </c>
      <c r="C3628" t="s">
        <v>1574</v>
      </c>
      <c r="D3628" t="s">
        <v>1529</v>
      </c>
      <c r="E3628" t="s">
        <v>1449</v>
      </c>
      <c r="F3628">
        <v>7820</v>
      </c>
      <c r="G3628">
        <v>8181</v>
      </c>
      <c r="H3628" t="s">
        <v>1530</v>
      </c>
      <c r="I3628">
        <v>295</v>
      </c>
      <c r="J3628">
        <v>9000</v>
      </c>
      <c r="K3628">
        <v>0.93</v>
      </c>
      <c r="L3628">
        <v>81314</v>
      </c>
      <c r="M3628">
        <v>1010</v>
      </c>
      <c r="N3628">
        <v>1061</v>
      </c>
      <c r="O3628">
        <v>1114</v>
      </c>
      <c r="P3628">
        <v>1218</v>
      </c>
      <c r="Q3628">
        <v>1322</v>
      </c>
      <c r="R3628">
        <v>8370</v>
      </c>
      <c r="S3628">
        <v>8793</v>
      </c>
      <c r="T3628">
        <v>9232</v>
      </c>
      <c r="U3628">
        <v>10094</v>
      </c>
      <c r="V3628">
        <v>10956</v>
      </c>
      <c r="W3628" t="s">
        <v>2059</v>
      </c>
      <c r="X3628">
        <v>1</v>
      </c>
      <c r="Y3628">
        <v>1</v>
      </c>
      <c r="Z3628" t="s">
        <v>1532</v>
      </c>
    </row>
    <row r="3629" spans="1:26">
      <c r="A3629">
        <v>285</v>
      </c>
      <c r="B3629">
        <v>16226</v>
      </c>
      <c r="C3629" t="s">
        <v>1574</v>
      </c>
      <c r="D3629" t="s">
        <v>1529</v>
      </c>
      <c r="E3629" t="s">
        <v>1447</v>
      </c>
      <c r="F3629">
        <v>8113</v>
      </c>
      <c r="G3629">
        <v>8473</v>
      </c>
      <c r="H3629" t="s">
        <v>1530</v>
      </c>
      <c r="I3629">
        <v>295</v>
      </c>
      <c r="J3629">
        <v>350</v>
      </c>
      <c r="K3629">
        <v>43.52</v>
      </c>
      <c r="L3629">
        <v>81314</v>
      </c>
      <c r="M3629">
        <v>3884</v>
      </c>
      <c r="N3629">
        <v>4078</v>
      </c>
      <c r="O3629">
        <v>4282</v>
      </c>
      <c r="P3629">
        <v>4680</v>
      </c>
      <c r="Q3629">
        <v>5078</v>
      </c>
      <c r="R3629">
        <v>15232</v>
      </c>
      <c r="S3629">
        <v>15993</v>
      </c>
      <c r="T3629">
        <v>16793</v>
      </c>
      <c r="U3629">
        <v>18354</v>
      </c>
      <c r="V3629">
        <v>19915</v>
      </c>
      <c r="W3629" t="s">
        <v>2608</v>
      </c>
      <c r="X3629">
        <v>1</v>
      </c>
      <c r="Y3629">
        <v>1</v>
      </c>
      <c r="Z3629" t="s">
        <v>1532</v>
      </c>
    </row>
    <row r="3630" spans="1:26">
      <c r="A3630">
        <v>285</v>
      </c>
      <c r="B3630">
        <v>16226</v>
      </c>
      <c r="C3630" t="s">
        <v>1574</v>
      </c>
      <c r="D3630" t="s">
        <v>1529</v>
      </c>
      <c r="E3630" t="s">
        <v>1447</v>
      </c>
      <c r="F3630">
        <v>8111</v>
      </c>
      <c r="G3630">
        <v>8471</v>
      </c>
      <c r="H3630" t="s">
        <v>1530</v>
      </c>
      <c r="I3630">
        <v>295</v>
      </c>
      <c r="J3630">
        <v>70</v>
      </c>
      <c r="K3630">
        <v>62.45</v>
      </c>
      <c r="L3630">
        <v>81314</v>
      </c>
      <c r="M3630">
        <v>3884</v>
      </c>
      <c r="N3630">
        <v>4078</v>
      </c>
      <c r="O3630">
        <v>4282</v>
      </c>
      <c r="P3630">
        <v>4680</v>
      </c>
      <c r="Q3630">
        <v>5078</v>
      </c>
      <c r="R3630">
        <v>4372</v>
      </c>
      <c r="S3630">
        <v>4590</v>
      </c>
      <c r="T3630">
        <v>4819</v>
      </c>
      <c r="U3630">
        <v>5267</v>
      </c>
      <c r="V3630">
        <v>5715</v>
      </c>
      <c r="W3630" t="s">
        <v>3170</v>
      </c>
      <c r="X3630">
        <v>1</v>
      </c>
      <c r="Y3630">
        <v>1</v>
      </c>
      <c r="Z3630" t="s">
        <v>1532</v>
      </c>
    </row>
    <row r="3631" spans="1:26">
      <c r="A3631">
        <v>285</v>
      </c>
      <c r="B3631">
        <v>16226</v>
      </c>
      <c r="C3631" t="s">
        <v>1574</v>
      </c>
      <c r="D3631" t="s">
        <v>1529</v>
      </c>
      <c r="E3631" t="s">
        <v>1447</v>
      </c>
      <c r="F3631">
        <v>55932</v>
      </c>
      <c r="G3631">
        <v>66095</v>
      </c>
      <c r="H3631" t="s">
        <v>1530</v>
      </c>
      <c r="I3631">
        <v>295</v>
      </c>
      <c r="J3631">
        <v>20</v>
      </c>
      <c r="K3631">
        <v>4932</v>
      </c>
      <c r="L3631">
        <v>81314</v>
      </c>
      <c r="M3631">
        <v>3884</v>
      </c>
      <c r="N3631">
        <v>4078</v>
      </c>
      <c r="O3631">
        <v>4282</v>
      </c>
      <c r="P3631">
        <v>4680</v>
      </c>
      <c r="Q3631">
        <v>5078</v>
      </c>
      <c r="R3631">
        <v>98640</v>
      </c>
      <c r="S3631">
        <v>103567</v>
      </c>
      <c r="T3631">
        <v>108748</v>
      </c>
      <c r="U3631">
        <v>118856</v>
      </c>
      <c r="V3631">
        <v>128963</v>
      </c>
      <c r="W3631" t="s">
        <v>3171</v>
      </c>
      <c r="X3631">
        <v>1</v>
      </c>
      <c r="Y3631">
        <v>1</v>
      </c>
      <c r="Z3631" t="s">
        <v>1532</v>
      </c>
    </row>
    <row r="3632" spans="1:26">
      <c r="A3632">
        <v>285</v>
      </c>
      <c r="B3632">
        <v>16226</v>
      </c>
      <c r="C3632" t="s">
        <v>1574</v>
      </c>
      <c r="D3632" t="s">
        <v>1529</v>
      </c>
      <c r="E3632" t="s">
        <v>1447</v>
      </c>
      <c r="F3632">
        <v>7988</v>
      </c>
      <c r="G3632">
        <v>8348</v>
      </c>
      <c r="H3632" t="s">
        <v>1530</v>
      </c>
      <c r="I3632">
        <v>295</v>
      </c>
      <c r="J3632">
        <v>90</v>
      </c>
      <c r="K3632">
        <v>11172.78</v>
      </c>
      <c r="L3632">
        <v>81314</v>
      </c>
      <c r="M3632">
        <v>3884</v>
      </c>
      <c r="N3632">
        <v>4078</v>
      </c>
      <c r="O3632">
        <v>4282</v>
      </c>
      <c r="P3632">
        <v>4680</v>
      </c>
      <c r="Q3632">
        <v>5078</v>
      </c>
      <c r="R3632">
        <v>1005550</v>
      </c>
      <c r="S3632">
        <v>1055776</v>
      </c>
      <c r="T3632">
        <v>1108591</v>
      </c>
      <c r="U3632">
        <v>1211631</v>
      </c>
      <c r="V3632">
        <v>1314671</v>
      </c>
      <c r="W3632" t="s">
        <v>3172</v>
      </c>
      <c r="X3632">
        <v>1</v>
      </c>
      <c r="Y3632">
        <v>1</v>
      </c>
      <c r="Z3632" t="s">
        <v>1532</v>
      </c>
    </row>
    <row r="3633" spans="1:26">
      <c r="A3633">
        <v>285</v>
      </c>
      <c r="B3633">
        <v>16226</v>
      </c>
      <c r="C3633" t="s">
        <v>1574</v>
      </c>
      <c r="D3633" t="s">
        <v>1529</v>
      </c>
      <c r="E3633" t="s">
        <v>1447</v>
      </c>
      <c r="F3633">
        <v>7875</v>
      </c>
      <c r="G3633">
        <v>8235</v>
      </c>
      <c r="H3633" t="s">
        <v>1530</v>
      </c>
      <c r="I3633">
        <v>295</v>
      </c>
      <c r="J3633">
        <v>130</v>
      </c>
      <c r="K3633">
        <v>445.62</v>
      </c>
      <c r="L3633">
        <v>81314</v>
      </c>
      <c r="M3633">
        <v>3884</v>
      </c>
      <c r="N3633">
        <v>4078</v>
      </c>
      <c r="O3633">
        <v>4282</v>
      </c>
      <c r="P3633">
        <v>4680</v>
      </c>
      <c r="Q3633">
        <v>5078</v>
      </c>
      <c r="R3633">
        <v>57931</v>
      </c>
      <c r="S3633">
        <v>60824</v>
      </c>
      <c r="T3633">
        <v>63867</v>
      </c>
      <c r="U3633">
        <v>69803</v>
      </c>
      <c r="V3633">
        <v>75739</v>
      </c>
      <c r="W3633" t="s">
        <v>2446</v>
      </c>
      <c r="X3633">
        <v>1</v>
      </c>
      <c r="Y3633">
        <v>1</v>
      </c>
      <c r="Z3633" t="s">
        <v>1532</v>
      </c>
    </row>
    <row r="3634" spans="1:26">
      <c r="A3634">
        <v>285</v>
      </c>
      <c r="B3634">
        <v>16226</v>
      </c>
      <c r="C3634" t="s">
        <v>1574</v>
      </c>
      <c r="D3634" t="s">
        <v>1529</v>
      </c>
      <c r="E3634" t="s">
        <v>1447</v>
      </c>
      <c r="F3634">
        <v>7989</v>
      </c>
      <c r="G3634">
        <v>8349</v>
      </c>
      <c r="H3634" t="s">
        <v>1530</v>
      </c>
      <c r="I3634">
        <v>295</v>
      </c>
      <c r="J3634">
        <v>20</v>
      </c>
      <c r="K3634">
        <v>10715</v>
      </c>
      <c r="L3634">
        <v>81314</v>
      </c>
      <c r="M3634">
        <v>3884</v>
      </c>
      <c r="N3634">
        <v>4078</v>
      </c>
      <c r="O3634">
        <v>4282</v>
      </c>
      <c r="P3634">
        <v>4680</v>
      </c>
      <c r="Q3634">
        <v>5078</v>
      </c>
      <c r="R3634">
        <v>214300</v>
      </c>
      <c r="S3634">
        <v>225004</v>
      </c>
      <c r="T3634">
        <v>236260</v>
      </c>
      <c r="U3634">
        <v>258219</v>
      </c>
      <c r="V3634">
        <v>280179</v>
      </c>
      <c r="W3634" t="s">
        <v>3172</v>
      </c>
      <c r="X3634">
        <v>1</v>
      </c>
      <c r="Y3634">
        <v>1</v>
      </c>
      <c r="Z3634" t="s">
        <v>1532</v>
      </c>
    </row>
    <row r="3635" spans="1:26">
      <c r="A3635">
        <v>285</v>
      </c>
      <c r="B3635">
        <v>16226</v>
      </c>
      <c r="C3635" t="s">
        <v>1574</v>
      </c>
      <c r="D3635" t="s">
        <v>1529</v>
      </c>
      <c r="E3635" t="s">
        <v>1447</v>
      </c>
      <c r="F3635">
        <v>7954</v>
      </c>
      <c r="G3635">
        <v>8314</v>
      </c>
      <c r="H3635" t="s">
        <v>1530</v>
      </c>
      <c r="I3635">
        <v>295</v>
      </c>
      <c r="J3635">
        <v>30</v>
      </c>
      <c r="K3635">
        <v>806.08</v>
      </c>
      <c r="L3635">
        <v>81314</v>
      </c>
      <c r="M3635">
        <v>3884</v>
      </c>
      <c r="N3635">
        <v>4078</v>
      </c>
      <c r="O3635">
        <v>4282</v>
      </c>
      <c r="P3635">
        <v>4680</v>
      </c>
      <c r="Q3635">
        <v>5078</v>
      </c>
      <c r="R3635">
        <v>24182</v>
      </c>
      <c r="S3635">
        <v>25390</v>
      </c>
      <c r="T3635">
        <v>26660</v>
      </c>
      <c r="U3635">
        <v>29138</v>
      </c>
      <c r="V3635">
        <v>31616</v>
      </c>
      <c r="W3635" t="s">
        <v>2446</v>
      </c>
      <c r="X3635">
        <v>1</v>
      </c>
      <c r="Y3635">
        <v>1</v>
      </c>
      <c r="Z3635" t="s">
        <v>1532</v>
      </c>
    </row>
    <row r="3636" spans="1:26">
      <c r="A3636">
        <v>285</v>
      </c>
      <c r="B3636">
        <v>16226</v>
      </c>
      <c r="C3636" t="s">
        <v>1574</v>
      </c>
      <c r="D3636" t="s">
        <v>1529</v>
      </c>
      <c r="E3636" t="s">
        <v>1441</v>
      </c>
      <c r="F3636">
        <v>53203</v>
      </c>
      <c r="G3636">
        <v>62659</v>
      </c>
      <c r="H3636" t="s">
        <v>1530</v>
      </c>
      <c r="I3636">
        <v>295</v>
      </c>
      <c r="J3636">
        <v>1684</v>
      </c>
      <c r="K3636">
        <v>10</v>
      </c>
      <c r="L3636">
        <v>81000</v>
      </c>
      <c r="M3636">
        <v>741</v>
      </c>
      <c r="N3636">
        <v>778</v>
      </c>
      <c r="O3636">
        <v>817</v>
      </c>
      <c r="P3636">
        <v>893</v>
      </c>
      <c r="Q3636">
        <v>969</v>
      </c>
      <c r="R3636">
        <v>16840</v>
      </c>
      <c r="S3636">
        <v>17681</v>
      </c>
      <c r="T3636">
        <v>18567</v>
      </c>
      <c r="U3636">
        <v>20294</v>
      </c>
      <c r="V3636">
        <v>22022</v>
      </c>
      <c r="W3636" t="s">
        <v>3173</v>
      </c>
      <c r="X3636">
        <v>1</v>
      </c>
      <c r="Y3636">
        <v>1</v>
      </c>
      <c r="Z3636" t="s">
        <v>1532</v>
      </c>
    </row>
    <row r="3637" spans="1:26">
      <c r="A3637">
        <v>285</v>
      </c>
      <c r="B3637">
        <v>16226</v>
      </c>
      <c r="C3637" t="s">
        <v>1574</v>
      </c>
      <c r="D3637" t="s">
        <v>1529</v>
      </c>
      <c r="E3637" t="s">
        <v>1447</v>
      </c>
      <c r="F3637">
        <v>7953</v>
      </c>
      <c r="G3637">
        <v>8313</v>
      </c>
      <c r="H3637" t="s">
        <v>1530</v>
      </c>
      <c r="I3637">
        <v>295</v>
      </c>
      <c r="J3637">
        <v>30</v>
      </c>
      <c r="K3637">
        <v>767.24</v>
      </c>
      <c r="L3637">
        <v>81314</v>
      </c>
      <c r="M3637">
        <v>3884</v>
      </c>
      <c r="N3637">
        <v>4078</v>
      </c>
      <c r="O3637">
        <v>4282</v>
      </c>
      <c r="P3637">
        <v>4680</v>
      </c>
      <c r="Q3637">
        <v>5078</v>
      </c>
      <c r="R3637">
        <v>23017</v>
      </c>
      <c r="S3637">
        <v>24167</v>
      </c>
      <c r="T3637">
        <v>25376</v>
      </c>
      <c r="U3637">
        <v>27734</v>
      </c>
      <c r="V3637">
        <v>30093</v>
      </c>
      <c r="W3637" t="s">
        <v>2446</v>
      </c>
      <c r="X3637">
        <v>1</v>
      </c>
      <c r="Y3637">
        <v>1</v>
      </c>
      <c r="Z3637" t="s">
        <v>1532</v>
      </c>
    </row>
    <row r="3638" spans="1:26">
      <c r="A3638">
        <v>285</v>
      </c>
      <c r="B3638">
        <v>16226</v>
      </c>
      <c r="C3638" t="s">
        <v>1574</v>
      </c>
      <c r="D3638" t="s">
        <v>1529</v>
      </c>
      <c r="E3638" t="s">
        <v>1441</v>
      </c>
      <c r="F3638">
        <v>53375</v>
      </c>
      <c r="G3638">
        <v>62900</v>
      </c>
      <c r="H3638" t="s">
        <v>1530</v>
      </c>
      <c r="I3638">
        <v>295</v>
      </c>
      <c r="J3638">
        <v>20</v>
      </c>
      <c r="K3638">
        <v>100</v>
      </c>
      <c r="L3638">
        <v>81000</v>
      </c>
      <c r="M3638">
        <v>741</v>
      </c>
      <c r="N3638">
        <v>778</v>
      </c>
      <c r="O3638">
        <v>817</v>
      </c>
      <c r="P3638">
        <v>893</v>
      </c>
      <c r="Q3638">
        <v>969</v>
      </c>
      <c r="R3638">
        <v>2000</v>
      </c>
      <c r="S3638">
        <v>2100</v>
      </c>
      <c r="T3638">
        <v>2205</v>
      </c>
      <c r="U3638">
        <v>2410</v>
      </c>
      <c r="V3638">
        <v>2615</v>
      </c>
      <c r="W3638" t="s">
        <v>1915</v>
      </c>
      <c r="X3638">
        <v>1</v>
      </c>
      <c r="Y3638">
        <v>1</v>
      </c>
      <c r="Z3638" t="s">
        <v>1532</v>
      </c>
    </row>
    <row r="3639" spans="1:26">
      <c r="A3639">
        <v>285</v>
      </c>
      <c r="B3639">
        <v>16226</v>
      </c>
      <c r="C3639" t="s">
        <v>1574</v>
      </c>
      <c r="D3639" t="s">
        <v>1529</v>
      </c>
      <c r="E3639" t="s">
        <v>1441</v>
      </c>
      <c r="F3639">
        <v>53459</v>
      </c>
      <c r="G3639">
        <v>63044</v>
      </c>
      <c r="H3639" t="s">
        <v>1530</v>
      </c>
      <c r="I3639">
        <v>295</v>
      </c>
      <c r="J3639">
        <v>20</v>
      </c>
      <c r="K3639">
        <v>20</v>
      </c>
      <c r="L3639">
        <v>81000</v>
      </c>
      <c r="M3639">
        <v>741</v>
      </c>
      <c r="N3639">
        <v>778</v>
      </c>
      <c r="O3639">
        <v>817</v>
      </c>
      <c r="P3639">
        <v>893</v>
      </c>
      <c r="Q3639">
        <v>969</v>
      </c>
      <c r="R3639">
        <v>400</v>
      </c>
      <c r="S3639">
        <v>420</v>
      </c>
      <c r="T3639">
        <v>441</v>
      </c>
      <c r="U3639">
        <v>482</v>
      </c>
      <c r="V3639">
        <v>523</v>
      </c>
      <c r="W3639" t="s">
        <v>3174</v>
      </c>
      <c r="X3639">
        <v>1</v>
      </c>
      <c r="Y3639">
        <v>1</v>
      </c>
      <c r="Z3639" t="s">
        <v>1532</v>
      </c>
    </row>
    <row r="3640" spans="1:26">
      <c r="A3640">
        <v>285</v>
      </c>
      <c r="B3640">
        <v>16226</v>
      </c>
      <c r="C3640" t="s">
        <v>1574</v>
      </c>
      <c r="D3640" t="s">
        <v>1529</v>
      </c>
      <c r="E3640" t="s">
        <v>1447</v>
      </c>
      <c r="F3640">
        <v>7952</v>
      </c>
      <c r="G3640">
        <v>8312</v>
      </c>
      <c r="H3640" t="s">
        <v>1530</v>
      </c>
      <c r="I3640">
        <v>295</v>
      </c>
      <c r="J3640">
        <v>20</v>
      </c>
      <c r="K3640">
        <v>765</v>
      </c>
      <c r="L3640">
        <v>81314</v>
      </c>
      <c r="M3640">
        <v>3884</v>
      </c>
      <c r="N3640">
        <v>4078</v>
      </c>
      <c r="O3640">
        <v>4282</v>
      </c>
      <c r="P3640">
        <v>4680</v>
      </c>
      <c r="Q3640">
        <v>5078</v>
      </c>
      <c r="R3640">
        <v>15300</v>
      </c>
      <c r="S3640">
        <v>16064</v>
      </c>
      <c r="T3640">
        <v>16868</v>
      </c>
      <c r="U3640">
        <v>18436</v>
      </c>
      <c r="V3640">
        <v>20003</v>
      </c>
      <c r="W3640" t="s">
        <v>2446</v>
      </c>
      <c r="X3640">
        <v>1</v>
      </c>
      <c r="Y3640">
        <v>1</v>
      </c>
      <c r="Z3640" t="s">
        <v>1532</v>
      </c>
    </row>
    <row r="3641" spans="1:26">
      <c r="A3641">
        <v>285</v>
      </c>
      <c r="B3641">
        <v>16226</v>
      </c>
      <c r="C3641" t="s">
        <v>1574</v>
      </c>
      <c r="D3641" t="s">
        <v>1529</v>
      </c>
      <c r="E3641" t="s">
        <v>1441</v>
      </c>
      <c r="F3641">
        <v>53263</v>
      </c>
      <c r="G3641">
        <v>62724</v>
      </c>
      <c r="H3641" t="s">
        <v>1530</v>
      </c>
      <c r="I3641">
        <v>295</v>
      </c>
      <c r="J3641">
        <v>11232</v>
      </c>
      <c r="K3641">
        <v>3</v>
      </c>
      <c r="L3641">
        <v>81000</v>
      </c>
      <c r="M3641">
        <v>741</v>
      </c>
      <c r="N3641">
        <v>778</v>
      </c>
      <c r="O3641">
        <v>817</v>
      </c>
      <c r="P3641">
        <v>893</v>
      </c>
      <c r="Q3641">
        <v>969</v>
      </c>
      <c r="R3641">
        <v>33696</v>
      </c>
      <c r="S3641">
        <v>35379</v>
      </c>
      <c r="T3641">
        <v>37152</v>
      </c>
      <c r="U3641">
        <v>40608</v>
      </c>
      <c r="V3641">
        <v>44064</v>
      </c>
      <c r="W3641" t="s">
        <v>1967</v>
      </c>
      <c r="X3641">
        <v>1</v>
      </c>
      <c r="Y3641">
        <v>1</v>
      </c>
      <c r="Z3641" t="s">
        <v>1532</v>
      </c>
    </row>
    <row r="3642" spans="1:26">
      <c r="A3642">
        <v>285</v>
      </c>
      <c r="B3642">
        <v>16226</v>
      </c>
      <c r="C3642" t="s">
        <v>1574</v>
      </c>
      <c r="D3642" t="s">
        <v>1529</v>
      </c>
      <c r="E3642" t="s">
        <v>1447</v>
      </c>
      <c r="F3642">
        <v>7959</v>
      </c>
      <c r="G3642">
        <v>8319</v>
      </c>
      <c r="H3642" t="s">
        <v>1530</v>
      </c>
      <c r="I3642">
        <v>295</v>
      </c>
      <c r="J3642">
        <v>30</v>
      </c>
      <c r="K3642">
        <v>818.48</v>
      </c>
      <c r="L3642">
        <v>81314</v>
      </c>
      <c r="M3642">
        <v>3884</v>
      </c>
      <c r="N3642">
        <v>4078</v>
      </c>
      <c r="O3642">
        <v>4282</v>
      </c>
      <c r="P3642">
        <v>4680</v>
      </c>
      <c r="Q3642">
        <v>5078</v>
      </c>
      <c r="R3642">
        <v>24554</v>
      </c>
      <c r="S3642">
        <v>25781</v>
      </c>
      <c r="T3642">
        <v>27071</v>
      </c>
      <c r="U3642">
        <v>29587</v>
      </c>
      <c r="V3642">
        <v>32103</v>
      </c>
      <c r="W3642" t="s">
        <v>2446</v>
      </c>
      <c r="X3642">
        <v>1</v>
      </c>
      <c r="Y3642">
        <v>1</v>
      </c>
      <c r="Z3642" t="s">
        <v>1532</v>
      </c>
    </row>
    <row r="3643" spans="1:26">
      <c r="A3643">
        <v>285</v>
      </c>
      <c r="B3643">
        <v>16226</v>
      </c>
      <c r="C3643" t="s">
        <v>1574</v>
      </c>
      <c r="D3643" t="s">
        <v>1529</v>
      </c>
      <c r="E3643" t="s">
        <v>1441</v>
      </c>
      <c r="F3643">
        <v>53322</v>
      </c>
      <c r="G3643">
        <v>62829</v>
      </c>
      <c r="H3643" t="s">
        <v>1530</v>
      </c>
      <c r="I3643">
        <v>295</v>
      </c>
      <c r="J3643">
        <v>300</v>
      </c>
      <c r="K3643">
        <v>250</v>
      </c>
      <c r="L3643">
        <v>81000</v>
      </c>
      <c r="M3643">
        <v>741</v>
      </c>
      <c r="N3643">
        <v>778</v>
      </c>
      <c r="O3643">
        <v>817</v>
      </c>
      <c r="P3643">
        <v>893</v>
      </c>
      <c r="Q3643">
        <v>969</v>
      </c>
      <c r="R3643">
        <v>75000</v>
      </c>
      <c r="S3643">
        <v>78745</v>
      </c>
      <c r="T3643">
        <v>82692</v>
      </c>
      <c r="U3643">
        <v>90385</v>
      </c>
      <c r="V3643">
        <v>98077</v>
      </c>
      <c r="W3643" t="s">
        <v>2281</v>
      </c>
      <c r="X3643">
        <v>1</v>
      </c>
      <c r="Y3643">
        <v>1</v>
      </c>
      <c r="Z3643" t="s">
        <v>1532</v>
      </c>
    </row>
    <row r="3644" spans="1:26">
      <c r="A3644">
        <v>285</v>
      </c>
      <c r="B3644">
        <v>16226</v>
      </c>
      <c r="C3644" t="s">
        <v>1574</v>
      </c>
      <c r="D3644" t="s">
        <v>1529</v>
      </c>
      <c r="E3644" t="s">
        <v>1441</v>
      </c>
      <c r="F3644">
        <v>57056</v>
      </c>
      <c r="G3644">
        <v>67623</v>
      </c>
      <c r="H3644" t="s">
        <v>1530</v>
      </c>
      <c r="I3644">
        <v>295</v>
      </c>
      <c r="J3644">
        <v>15</v>
      </c>
      <c r="K3644">
        <v>50</v>
      </c>
      <c r="L3644">
        <v>81000</v>
      </c>
      <c r="M3644">
        <v>741</v>
      </c>
      <c r="N3644">
        <v>778</v>
      </c>
      <c r="O3644">
        <v>817</v>
      </c>
      <c r="P3644">
        <v>893</v>
      </c>
      <c r="Q3644">
        <v>969</v>
      </c>
      <c r="R3644">
        <v>750</v>
      </c>
      <c r="S3644">
        <v>787</v>
      </c>
      <c r="T3644">
        <v>827</v>
      </c>
      <c r="U3644">
        <v>904</v>
      </c>
      <c r="V3644">
        <v>981</v>
      </c>
      <c r="W3644" t="s">
        <v>2597</v>
      </c>
      <c r="X3644">
        <v>1</v>
      </c>
      <c r="Y3644">
        <v>1</v>
      </c>
      <c r="Z3644" t="s">
        <v>1532</v>
      </c>
    </row>
    <row r="3645" spans="1:26">
      <c r="A3645">
        <v>285</v>
      </c>
      <c r="B3645">
        <v>16226</v>
      </c>
      <c r="C3645" t="s">
        <v>1574</v>
      </c>
      <c r="D3645" t="s">
        <v>1529</v>
      </c>
      <c r="E3645" t="s">
        <v>1447</v>
      </c>
      <c r="F3645">
        <v>7958</v>
      </c>
      <c r="G3645">
        <v>8318</v>
      </c>
      <c r="H3645" t="s">
        <v>1530</v>
      </c>
      <c r="I3645">
        <v>295</v>
      </c>
      <c r="J3645">
        <v>40</v>
      </c>
      <c r="K3645">
        <v>761.95</v>
      </c>
      <c r="L3645">
        <v>81314</v>
      </c>
      <c r="M3645">
        <v>3884</v>
      </c>
      <c r="N3645">
        <v>4078</v>
      </c>
      <c r="O3645">
        <v>4282</v>
      </c>
      <c r="P3645">
        <v>4680</v>
      </c>
      <c r="Q3645">
        <v>5078</v>
      </c>
      <c r="R3645">
        <v>30478</v>
      </c>
      <c r="S3645">
        <v>32000</v>
      </c>
      <c r="T3645">
        <v>33601</v>
      </c>
      <c r="U3645">
        <v>36724</v>
      </c>
      <c r="V3645">
        <v>39847</v>
      </c>
      <c r="W3645" t="s">
        <v>2446</v>
      </c>
      <c r="X3645">
        <v>1</v>
      </c>
      <c r="Y3645">
        <v>1</v>
      </c>
      <c r="Z3645" t="s">
        <v>1532</v>
      </c>
    </row>
    <row r="3646" spans="1:26">
      <c r="A3646">
        <v>285</v>
      </c>
      <c r="B3646">
        <v>16226</v>
      </c>
      <c r="C3646" t="s">
        <v>1574</v>
      </c>
      <c r="D3646" t="s">
        <v>1529</v>
      </c>
      <c r="E3646" t="s">
        <v>1441</v>
      </c>
      <c r="F3646">
        <v>56683</v>
      </c>
      <c r="G3646">
        <v>67162</v>
      </c>
      <c r="H3646" t="s">
        <v>1530</v>
      </c>
      <c r="I3646">
        <v>295</v>
      </c>
      <c r="J3646">
        <v>100</v>
      </c>
      <c r="K3646">
        <v>500</v>
      </c>
      <c r="L3646">
        <v>81000</v>
      </c>
      <c r="M3646">
        <v>741</v>
      </c>
      <c r="N3646">
        <v>778</v>
      </c>
      <c r="O3646">
        <v>817</v>
      </c>
      <c r="P3646">
        <v>893</v>
      </c>
      <c r="Q3646">
        <v>969</v>
      </c>
      <c r="R3646">
        <v>50000</v>
      </c>
      <c r="S3646">
        <v>52497</v>
      </c>
      <c r="T3646">
        <v>55128</v>
      </c>
      <c r="U3646">
        <v>60256</v>
      </c>
      <c r="V3646">
        <v>65385</v>
      </c>
      <c r="W3646" t="s">
        <v>3175</v>
      </c>
      <c r="X3646">
        <v>1</v>
      </c>
      <c r="Y3646">
        <v>1</v>
      </c>
      <c r="Z3646" t="s">
        <v>1532</v>
      </c>
    </row>
    <row r="3647" spans="1:26">
      <c r="A3647">
        <v>285</v>
      </c>
      <c r="B3647">
        <v>16226</v>
      </c>
      <c r="C3647" t="s">
        <v>1574</v>
      </c>
      <c r="D3647" t="s">
        <v>1529</v>
      </c>
      <c r="E3647" t="s">
        <v>1441</v>
      </c>
      <c r="F3647">
        <v>56978</v>
      </c>
      <c r="G3647">
        <v>67516</v>
      </c>
      <c r="H3647" t="s">
        <v>1530</v>
      </c>
      <c r="I3647">
        <v>295</v>
      </c>
      <c r="J3647">
        <v>15</v>
      </c>
      <c r="K3647">
        <v>150</v>
      </c>
      <c r="L3647">
        <v>81000</v>
      </c>
      <c r="M3647">
        <v>741</v>
      </c>
      <c r="N3647">
        <v>778</v>
      </c>
      <c r="O3647">
        <v>817</v>
      </c>
      <c r="P3647">
        <v>893</v>
      </c>
      <c r="Q3647">
        <v>969</v>
      </c>
      <c r="R3647">
        <v>2250</v>
      </c>
      <c r="S3647">
        <v>2362</v>
      </c>
      <c r="T3647">
        <v>2481</v>
      </c>
      <c r="U3647">
        <v>2712</v>
      </c>
      <c r="V3647">
        <v>2942</v>
      </c>
      <c r="W3647" t="s">
        <v>1946</v>
      </c>
      <c r="X3647">
        <v>1</v>
      </c>
      <c r="Y3647">
        <v>1</v>
      </c>
      <c r="Z3647" t="s">
        <v>1532</v>
      </c>
    </row>
    <row r="3648" spans="1:26">
      <c r="A3648">
        <v>285</v>
      </c>
      <c r="B3648">
        <v>16226</v>
      </c>
      <c r="C3648" t="s">
        <v>1574</v>
      </c>
      <c r="D3648" t="s">
        <v>1529</v>
      </c>
      <c r="E3648" t="s">
        <v>1447</v>
      </c>
      <c r="F3648">
        <v>7275</v>
      </c>
      <c r="G3648">
        <v>7637</v>
      </c>
      <c r="H3648" t="s">
        <v>1530</v>
      </c>
      <c r="I3648">
        <v>295</v>
      </c>
      <c r="J3648">
        <v>30</v>
      </c>
      <c r="K3648">
        <v>135</v>
      </c>
      <c r="L3648">
        <v>81314</v>
      </c>
      <c r="M3648">
        <v>3884</v>
      </c>
      <c r="N3648">
        <v>4078</v>
      </c>
      <c r="O3648">
        <v>4282</v>
      </c>
      <c r="P3648">
        <v>4680</v>
      </c>
      <c r="Q3648">
        <v>5078</v>
      </c>
      <c r="R3648">
        <v>4050</v>
      </c>
      <c r="S3648">
        <v>4252</v>
      </c>
      <c r="T3648">
        <v>4465</v>
      </c>
      <c r="U3648">
        <v>4880</v>
      </c>
      <c r="V3648">
        <v>5295</v>
      </c>
      <c r="W3648" t="s">
        <v>2492</v>
      </c>
      <c r="X3648">
        <v>1</v>
      </c>
      <c r="Y3648">
        <v>1</v>
      </c>
      <c r="Z3648" t="s">
        <v>1532</v>
      </c>
    </row>
    <row r="3649" spans="1:26">
      <c r="A3649">
        <v>285</v>
      </c>
      <c r="B3649">
        <v>16226</v>
      </c>
      <c r="C3649" t="s">
        <v>1574</v>
      </c>
      <c r="D3649" t="s">
        <v>1529</v>
      </c>
      <c r="E3649" t="s">
        <v>1441</v>
      </c>
      <c r="F3649">
        <v>45300</v>
      </c>
      <c r="G3649">
        <v>52342</v>
      </c>
      <c r="H3649" t="s">
        <v>1530</v>
      </c>
      <c r="I3649">
        <v>292</v>
      </c>
      <c r="J3649">
        <v>2000</v>
      </c>
      <c r="K3649">
        <v>45</v>
      </c>
      <c r="L3649">
        <v>81000</v>
      </c>
      <c r="M3649">
        <v>741</v>
      </c>
      <c r="N3649">
        <v>778</v>
      </c>
      <c r="O3649">
        <v>817</v>
      </c>
      <c r="P3649">
        <v>893</v>
      </c>
      <c r="Q3649">
        <v>969</v>
      </c>
      <c r="R3649">
        <v>90000</v>
      </c>
      <c r="S3649">
        <v>94494</v>
      </c>
      <c r="T3649">
        <v>99231</v>
      </c>
      <c r="U3649">
        <v>108462</v>
      </c>
      <c r="V3649">
        <v>117692</v>
      </c>
      <c r="W3649" t="s">
        <v>3176</v>
      </c>
      <c r="X3649">
        <v>1</v>
      </c>
      <c r="Y3649">
        <v>1</v>
      </c>
      <c r="Z3649" t="s">
        <v>1532</v>
      </c>
    </row>
    <row r="3650" spans="1:26">
      <c r="A3650">
        <v>285</v>
      </c>
      <c r="B3650">
        <v>16226</v>
      </c>
      <c r="C3650" t="s">
        <v>1574</v>
      </c>
      <c r="D3650" t="s">
        <v>1529</v>
      </c>
      <c r="E3650" t="s">
        <v>1447</v>
      </c>
      <c r="F3650">
        <v>7885</v>
      </c>
      <c r="G3650">
        <v>8245</v>
      </c>
      <c r="H3650" t="s">
        <v>1530</v>
      </c>
      <c r="I3650">
        <v>295</v>
      </c>
      <c r="J3650">
        <v>20</v>
      </c>
      <c r="K3650">
        <v>385</v>
      </c>
      <c r="L3650">
        <v>81314</v>
      </c>
      <c r="M3650">
        <v>3884</v>
      </c>
      <c r="N3650">
        <v>4078</v>
      </c>
      <c r="O3650">
        <v>4282</v>
      </c>
      <c r="P3650">
        <v>4680</v>
      </c>
      <c r="Q3650">
        <v>5078</v>
      </c>
      <c r="R3650">
        <v>7700</v>
      </c>
      <c r="S3650">
        <v>8085</v>
      </c>
      <c r="T3650">
        <v>8489</v>
      </c>
      <c r="U3650">
        <v>9278</v>
      </c>
      <c r="V3650">
        <v>10067</v>
      </c>
      <c r="W3650" t="s">
        <v>2446</v>
      </c>
      <c r="X3650">
        <v>1</v>
      </c>
      <c r="Y3650">
        <v>1</v>
      </c>
      <c r="Z3650" t="s">
        <v>1532</v>
      </c>
    </row>
    <row r="3651" spans="1:26">
      <c r="A3651">
        <v>285</v>
      </c>
      <c r="B3651">
        <v>16226</v>
      </c>
      <c r="C3651" t="s">
        <v>1574</v>
      </c>
      <c r="D3651" t="s">
        <v>1529</v>
      </c>
      <c r="E3651" t="s">
        <v>1447</v>
      </c>
      <c r="F3651">
        <v>7402</v>
      </c>
      <c r="G3651">
        <v>7770</v>
      </c>
      <c r="H3651" t="s">
        <v>1530</v>
      </c>
      <c r="I3651">
        <v>295</v>
      </c>
      <c r="J3651">
        <v>20</v>
      </c>
      <c r="K3651">
        <v>23.79</v>
      </c>
      <c r="L3651">
        <v>81314</v>
      </c>
      <c r="M3651">
        <v>3884</v>
      </c>
      <c r="N3651">
        <v>4078</v>
      </c>
      <c r="O3651">
        <v>4282</v>
      </c>
      <c r="P3651">
        <v>4680</v>
      </c>
      <c r="Q3651">
        <v>5078</v>
      </c>
      <c r="R3651">
        <v>476</v>
      </c>
      <c r="S3651">
        <v>500</v>
      </c>
      <c r="T3651">
        <v>525</v>
      </c>
      <c r="U3651">
        <v>573</v>
      </c>
      <c r="V3651">
        <v>622</v>
      </c>
      <c r="W3651" t="s">
        <v>3177</v>
      </c>
      <c r="X3651">
        <v>1</v>
      </c>
      <c r="Y3651">
        <v>1</v>
      </c>
      <c r="Z3651" t="s">
        <v>1532</v>
      </c>
    </row>
    <row r="3652" spans="1:26">
      <c r="A3652">
        <v>285</v>
      </c>
      <c r="B3652">
        <v>16226</v>
      </c>
      <c r="C3652" t="s">
        <v>1574</v>
      </c>
      <c r="D3652" t="s">
        <v>1529</v>
      </c>
      <c r="E3652" t="s">
        <v>1447</v>
      </c>
      <c r="F3652">
        <v>7401</v>
      </c>
      <c r="G3652">
        <v>7769</v>
      </c>
      <c r="H3652" t="s">
        <v>1530</v>
      </c>
      <c r="I3652">
        <v>295</v>
      </c>
      <c r="J3652">
        <v>800</v>
      </c>
      <c r="K3652">
        <v>34.479999999999997</v>
      </c>
      <c r="L3652">
        <v>81314</v>
      </c>
      <c r="M3652">
        <v>3884</v>
      </c>
      <c r="N3652">
        <v>4078</v>
      </c>
      <c r="O3652">
        <v>4282</v>
      </c>
      <c r="P3652">
        <v>4680</v>
      </c>
      <c r="Q3652">
        <v>5078</v>
      </c>
      <c r="R3652">
        <v>27584</v>
      </c>
      <c r="S3652">
        <v>28962</v>
      </c>
      <c r="T3652">
        <v>30411</v>
      </c>
      <c r="U3652">
        <v>33237</v>
      </c>
      <c r="V3652">
        <v>36064</v>
      </c>
      <c r="W3652" t="s">
        <v>3177</v>
      </c>
      <c r="X3652">
        <v>1</v>
      </c>
      <c r="Y3652">
        <v>1</v>
      </c>
      <c r="Z3652" t="s">
        <v>1532</v>
      </c>
    </row>
    <row r="3653" spans="1:26">
      <c r="A3653">
        <v>285</v>
      </c>
      <c r="B3653">
        <v>16226</v>
      </c>
      <c r="C3653" t="s">
        <v>1574</v>
      </c>
      <c r="D3653" t="s">
        <v>1529</v>
      </c>
      <c r="E3653" t="s">
        <v>1447</v>
      </c>
      <c r="F3653">
        <v>7409</v>
      </c>
      <c r="G3653">
        <v>7777</v>
      </c>
      <c r="H3653" t="s">
        <v>1530</v>
      </c>
      <c r="I3653">
        <v>295</v>
      </c>
      <c r="J3653">
        <v>1100</v>
      </c>
      <c r="K3653">
        <v>29.33</v>
      </c>
      <c r="L3653">
        <v>81314</v>
      </c>
      <c r="M3653">
        <v>3884</v>
      </c>
      <c r="N3653">
        <v>4078</v>
      </c>
      <c r="O3653">
        <v>4282</v>
      </c>
      <c r="P3653">
        <v>4680</v>
      </c>
      <c r="Q3653">
        <v>5078</v>
      </c>
      <c r="R3653">
        <v>32263</v>
      </c>
      <c r="S3653">
        <v>33874</v>
      </c>
      <c r="T3653">
        <v>35569</v>
      </c>
      <c r="U3653">
        <v>38875</v>
      </c>
      <c r="V3653">
        <v>42181</v>
      </c>
      <c r="W3653" t="s">
        <v>3178</v>
      </c>
      <c r="X3653">
        <v>1</v>
      </c>
      <c r="Y3653">
        <v>1</v>
      </c>
      <c r="Z3653" t="s">
        <v>1532</v>
      </c>
    </row>
    <row r="3654" spans="1:26">
      <c r="A3654">
        <v>285</v>
      </c>
      <c r="B3654">
        <v>16226</v>
      </c>
      <c r="C3654" t="s">
        <v>1574</v>
      </c>
      <c r="D3654" t="s">
        <v>1529</v>
      </c>
      <c r="E3654" t="s">
        <v>1441</v>
      </c>
      <c r="F3654">
        <v>58320</v>
      </c>
      <c r="G3654">
        <v>69223</v>
      </c>
      <c r="H3654" t="s">
        <v>1530</v>
      </c>
      <c r="I3654">
        <v>295</v>
      </c>
      <c r="J3654">
        <v>300</v>
      </c>
      <c r="K3654">
        <v>200</v>
      </c>
      <c r="L3654">
        <v>81000</v>
      </c>
      <c r="M3654">
        <v>741</v>
      </c>
      <c r="N3654">
        <v>778</v>
      </c>
      <c r="O3654">
        <v>817</v>
      </c>
      <c r="P3654">
        <v>893</v>
      </c>
      <c r="Q3654">
        <v>969</v>
      </c>
      <c r="R3654">
        <v>60000</v>
      </c>
      <c r="S3654">
        <v>62996</v>
      </c>
      <c r="T3654">
        <v>66154</v>
      </c>
      <c r="U3654">
        <v>72308</v>
      </c>
      <c r="V3654">
        <v>78462</v>
      </c>
      <c r="W3654" t="s">
        <v>1542</v>
      </c>
      <c r="X3654">
        <v>1</v>
      </c>
      <c r="Y3654">
        <v>1</v>
      </c>
      <c r="Z3654" t="s">
        <v>1532</v>
      </c>
    </row>
    <row r="3655" spans="1:26">
      <c r="A3655">
        <v>285</v>
      </c>
      <c r="B3655">
        <v>16226</v>
      </c>
      <c r="C3655" t="s">
        <v>1574</v>
      </c>
      <c r="D3655" t="s">
        <v>1529</v>
      </c>
      <c r="E3655" t="s">
        <v>1441</v>
      </c>
      <c r="F3655">
        <v>45300</v>
      </c>
      <c r="G3655">
        <v>52341</v>
      </c>
      <c r="H3655" t="s">
        <v>1530</v>
      </c>
      <c r="I3655">
        <v>292</v>
      </c>
      <c r="J3655">
        <v>50</v>
      </c>
      <c r="K3655">
        <v>45</v>
      </c>
      <c r="L3655">
        <v>81000</v>
      </c>
      <c r="M3655">
        <v>741</v>
      </c>
      <c r="N3655">
        <v>778</v>
      </c>
      <c r="O3655">
        <v>817</v>
      </c>
      <c r="P3655">
        <v>893</v>
      </c>
      <c r="Q3655">
        <v>969</v>
      </c>
      <c r="R3655">
        <v>2250</v>
      </c>
      <c r="S3655">
        <v>2362</v>
      </c>
      <c r="T3655">
        <v>2481</v>
      </c>
      <c r="U3655">
        <v>2712</v>
      </c>
      <c r="V3655">
        <v>2942</v>
      </c>
      <c r="W3655" t="s">
        <v>3176</v>
      </c>
      <c r="X3655">
        <v>1</v>
      </c>
      <c r="Y3655">
        <v>1</v>
      </c>
      <c r="Z3655" t="s">
        <v>1532</v>
      </c>
    </row>
    <row r="3656" spans="1:26">
      <c r="A3656">
        <v>285</v>
      </c>
      <c r="B3656">
        <v>16226</v>
      </c>
      <c r="C3656" t="s">
        <v>1574</v>
      </c>
      <c r="D3656" t="s">
        <v>1529</v>
      </c>
      <c r="E3656" t="s">
        <v>1441</v>
      </c>
      <c r="F3656">
        <v>58441</v>
      </c>
      <c r="G3656">
        <v>69371</v>
      </c>
      <c r="H3656" t="s">
        <v>1530</v>
      </c>
      <c r="I3656">
        <v>295</v>
      </c>
      <c r="J3656">
        <v>10</v>
      </c>
      <c r="K3656">
        <v>350</v>
      </c>
      <c r="L3656">
        <v>81000</v>
      </c>
      <c r="M3656">
        <v>741</v>
      </c>
      <c r="N3656">
        <v>778</v>
      </c>
      <c r="O3656">
        <v>817</v>
      </c>
      <c r="P3656">
        <v>893</v>
      </c>
      <c r="Q3656">
        <v>969</v>
      </c>
      <c r="R3656">
        <v>3500</v>
      </c>
      <c r="S3656">
        <v>3675</v>
      </c>
      <c r="T3656">
        <v>3859</v>
      </c>
      <c r="U3656">
        <v>4218</v>
      </c>
      <c r="V3656">
        <v>4577</v>
      </c>
      <c r="W3656" t="s">
        <v>3179</v>
      </c>
      <c r="X3656">
        <v>1</v>
      </c>
      <c r="Y3656">
        <v>1</v>
      </c>
      <c r="Z3656" t="s">
        <v>1532</v>
      </c>
    </row>
    <row r="3657" spans="1:26">
      <c r="A3657">
        <v>285</v>
      </c>
      <c r="B3657">
        <v>16226</v>
      </c>
      <c r="C3657" t="s">
        <v>1574</v>
      </c>
      <c r="D3657" t="s">
        <v>1529</v>
      </c>
      <c r="E3657" t="s">
        <v>1447</v>
      </c>
      <c r="F3657">
        <v>14141</v>
      </c>
      <c r="G3657">
        <v>15021</v>
      </c>
      <c r="H3657" t="s">
        <v>1530</v>
      </c>
      <c r="I3657">
        <v>295</v>
      </c>
      <c r="J3657">
        <v>40</v>
      </c>
      <c r="K3657">
        <v>100</v>
      </c>
      <c r="L3657">
        <v>81314</v>
      </c>
      <c r="M3657">
        <v>3884</v>
      </c>
      <c r="N3657">
        <v>4078</v>
      </c>
      <c r="O3657">
        <v>4282</v>
      </c>
      <c r="P3657">
        <v>4680</v>
      </c>
      <c r="Q3657">
        <v>5078</v>
      </c>
      <c r="R3657">
        <v>4000</v>
      </c>
      <c r="S3657">
        <v>4200</v>
      </c>
      <c r="T3657">
        <v>4410</v>
      </c>
      <c r="U3657">
        <v>4820</v>
      </c>
      <c r="V3657">
        <v>5230</v>
      </c>
      <c r="W3657" t="s">
        <v>1549</v>
      </c>
      <c r="X3657">
        <v>1</v>
      </c>
      <c r="Y3657">
        <v>1</v>
      </c>
      <c r="Z3657" t="s">
        <v>1532</v>
      </c>
    </row>
    <row r="3658" spans="1:26">
      <c r="A3658">
        <v>285</v>
      </c>
      <c r="B3658">
        <v>16226</v>
      </c>
      <c r="C3658" t="s">
        <v>1574</v>
      </c>
      <c r="D3658" t="s">
        <v>1529</v>
      </c>
      <c r="E3658" t="s">
        <v>1441</v>
      </c>
      <c r="F3658">
        <v>34735</v>
      </c>
      <c r="G3658">
        <v>69812</v>
      </c>
      <c r="H3658" t="s">
        <v>1530</v>
      </c>
      <c r="I3658">
        <v>295</v>
      </c>
      <c r="J3658">
        <v>20</v>
      </c>
      <c r="K3658">
        <v>100</v>
      </c>
      <c r="L3658">
        <v>81000</v>
      </c>
      <c r="M3658">
        <v>741</v>
      </c>
      <c r="N3658">
        <v>778</v>
      </c>
      <c r="O3658">
        <v>817</v>
      </c>
      <c r="P3658">
        <v>893</v>
      </c>
      <c r="Q3658">
        <v>969</v>
      </c>
      <c r="R3658">
        <v>2000</v>
      </c>
      <c r="S3658">
        <v>2100</v>
      </c>
      <c r="T3658">
        <v>2205</v>
      </c>
      <c r="U3658">
        <v>2410</v>
      </c>
      <c r="V3658">
        <v>2615</v>
      </c>
      <c r="W3658" t="s">
        <v>3180</v>
      </c>
      <c r="X3658">
        <v>1</v>
      </c>
      <c r="Y3658">
        <v>1</v>
      </c>
      <c r="Z3658" t="s">
        <v>1532</v>
      </c>
    </row>
    <row r="3659" spans="1:26">
      <c r="A3659">
        <v>285</v>
      </c>
      <c r="B3659">
        <v>16226</v>
      </c>
      <c r="C3659" t="s">
        <v>1574</v>
      </c>
      <c r="D3659" t="s">
        <v>1529</v>
      </c>
      <c r="E3659" t="s">
        <v>1441</v>
      </c>
      <c r="F3659">
        <v>61098</v>
      </c>
      <c r="G3659">
        <v>73266</v>
      </c>
      <c r="H3659" t="s">
        <v>1530</v>
      </c>
      <c r="I3659">
        <v>292</v>
      </c>
      <c r="J3659">
        <v>2000</v>
      </c>
      <c r="K3659">
        <v>35</v>
      </c>
      <c r="L3659">
        <v>81000</v>
      </c>
      <c r="M3659">
        <v>741</v>
      </c>
      <c r="N3659">
        <v>778</v>
      </c>
      <c r="O3659">
        <v>817</v>
      </c>
      <c r="P3659">
        <v>893</v>
      </c>
      <c r="Q3659">
        <v>969</v>
      </c>
      <c r="R3659">
        <v>70000</v>
      </c>
      <c r="S3659">
        <v>73495</v>
      </c>
      <c r="T3659">
        <v>77179</v>
      </c>
      <c r="U3659">
        <v>84359</v>
      </c>
      <c r="V3659">
        <v>91538</v>
      </c>
      <c r="W3659" t="s">
        <v>3181</v>
      </c>
      <c r="X3659">
        <v>1</v>
      </c>
      <c r="Y3659">
        <v>1</v>
      </c>
      <c r="Z3659" t="s">
        <v>1532</v>
      </c>
    </row>
    <row r="3660" spans="1:26">
      <c r="A3660">
        <v>285</v>
      </c>
      <c r="B3660">
        <v>16226</v>
      </c>
      <c r="C3660" t="s">
        <v>1574</v>
      </c>
      <c r="D3660" t="s">
        <v>1529</v>
      </c>
      <c r="E3660" t="s">
        <v>1441</v>
      </c>
      <c r="F3660">
        <v>58624</v>
      </c>
      <c r="G3660">
        <v>69573</v>
      </c>
      <c r="H3660" t="s">
        <v>1530</v>
      </c>
      <c r="I3660">
        <v>295</v>
      </c>
      <c r="J3660">
        <v>2</v>
      </c>
      <c r="K3660">
        <v>25</v>
      </c>
      <c r="L3660">
        <v>81000</v>
      </c>
      <c r="M3660">
        <v>741</v>
      </c>
      <c r="N3660">
        <v>778</v>
      </c>
      <c r="O3660">
        <v>817</v>
      </c>
      <c r="P3660">
        <v>893</v>
      </c>
      <c r="Q3660">
        <v>969</v>
      </c>
      <c r="R3660">
        <v>50</v>
      </c>
      <c r="S3660">
        <v>52</v>
      </c>
      <c r="T3660">
        <v>55</v>
      </c>
      <c r="U3660">
        <v>60</v>
      </c>
      <c r="V3660">
        <v>65</v>
      </c>
      <c r="W3660" t="s">
        <v>3182</v>
      </c>
      <c r="X3660">
        <v>1</v>
      </c>
      <c r="Y3660">
        <v>1</v>
      </c>
      <c r="Z3660" t="s">
        <v>1532</v>
      </c>
    </row>
    <row r="3661" spans="1:26">
      <c r="A3661">
        <v>285</v>
      </c>
      <c r="B3661">
        <v>16226</v>
      </c>
      <c r="C3661" t="s">
        <v>1574</v>
      </c>
      <c r="D3661" t="s">
        <v>1529</v>
      </c>
      <c r="E3661" t="s">
        <v>1447</v>
      </c>
      <c r="F3661">
        <v>7893</v>
      </c>
      <c r="G3661">
        <v>8253</v>
      </c>
      <c r="H3661" t="s">
        <v>1530</v>
      </c>
      <c r="I3661">
        <v>295</v>
      </c>
      <c r="J3661">
        <v>10</v>
      </c>
      <c r="K3661">
        <v>430</v>
      </c>
      <c r="L3661">
        <v>81314</v>
      </c>
      <c r="M3661">
        <v>3884</v>
      </c>
      <c r="N3661">
        <v>4078</v>
      </c>
      <c r="O3661">
        <v>4282</v>
      </c>
      <c r="P3661">
        <v>4680</v>
      </c>
      <c r="Q3661">
        <v>5078</v>
      </c>
      <c r="R3661">
        <v>4300</v>
      </c>
      <c r="S3661">
        <v>4515</v>
      </c>
      <c r="T3661">
        <v>4741</v>
      </c>
      <c r="U3661">
        <v>5181</v>
      </c>
      <c r="V3661">
        <v>5622</v>
      </c>
      <c r="W3661" t="s">
        <v>2446</v>
      </c>
      <c r="X3661">
        <v>1</v>
      </c>
      <c r="Y3661">
        <v>1</v>
      </c>
      <c r="Z3661" t="s">
        <v>1532</v>
      </c>
    </row>
    <row r="3662" spans="1:26">
      <c r="A3662">
        <v>285</v>
      </c>
      <c r="B3662">
        <v>16226</v>
      </c>
      <c r="C3662" t="s">
        <v>1574</v>
      </c>
      <c r="D3662" t="s">
        <v>1529</v>
      </c>
      <c r="E3662" t="s">
        <v>1441</v>
      </c>
      <c r="F3662">
        <v>58624</v>
      </c>
      <c r="G3662">
        <v>69574</v>
      </c>
      <c r="H3662" t="s">
        <v>1530</v>
      </c>
      <c r="I3662">
        <v>295</v>
      </c>
      <c r="J3662">
        <v>2</v>
      </c>
      <c r="K3662">
        <v>25</v>
      </c>
      <c r="L3662">
        <v>81000</v>
      </c>
      <c r="M3662">
        <v>741</v>
      </c>
      <c r="N3662">
        <v>778</v>
      </c>
      <c r="O3662">
        <v>817</v>
      </c>
      <c r="P3662">
        <v>893</v>
      </c>
      <c r="Q3662">
        <v>969</v>
      </c>
      <c r="R3662">
        <v>50</v>
      </c>
      <c r="S3662">
        <v>52</v>
      </c>
      <c r="T3662">
        <v>55</v>
      </c>
      <c r="U3662">
        <v>60</v>
      </c>
      <c r="V3662">
        <v>65</v>
      </c>
      <c r="W3662" t="s">
        <v>3182</v>
      </c>
      <c r="X3662">
        <v>1</v>
      </c>
      <c r="Y3662">
        <v>1</v>
      </c>
      <c r="Z3662" t="s">
        <v>1532</v>
      </c>
    </row>
    <row r="3663" spans="1:26">
      <c r="A3663">
        <v>285</v>
      </c>
      <c r="B3663">
        <v>16226</v>
      </c>
      <c r="C3663" t="s">
        <v>1574</v>
      </c>
      <c r="D3663" t="s">
        <v>1529</v>
      </c>
      <c r="E3663" t="s">
        <v>1441</v>
      </c>
      <c r="F3663">
        <v>67612</v>
      </c>
      <c r="G3663">
        <v>81109</v>
      </c>
      <c r="H3663" t="s">
        <v>1530</v>
      </c>
      <c r="I3663">
        <v>295</v>
      </c>
      <c r="J3663">
        <v>10</v>
      </c>
      <c r="K3663">
        <v>1000</v>
      </c>
      <c r="L3663">
        <v>81000</v>
      </c>
      <c r="M3663">
        <v>741</v>
      </c>
      <c r="N3663">
        <v>778</v>
      </c>
      <c r="O3663">
        <v>817</v>
      </c>
      <c r="P3663">
        <v>893</v>
      </c>
      <c r="Q3663">
        <v>969</v>
      </c>
      <c r="R3663">
        <v>10000</v>
      </c>
      <c r="S3663">
        <v>10499</v>
      </c>
      <c r="T3663">
        <v>11026</v>
      </c>
      <c r="U3663">
        <v>12051</v>
      </c>
      <c r="V3663">
        <v>13077</v>
      </c>
      <c r="W3663" t="s">
        <v>3183</v>
      </c>
      <c r="X3663">
        <v>1</v>
      </c>
      <c r="Y3663">
        <v>1</v>
      </c>
      <c r="Z3663" t="s">
        <v>1532</v>
      </c>
    </row>
    <row r="3664" spans="1:26">
      <c r="A3664">
        <v>285</v>
      </c>
      <c r="B3664">
        <v>16226</v>
      </c>
      <c r="C3664" t="s">
        <v>1574</v>
      </c>
      <c r="D3664" t="s">
        <v>1529</v>
      </c>
      <c r="E3664" t="s">
        <v>1441</v>
      </c>
      <c r="F3664">
        <v>57520</v>
      </c>
      <c r="G3664">
        <v>68242</v>
      </c>
      <c r="H3664" t="s">
        <v>1530</v>
      </c>
      <c r="I3664">
        <v>292</v>
      </c>
      <c r="J3664">
        <v>1000</v>
      </c>
      <c r="K3664">
        <v>40</v>
      </c>
      <c r="L3664">
        <v>81000</v>
      </c>
      <c r="M3664">
        <v>741</v>
      </c>
      <c r="N3664">
        <v>778</v>
      </c>
      <c r="O3664">
        <v>817</v>
      </c>
      <c r="P3664">
        <v>893</v>
      </c>
      <c r="Q3664">
        <v>969</v>
      </c>
      <c r="R3664">
        <v>40000</v>
      </c>
      <c r="S3664">
        <v>41997</v>
      </c>
      <c r="T3664">
        <v>44103</v>
      </c>
      <c r="U3664">
        <v>48205</v>
      </c>
      <c r="V3664">
        <v>52308</v>
      </c>
      <c r="W3664" t="s">
        <v>3181</v>
      </c>
      <c r="X3664">
        <v>1</v>
      </c>
      <c r="Y3664">
        <v>1</v>
      </c>
      <c r="Z3664" t="s">
        <v>1532</v>
      </c>
    </row>
    <row r="3665" spans="1:26">
      <c r="A3665">
        <v>285</v>
      </c>
      <c r="B3665">
        <v>16226</v>
      </c>
      <c r="C3665" t="s">
        <v>1574</v>
      </c>
      <c r="D3665" t="s">
        <v>1529</v>
      </c>
      <c r="E3665" t="s">
        <v>1447</v>
      </c>
      <c r="F3665">
        <v>7888</v>
      </c>
      <c r="G3665">
        <v>8248</v>
      </c>
      <c r="H3665" t="s">
        <v>1530</v>
      </c>
      <c r="I3665">
        <v>295</v>
      </c>
      <c r="J3665">
        <v>15</v>
      </c>
      <c r="K3665">
        <v>535</v>
      </c>
      <c r="L3665">
        <v>81314</v>
      </c>
      <c r="M3665">
        <v>3884</v>
      </c>
      <c r="N3665">
        <v>4078</v>
      </c>
      <c r="O3665">
        <v>4282</v>
      </c>
      <c r="P3665">
        <v>4680</v>
      </c>
      <c r="Q3665">
        <v>5078</v>
      </c>
      <c r="R3665">
        <v>8025</v>
      </c>
      <c r="S3665">
        <v>8426</v>
      </c>
      <c r="T3665">
        <v>8847</v>
      </c>
      <c r="U3665">
        <v>9670</v>
      </c>
      <c r="V3665">
        <v>10492</v>
      </c>
      <c r="W3665" t="s">
        <v>2446</v>
      </c>
      <c r="X3665">
        <v>1</v>
      </c>
      <c r="Y3665">
        <v>1</v>
      </c>
      <c r="Z3665" t="s">
        <v>1532</v>
      </c>
    </row>
    <row r="3666" spans="1:26">
      <c r="A3666">
        <v>285</v>
      </c>
      <c r="B3666">
        <v>16226</v>
      </c>
      <c r="C3666" t="s">
        <v>1574</v>
      </c>
      <c r="D3666" t="s">
        <v>1529</v>
      </c>
      <c r="E3666" t="s">
        <v>1441</v>
      </c>
      <c r="F3666">
        <v>34530</v>
      </c>
      <c r="G3666">
        <v>67682</v>
      </c>
      <c r="H3666" t="s">
        <v>1530</v>
      </c>
      <c r="I3666">
        <v>292</v>
      </c>
      <c r="J3666">
        <v>400</v>
      </c>
      <c r="K3666">
        <v>75</v>
      </c>
      <c r="L3666">
        <v>81000</v>
      </c>
      <c r="M3666">
        <v>741</v>
      </c>
      <c r="N3666">
        <v>778</v>
      </c>
      <c r="O3666">
        <v>817</v>
      </c>
      <c r="P3666">
        <v>893</v>
      </c>
      <c r="Q3666">
        <v>969</v>
      </c>
      <c r="R3666">
        <v>30000</v>
      </c>
      <c r="S3666">
        <v>31498</v>
      </c>
      <c r="T3666">
        <v>33077</v>
      </c>
      <c r="U3666">
        <v>36154</v>
      </c>
      <c r="V3666">
        <v>39231</v>
      </c>
      <c r="W3666" t="s">
        <v>3181</v>
      </c>
      <c r="X3666">
        <v>1</v>
      </c>
      <c r="Y3666">
        <v>1</v>
      </c>
      <c r="Z3666" t="s">
        <v>1532</v>
      </c>
    </row>
    <row r="3667" spans="1:26">
      <c r="A3667">
        <v>285</v>
      </c>
      <c r="B3667">
        <v>16226</v>
      </c>
      <c r="C3667" t="s">
        <v>1574</v>
      </c>
      <c r="D3667" t="s">
        <v>1529</v>
      </c>
      <c r="E3667" t="s">
        <v>1447</v>
      </c>
      <c r="F3667">
        <v>7886</v>
      </c>
      <c r="G3667">
        <v>8246</v>
      </c>
      <c r="H3667" t="s">
        <v>1530</v>
      </c>
      <c r="I3667">
        <v>295</v>
      </c>
      <c r="J3667">
        <v>100</v>
      </c>
      <c r="K3667">
        <v>347</v>
      </c>
      <c r="L3667">
        <v>81314</v>
      </c>
      <c r="M3667">
        <v>3884</v>
      </c>
      <c r="N3667">
        <v>4078</v>
      </c>
      <c r="O3667">
        <v>4282</v>
      </c>
      <c r="P3667">
        <v>4680</v>
      </c>
      <c r="Q3667">
        <v>5078</v>
      </c>
      <c r="R3667">
        <v>34700</v>
      </c>
      <c r="S3667">
        <v>36433</v>
      </c>
      <c r="T3667">
        <v>38256</v>
      </c>
      <c r="U3667">
        <v>41812</v>
      </c>
      <c r="V3667">
        <v>45367</v>
      </c>
      <c r="W3667" t="s">
        <v>2446</v>
      </c>
      <c r="X3667">
        <v>1</v>
      </c>
      <c r="Y3667">
        <v>1</v>
      </c>
      <c r="Z3667" t="s">
        <v>1532</v>
      </c>
    </row>
    <row r="3668" spans="1:26">
      <c r="A3668">
        <v>285</v>
      </c>
      <c r="B3668">
        <v>16226</v>
      </c>
      <c r="C3668" t="s">
        <v>1574</v>
      </c>
      <c r="D3668" t="s">
        <v>1529</v>
      </c>
      <c r="E3668" t="s">
        <v>1441</v>
      </c>
      <c r="F3668">
        <v>54634</v>
      </c>
      <c r="G3668">
        <v>64401</v>
      </c>
      <c r="H3668" t="s">
        <v>1530</v>
      </c>
      <c r="I3668">
        <v>292</v>
      </c>
      <c r="J3668">
        <v>400</v>
      </c>
      <c r="K3668">
        <v>75</v>
      </c>
      <c r="L3668">
        <v>81000</v>
      </c>
      <c r="M3668">
        <v>741</v>
      </c>
      <c r="N3668">
        <v>778</v>
      </c>
      <c r="O3668">
        <v>817</v>
      </c>
      <c r="P3668">
        <v>893</v>
      </c>
      <c r="Q3668">
        <v>969</v>
      </c>
      <c r="R3668">
        <v>30000</v>
      </c>
      <c r="S3668">
        <v>31498</v>
      </c>
      <c r="T3668">
        <v>33077</v>
      </c>
      <c r="U3668">
        <v>36154</v>
      </c>
      <c r="V3668">
        <v>39231</v>
      </c>
      <c r="W3668" t="s">
        <v>3181</v>
      </c>
      <c r="X3668">
        <v>1</v>
      </c>
      <c r="Y3668">
        <v>1</v>
      </c>
      <c r="Z3668" t="s">
        <v>1532</v>
      </c>
    </row>
    <row r="3669" spans="1:26">
      <c r="A3669">
        <v>285</v>
      </c>
      <c r="B3669">
        <v>16226</v>
      </c>
      <c r="C3669" t="s">
        <v>1574</v>
      </c>
      <c r="D3669" t="s">
        <v>1529</v>
      </c>
      <c r="E3669" t="s">
        <v>1447</v>
      </c>
      <c r="F3669">
        <v>7880</v>
      </c>
      <c r="G3669">
        <v>8240</v>
      </c>
      <c r="H3669" t="s">
        <v>1530</v>
      </c>
      <c r="I3669">
        <v>295</v>
      </c>
      <c r="J3669">
        <v>10</v>
      </c>
      <c r="K3669">
        <v>896.41</v>
      </c>
      <c r="L3669">
        <v>81314</v>
      </c>
      <c r="M3669">
        <v>3884</v>
      </c>
      <c r="N3669">
        <v>4078</v>
      </c>
      <c r="O3669">
        <v>4282</v>
      </c>
      <c r="P3669">
        <v>4680</v>
      </c>
      <c r="Q3669">
        <v>5078</v>
      </c>
      <c r="R3669">
        <v>8964</v>
      </c>
      <c r="S3669">
        <v>9412</v>
      </c>
      <c r="T3669">
        <v>9883</v>
      </c>
      <c r="U3669">
        <v>10801</v>
      </c>
      <c r="V3669">
        <v>11720</v>
      </c>
      <c r="W3669" t="s">
        <v>2446</v>
      </c>
      <c r="X3669">
        <v>1</v>
      </c>
      <c r="Y3669">
        <v>1</v>
      </c>
      <c r="Z3669" t="s">
        <v>1532</v>
      </c>
    </row>
    <row r="3670" spans="1:26">
      <c r="A3670">
        <v>285</v>
      </c>
      <c r="B3670">
        <v>16226</v>
      </c>
      <c r="C3670" t="s">
        <v>1574</v>
      </c>
      <c r="D3670" t="s">
        <v>1529</v>
      </c>
      <c r="E3670" t="s">
        <v>1441</v>
      </c>
      <c r="F3670">
        <v>34530</v>
      </c>
      <c r="G3670">
        <v>37817</v>
      </c>
      <c r="H3670" t="s">
        <v>1530</v>
      </c>
      <c r="I3670">
        <v>292</v>
      </c>
      <c r="J3670">
        <v>500</v>
      </c>
      <c r="K3670">
        <v>7.5</v>
      </c>
      <c r="L3670">
        <v>81000</v>
      </c>
      <c r="M3670">
        <v>741</v>
      </c>
      <c r="N3670">
        <v>778</v>
      </c>
      <c r="O3670">
        <v>817</v>
      </c>
      <c r="P3670">
        <v>893</v>
      </c>
      <c r="Q3670">
        <v>969</v>
      </c>
      <c r="R3670">
        <v>3750</v>
      </c>
      <c r="S3670">
        <v>3937</v>
      </c>
      <c r="T3670">
        <v>4135</v>
      </c>
      <c r="U3670">
        <v>4519</v>
      </c>
      <c r="V3670">
        <v>4904</v>
      </c>
      <c r="W3670" t="s">
        <v>3181</v>
      </c>
      <c r="X3670">
        <v>1</v>
      </c>
      <c r="Y3670">
        <v>1</v>
      </c>
      <c r="Z3670" t="s">
        <v>1532</v>
      </c>
    </row>
    <row r="3671" spans="1:26">
      <c r="A3671">
        <v>285</v>
      </c>
      <c r="B3671">
        <v>16226</v>
      </c>
      <c r="C3671" t="s">
        <v>1574</v>
      </c>
      <c r="D3671" t="s">
        <v>1529</v>
      </c>
      <c r="E3671" t="s">
        <v>1447</v>
      </c>
      <c r="F3671">
        <v>7951</v>
      </c>
      <c r="G3671">
        <v>8311</v>
      </c>
      <c r="H3671" t="s">
        <v>1530</v>
      </c>
      <c r="I3671">
        <v>295</v>
      </c>
      <c r="J3671">
        <v>60</v>
      </c>
      <c r="K3671">
        <v>1291.28</v>
      </c>
      <c r="L3671">
        <v>81314</v>
      </c>
      <c r="M3671">
        <v>3884</v>
      </c>
      <c r="N3671">
        <v>4078</v>
      </c>
      <c r="O3671">
        <v>4282</v>
      </c>
      <c r="P3671">
        <v>4680</v>
      </c>
      <c r="Q3671">
        <v>5078</v>
      </c>
      <c r="R3671">
        <v>77477</v>
      </c>
      <c r="S3671">
        <v>81347</v>
      </c>
      <c r="T3671">
        <v>85416</v>
      </c>
      <c r="U3671">
        <v>93355</v>
      </c>
      <c r="V3671">
        <v>101294</v>
      </c>
      <c r="W3671" t="s">
        <v>3172</v>
      </c>
      <c r="X3671">
        <v>1</v>
      </c>
      <c r="Y3671">
        <v>1</v>
      </c>
      <c r="Z3671" t="s">
        <v>1532</v>
      </c>
    </row>
    <row r="3672" spans="1:26">
      <c r="A3672">
        <v>285</v>
      </c>
      <c r="B3672">
        <v>16226</v>
      </c>
      <c r="C3672" t="s">
        <v>1574</v>
      </c>
      <c r="D3672" t="s">
        <v>1529</v>
      </c>
      <c r="E3672" t="s">
        <v>1441</v>
      </c>
      <c r="F3672">
        <v>64775</v>
      </c>
      <c r="G3672">
        <v>77922</v>
      </c>
      <c r="H3672" t="s">
        <v>1530</v>
      </c>
      <c r="I3672">
        <v>295</v>
      </c>
      <c r="J3672">
        <v>15000</v>
      </c>
      <c r="K3672">
        <v>5</v>
      </c>
      <c r="L3672">
        <v>81000</v>
      </c>
      <c r="M3672">
        <v>741</v>
      </c>
      <c r="N3672">
        <v>778</v>
      </c>
      <c r="O3672">
        <v>817</v>
      </c>
      <c r="P3672">
        <v>893</v>
      </c>
      <c r="Q3672">
        <v>969</v>
      </c>
      <c r="R3672">
        <v>75000</v>
      </c>
      <c r="S3672">
        <v>78745</v>
      </c>
      <c r="T3672">
        <v>82692</v>
      </c>
      <c r="U3672">
        <v>90385</v>
      </c>
      <c r="V3672">
        <v>98077</v>
      </c>
      <c r="W3672" t="s">
        <v>2607</v>
      </c>
      <c r="X3672">
        <v>1</v>
      </c>
      <c r="Y3672">
        <v>1</v>
      </c>
      <c r="Z3672" t="s">
        <v>1532</v>
      </c>
    </row>
    <row r="3673" spans="1:26">
      <c r="A3673">
        <v>285</v>
      </c>
      <c r="B3673">
        <v>16226</v>
      </c>
      <c r="C3673" t="s">
        <v>1574</v>
      </c>
      <c r="D3673" t="s">
        <v>1529</v>
      </c>
      <c r="E3673" t="s">
        <v>1447</v>
      </c>
      <c r="F3673">
        <v>7405</v>
      </c>
      <c r="G3673">
        <v>7773</v>
      </c>
      <c r="H3673" t="s">
        <v>1530</v>
      </c>
      <c r="I3673">
        <v>295</v>
      </c>
      <c r="J3673">
        <v>1200</v>
      </c>
      <c r="K3673">
        <v>35.51</v>
      </c>
      <c r="L3673">
        <v>81314</v>
      </c>
      <c r="M3673">
        <v>3884</v>
      </c>
      <c r="N3673">
        <v>4078</v>
      </c>
      <c r="O3673">
        <v>4282</v>
      </c>
      <c r="P3673">
        <v>4680</v>
      </c>
      <c r="Q3673">
        <v>5078</v>
      </c>
      <c r="R3673">
        <v>42612</v>
      </c>
      <c r="S3673">
        <v>44740</v>
      </c>
      <c r="T3673">
        <v>46979</v>
      </c>
      <c r="U3673">
        <v>51345</v>
      </c>
      <c r="V3673">
        <v>55712</v>
      </c>
      <c r="W3673" t="s">
        <v>3178</v>
      </c>
      <c r="X3673">
        <v>1</v>
      </c>
      <c r="Y3673">
        <v>1</v>
      </c>
      <c r="Z3673" t="s">
        <v>1532</v>
      </c>
    </row>
    <row r="3674" spans="1:26">
      <c r="A3674">
        <v>285</v>
      </c>
      <c r="B3674">
        <v>16226</v>
      </c>
      <c r="C3674" t="s">
        <v>1574</v>
      </c>
      <c r="D3674" t="s">
        <v>1529</v>
      </c>
      <c r="E3674" t="s">
        <v>1447</v>
      </c>
      <c r="F3674">
        <v>7404</v>
      </c>
      <c r="G3674">
        <v>7772</v>
      </c>
      <c r="H3674" t="s">
        <v>1530</v>
      </c>
      <c r="I3674">
        <v>295</v>
      </c>
      <c r="J3674">
        <v>500</v>
      </c>
      <c r="K3674">
        <v>27.24</v>
      </c>
      <c r="L3674">
        <v>81314</v>
      </c>
      <c r="M3674">
        <v>3884</v>
      </c>
      <c r="N3674">
        <v>4078</v>
      </c>
      <c r="O3674">
        <v>4282</v>
      </c>
      <c r="P3674">
        <v>4680</v>
      </c>
      <c r="Q3674">
        <v>5078</v>
      </c>
      <c r="R3674">
        <v>13620</v>
      </c>
      <c r="S3674">
        <v>14300</v>
      </c>
      <c r="T3674">
        <v>15016</v>
      </c>
      <c r="U3674">
        <v>16411</v>
      </c>
      <c r="V3674">
        <v>17807</v>
      </c>
      <c r="W3674" t="s">
        <v>3178</v>
      </c>
      <c r="X3674">
        <v>1</v>
      </c>
      <c r="Y3674">
        <v>1</v>
      </c>
      <c r="Z3674" t="s">
        <v>1532</v>
      </c>
    </row>
    <row r="3675" spans="1:26">
      <c r="A3675">
        <v>285</v>
      </c>
      <c r="B3675">
        <v>16226</v>
      </c>
      <c r="C3675" t="s">
        <v>1574</v>
      </c>
      <c r="D3675" t="s">
        <v>1529</v>
      </c>
      <c r="E3675" t="s">
        <v>1447</v>
      </c>
      <c r="F3675">
        <v>36532</v>
      </c>
      <c r="G3675">
        <v>40143</v>
      </c>
      <c r="H3675" t="s">
        <v>1530</v>
      </c>
      <c r="I3675">
        <v>295</v>
      </c>
      <c r="J3675">
        <v>10</v>
      </c>
      <c r="K3675">
        <v>50</v>
      </c>
      <c r="L3675">
        <v>81314</v>
      </c>
      <c r="M3675">
        <v>3884</v>
      </c>
      <c r="N3675">
        <v>4078</v>
      </c>
      <c r="O3675">
        <v>4282</v>
      </c>
      <c r="P3675">
        <v>4680</v>
      </c>
      <c r="Q3675">
        <v>5078</v>
      </c>
      <c r="R3675">
        <v>500</v>
      </c>
      <c r="S3675">
        <v>525</v>
      </c>
      <c r="T3675">
        <v>551</v>
      </c>
      <c r="U3675">
        <v>602</v>
      </c>
      <c r="V3675">
        <v>654</v>
      </c>
      <c r="W3675" t="s">
        <v>2252</v>
      </c>
      <c r="X3675">
        <v>1</v>
      </c>
      <c r="Y3675">
        <v>1</v>
      </c>
      <c r="Z3675" t="s">
        <v>1532</v>
      </c>
    </row>
    <row r="3676" spans="1:26">
      <c r="A3676">
        <v>285</v>
      </c>
      <c r="B3676">
        <v>16226</v>
      </c>
      <c r="C3676" t="s">
        <v>1574</v>
      </c>
      <c r="D3676" t="s">
        <v>1529</v>
      </c>
      <c r="E3676" t="s">
        <v>1447</v>
      </c>
      <c r="F3676">
        <v>7874</v>
      </c>
      <c r="G3676">
        <v>8234</v>
      </c>
      <c r="H3676" t="s">
        <v>1530</v>
      </c>
      <c r="I3676">
        <v>295</v>
      </c>
      <c r="J3676">
        <v>60</v>
      </c>
      <c r="K3676">
        <v>385.62</v>
      </c>
      <c r="L3676">
        <v>81314</v>
      </c>
      <c r="M3676">
        <v>3884</v>
      </c>
      <c r="N3676">
        <v>4078</v>
      </c>
      <c r="O3676">
        <v>4282</v>
      </c>
      <c r="P3676">
        <v>4680</v>
      </c>
      <c r="Q3676">
        <v>5078</v>
      </c>
      <c r="R3676">
        <v>23137</v>
      </c>
      <c r="S3676">
        <v>24293</v>
      </c>
      <c r="T3676">
        <v>25508</v>
      </c>
      <c r="U3676">
        <v>27879</v>
      </c>
      <c r="V3676">
        <v>30250</v>
      </c>
      <c r="W3676" t="s">
        <v>2446</v>
      </c>
      <c r="X3676">
        <v>1</v>
      </c>
      <c r="Y3676">
        <v>1</v>
      </c>
      <c r="Z3676" t="s">
        <v>1532</v>
      </c>
    </row>
    <row r="3677" spans="1:26">
      <c r="A3677">
        <v>285</v>
      </c>
      <c r="B3677">
        <v>16226</v>
      </c>
      <c r="C3677" t="s">
        <v>1574</v>
      </c>
      <c r="D3677" t="s">
        <v>1529</v>
      </c>
      <c r="E3677" t="s">
        <v>1447</v>
      </c>
      <c r="F3677">
        <v>7399</v>
      </c>
      <c r="G3677">
        <v>7767</v>
      </c>
      <c r="H3677" t="s">
        <v>1530</v>
      </c>
      <c r="I3677">
        <v>295</v>
      </c>
      <c r="J3677">
        <v>100</v>
      </c>
      <c r="K3677">
        <v>1565.62</v>
      </c>
      <c r="L3677">
        <v>81314</v>
      </c>
      <c r="M3677">
        <v>3884</v>
      </c>
      <c r="N3677">
        <v>4078</v>
      </c>
      <c r="O3677">
        <v>4282</v>
      </c>
      <c r="P3677">
        <v>4680</v>
      </c>
      <c r="Q3677">
        <v>5078</v>
      </c>
      <c r="R3677">
        <v>156562</v>
      </c>
      <c r="S3677">
        <v>164382</v>
      </c>
      <c r="T3677">
        <v>172605</v>
      </c>
      <c r="U3677">
        <v>188648</v>
      </c>
      <c r="V3677">
        <v>204692</v>
      </c>
      <c r="W3677" t="s">
        <v>3184</v>
      </c>
      <c r="X3677">
        <v>1</v>
      </c>
      <c r="Y3677">
        <v>1</v>
      </c>
      <c r="Z3677" t="s">
        <v>1532</v>
      </c>
    </row>
    <row r="3678" spans="1:26">
      <c r="A3678">
        <v>285</v>
      </c>
      <c r="B3678">
        <v>16226</v>
      </c>
      <c r="C3678" t="s">
        <v>1574</v>
      </c>
      <c r="D3678" t="s">
        <v>1529</v>
      </c>
      <c r="E3678" t="s">
        <v>1449</v>
      </c>
      <c r="F3678">
        <v>1571</v>
      </c>
      <c r="G3678">
        <v>1812</v>
      </c>
      <c r="H3678" t="s">
        <v>1530</v>
      </c>
      <c r="I3678">
        <v>241</v>
      </c>
      <c r="J3678">
        <v>2000</v>
      </c>
      <c r="K3678">
        <v>30</v>
      </c>
      <c r="L3678">
        <v>81314</v>
      </c>
      <c r="M3678">
        <v>1010</v>
      </c>
      <c r="N3678">
        <v>1061</v>
      </c>
      <c r="O3678">
        <v>1114</v>
      </c>
      <c r="P3678">
        <v>1218</v>
      </c>
      <c r="Q3678">
        <v>1322</v>
      </c>
      <c r="R3678">
        <v>60000</v>
      </c>
      <c r="S3678">
        <v>63030</v>
      </c>
      <c r="T3678">
        <v>66178</v>
      </c>
      <c r="U3678">
        <v>72356</v>
      </c>
      <c r="V3678">
        <v>78535</v>
      </c>
      <c r="W3678" t="s">
        <v>1563</v>
      </c>
      <c r="X3678">
        <v>1</v>
      </c>
      <c r="Y3678">
        <v>1</v>
      </c>
      <c r="Z3678" t="s">
        <v>1532</v>
      </c>
    </row>
    <row r="3679" spans="1:26">
      <c r="A3679">
        <v>285</v>
      </c>
      <c r="B3679">
        <v>16226</v>
      </c>
      <c r="C3679" t="s">
        <v>1574</v>
      </c>
      <c r="D3679" t="s">
        <v>1529</v>
      </c>
      <c r="E3679" t="s">
        <v>1445</v>
      </c>
      <c r="F3679">
        <v>1571</v>
      </c>
      <c r="G3679">
        <v>1812</v>
      </c>
      <c r="H3679" t="s">
        <v>1530</v>
      </c>
      <c r="I3679">
        <v>241</v>
      </c>
      <c r="J3679">
        <v>2000</v>
      </c>
      <c r="K3679">
        <v>30</v>
      </c>
      <c r="L3679">
        <v>81000</v>
      </c>
      <c r="M3679">
        <v>4982</v>
      </c>
      <c r="N3679">
        <v>5231</v>
      </c>
      <c r="O3679">
        <v>5493</v>
      </c>
      <c r="P3679">
        <v>6004</v>
      </c>
      <c r="Q3679">
        <v>6515</v>
      </c>
      <c r="R3679">
        <v>60000</v>
      </c>
      <c r="S3679">
        <v>62999</v>
      </c>
      <c r="T3679">
        <v>66154</v>
      </c>
      <c r="U3679">
        <v>72308</v>
      </c>
      <c r="V3679">
        <v>78462</v>
      </c>
      <c r="W3679" t="s">
        <v>1563</v>
      </c>
      <c r="X3679">
        <v>1</v>
      </c>
      <c r="Y3679">
        <v>1</v>
      </c>
      <c r="Z3679" t="s">
        <v>1532</v>
      </c>
    </row>
    <row r="3680" spans="1:26">
      <c r="A3680">
        <v>285</v>
      </c>
      <c r="B3680">
        <v>16226</v>
      </c>
      <c r="C3680" t="s">
        <v>1574</v>
      </c>
      <c r="D3680" t="s">
        <v>1529</v>
      </c>
      <c r="E3680" t="s">
        <v>1445</v>
      </c>
      <c r="F3680">
        <v>25957</v>
      </c>
      <c r="G3680">
        <v>94269</v>
      </c>
      <c r="H3680" t="s">
        <v>1530</v>
      </c>
      <c r="I3680">
        <v>296</v>
      </c>
      <c r="J3680">
        <v>85</v>
      </c>
      <c r="K3680">
        <v>44</v>
      </c>
      <c r="L3680">
        <v>81000</v>
      </c>
      <c r="M3680">
        <v>4982</v>
      </c>
      <c r="N3680">
        <v>5231</v>
      </c>
      <c r="O3680">
        <v>5493</v>
      </c>
      <c r="P3680">
        <v>6004</v>
      </c>
      <c r="Q3680">
        <v>6515</v>
      </c>
      <c r="R3680">
        <v>3740</v>
      </c>
      <c r="S3680">
        <v>3927</v>
      </c>
      <c r="T3680">
        <v>4124</v>
      </c>
      <c r="U3680">
        <v>4507</v>
      </c>
      <c r="V3680">
        <v>4891</v>
      </c>
      <c r="W3680" t="s">
        <v>3185</v>
      </c>
      <c r="X3680">
        <v>1</v>
      </c>
      <c r="Y3680">
        <v>1</v>
      </c>
      <c r="Z3680" t="s">
        <v>1532</v>
      </c>
    </row>
    <row r="3681" spans="1:26">
      <c r="A3681">
        <v>285</v>
      </c>
      <c r="B3681">
        <v>16226</v>
      </c>
      <c r="C3681" t="s">
        <v>1574</v>
      </c>
      <c r="D3681" t="s">
        <v>1529</v>
      </c>
      <c r="E3681" t="s">
        <v>1447</v>
      </c>
      <c r="F3681">
        <v>7434</v>
      </c>
      <c r="G3681">
        <v>7794</v>
      </c>
      <c r="H3681" t="s">
        <v>1530</v>
      </c>
      <c r="I3681">
        <v>295</v>
      </c>
      <c r="J3681">
        <v>10</v>
      </c>
      <c r="K3681">
        <v>22833.33</v>
      </c>
      <c r="L3681">
        <v>81314</v>
      </c>
      <c r="M3681">
        <v>3884</v>
      </c>
      <c r="N3681">
        <v>4078</v>
      </c>
      <c r="O3681">
        <v>4282</v>
      </c>
      <c r="P3681">
        <v>4680</v>
      </c>
      <c r="Q3681">
        <v>5078</v>
      </c>
      <c r="R3681">
        <v>228333</v>
      </c>
      <c r="S3681">
        <v>239738</v>
      </c>
      <c r="T3681">
        <v>251731</v>
      </c>
      <c r="U3681">
        <v>275129</v>
      </c>
      <c r="V3681">
        <v>298526</v>
      </c>
      <c r="W3681" t="s">
        <v>3186</v>
      </c>
      <c r="X3681">
        <v>1</v>
      </c>
      <c r="Y3681">
        <v>1</v>
      </c>
      <c r="Z3681" t="s">
        <v>1532</v>
      </c>
    </row>
    <row r="3682" spans="1:26">
      <c r="A3682">
        <v>285</v>
      </c>
      <c r="B3682">
        <v>16226</v>
      </c>
      <c r="C3682" t="s">
        <v>1574</v>
      </c>
      <c r="D3682" t="s">
        <v>1529</v>
      </c>
      <c r="E3682" t="s">
        <v>1445</v>
      </c>
      <c r="F3682">
        <v>83045</v>
      </c>
      <c r="G3682">
        <v>98225</v>
      </c>
      <c r="H3682" t="s">
        <v>1530</v>
      </c>
      <c r="I3682">
        <v>296</v>
      </c>
      <c r="J3682">
        <v>15</v>
      </c>
      <c r="K3682">
        <v>40</v>
      </c>
      <c r="L3682">
        <v>81000</v>
      </c>
      <c r="M3682">
        <v>4982</v>
      </c>
      <c r="N3682">
        <v>5231</v>
      </c>
      <c r="O3682">
        <v>5493</v>
      </c>
      <c r="P3682">
        <v>6004</v>
      </c>
      <c r="Q3682">
        <v>6515</v>
      </c>
      <c r="R3682">
        <v>600</v>
      </c>
      <c r="S3682">
        <v>630</v>
      </c>
      <c r="T3682">
        <v>662</v>
      </c>
      <c r="U3682">
        <v>723</v>
      </c>
      <c r="V3682">
        <v>785</v>
      </c>
      <c r="W3682" t="s">
        <v>2865</v>
      </c>
      <c r="X3682">
        <v>1</v>
      </c>
      <c r="Y3682">
        <v>1</v>
      </c>
      <c r="Z3682" t="s">
        <v>1532</v>
      </c>
    </row>
    <row r="3683" spans="1:26">
      <c r="A3683">
        <v>285</v>
      </c>
      <c r="B3683">
        <v>16226</v>
      </c>
      <c r="C3683" t="s">
        <v>1574</v>
      </c>
      <c r="D3683" t="s">
        <v>1529</v>
      </c>
      <c r="E3683" t="s">
        <v>1447</v>
      </c>
      <c r="F3683">
        <v>7900</v>
      </c>
      <c r="G3683">
        <v>8260</v>
      </c>
      <c r="H3683" t="s">
        <v>1530</v>
      </c>
      <c r="I3683">
        <v>295</v>
      </c>
      <c r="J3683">
        <v>30</v>
      </c>
      <c r="K3683">
        <v>4725.7299999999996</v>
      </c>
      <c r="L3683">
        <v>81314</v>
      </c>
      <c r="M3683">
        <v>3884</v>
      </c>
      <c r="N3683">
        <v>4078</v>
      </c>
      <c r="O3683">
        <v>4282</v>
      </c>
      <c r="P3683">
        <v>4680</v>
      </c>
      <c r="Q3683">
        <v>5078</v>
      </c>
      <c r="R3683">
        <v>141772</v>
      </c>
      <c r="S3683">
        <v>148853</v>
      </c>
      <c r="T3683">
        <v>156300</v>
      </c>
      <c r="U3683">
        <v>170827</v>
      </c>
      <c r="V3683">
        <v>185355</v>
      </c>
      <c r="W3683" t="s">
        <v>2446</v>
      </c>
      <c r="X3683">
        <v>1</v>
      </c>
      <c r="Y3683">
        <v>1</v>
      </c>
      <c r="Z3683" t="s">
        <v>1532</v>
      </c>
    </row>
    <row r="3684" spans="1:26">
      <c r="A3684">
        <v>285</v>
      </c>
      <c r="B3684">
        <v>16226</v>
      </c>
      <c r="C3684" t="s">
        <v>1574</v>
      </c>
      <c r="D3684" t="s">
        <v>1529</v>
      </c>
      <c r="E3684" t="s">
        <v>1445</v>
      </c>
      <c r="F3684">
        <v>83043</v>
      </c>
      <c r="G3684">
        <v>98221</v>
      </c>
      <c r="H3684" t="s">
        <v>1530</v>
      </c>
      <c r="I3684">
        <v>296</v>
      </c>
      <c r="J3684">
        <v>15</v>
      </c>
      <c r="K3684">
        <v>40</v>
      </c>
      <c r="L3684">
        <v>81000</v>
      </c>
      <c r="M3684">
        <v>4982</v>
      </c>
      <c r="N3684">
        <v>5231</v>
      </c>
      <c r="O3684">
        <v>5493</v>
      </c>
      <c r="P3684">
        <v>6004</v>
      </c>
      <c r="Q3684">
        <v>6515</v>
      </c>
      <c r="R3684">
        <v>600</v>
      </c>
      <c r="S3684">
        <v>630</v>
      </c>
      <c r="T3684">
        <v>662</v>
      </c>
      <c r="U3684">
        <v>723</v>
      </c>
      <c r="V3684">
        <v>785</v>
      </c>
      <c r="W3684" t="s">
        <v>2865</v>
      </c>
      <c r="X3684">
        <v>1</v>
      </c>
      <c r="Y3684">
        <v>1</v>
      </c>
      <c r="Z3684" t="s">
        <v>1532</v>
      </c>
    </row>
    <row r="3685" spans="1:26">
      <c r="A3685">
        <v>285</v>
      </c>
      <c r="B3685">
        <v>16226</v>
      </c>
      <c r="C3685" t="s">
        <v>1574</v>
      </c>
      <c r="D3685" t="s">
        <v>1529</v>
      </c>
      <c r="E3685" t="s">
        <v>1445</v>
      </c>
      <c r="F3685">
        <v>4748</v>
      </c>
      <c r="G3685">
        <v>4931</v>
      </c>
      <c r="H3685" t="s">
        <v>1530</v>
      </c>
      <c r="I3685">
        <v>296</v>
      </c>
      <c r="J3685">
        <v>10</v>
      </c>
      <c r="K3685">
        <v>45</v>
      </c>
      <c r="L3685">
        <v>81000</v>
      </c>
      <c r="M3685">
        <v>4982</v>
      </c>
      <c r="N3685">
        <v>5231</v>
      </c>
      <c r="O3685">
        <v>5493</v>
      </c>
      <c r="P3685">
        <v>6004</v>
      </c>
      <c r="Q3685">
        <v>6515</v>
      </c>
      <c r="R3685">
        <v>450</v>
      </c>
      <c r="S3685">
        <v>472</v>
      </c>
      <c r="T3685">
        <v>496</v>
      </c>
      <c r="U3685">
        <v>542</v>
      </c>
      <c r="V3685">
        <v>588</v>
      </c>
      <c r="W3685" t="s">
        <v>3187</v>
      </c>
      <c r="X3685">
        <v>1</v>
      </c>
      <c r="Y3685">
        <v>1</v>
      </c>
      <c r="Z3685" t="s">
        <v>1532</v>
      </c>
    </row>
    <row r="3686" spans="1:26">
      <c r="A3686">
        <v>285</v>
      </c>
      <c r="B3686">
        <v>16226</v>
      </c>
      <c r="C3686" t="s">
        <v>1574</v>
      </c>
      <c r="D3686" t="s">
        <v>1529</v>
      </c>
      <c r="E3686" t="s">
        <v>1447</v>
      </c>
      <c r="F3686">
        <v>7398</v>
      </c>
      <c r="G3686">
        <v>7766</v>
      </c>
      <c r="H3686" t="s">
        <v>1530</v>
      </c>
      <c r="I3686">
        <v>295</v>
      </c>
      <c r="J3686">
        <v>80</v>
      </c>
      <c r="K3686">
        <v>1624.54</v>
      </c>
      <c r="L3686">
        <v>81314</v>
      </c>
      <c r="M3686">
        <v>3884</v>
      </c>
      <c r="N3686">
        <v>4078</v>
      </c>
      <c r="O3686">
        <v>4282</v>
      </c>
      <c r="P3686">
        <v>4680</v>
      </c>
      <c r="Q3686">
        <v>5078</v>
      </c>
      <c r="R3686">
        <v>129963</v>
      </c>
      <c r="S3686">
        <v>136455</v>
      </c>
      <c r="T3686">
        <v>143281</v>
      </c>
      <c r="U3686">
        <v>156598</v>
      </c>
      <c r="V3686">
        <v>169916</v>
      </c>
      <c r="W3686" t="s">
        <v>3184</v>
      </c>
      <c r="X3686">
        <v>1</v>
      </c>
      <c r="Y3686">
        <v>1</v>
      </c>
      <c r="Z3686" t="s">
        <v>1532</v>
      </c>
    </row>
    <row r="3687" spans="1:26">
      <c r="A3687">
        <v>285</v>
      </c>
      <c r="B3687">
        <v>16226</v>
      </c>
      <c r="C3687" t="s">
        <v>1574</v>
      </c>
      <c r="D3687" t="s">
        <v>1529</v>
      </c>
      <c r="E3687" t="s">
        <v>1445</v>
      </c>
      <c r="F3687">
        <v>42712</v>
      </c>
      <c r="G3687">
        <v>48417</v>
      </c>
      <c r="H3687" t="s">
        <v>1530</v>
      </c>
      <c r="I3687">
        <v>296</v>
      </c>
      <c r="J3687">
        <v>15</v>
      </c>
      <c r="K3687">
        <v>60</v>
      </c>
      <c r="L3687">
        <v>81000</v>
      </c>
      <c r="M3687">
        <v>4982</v>
      </c>
      <c r="N3687">
        <v>5231</v>
      </c>
      <c r="O3687">
        <v>5493</v>
      </c>
      <c r="P3687">
        <v>6004</v>
      </c>
      <c r="Q3687">
        <v>6515</v>
      </c>
      <c r="R3687">
        <v>900</v>
      </c>
      <c r="S3687">
        <v>945</v>
      </c>
      <c r="T3687">
        <v>992</v>
      </c>
      <c r="U3687">
        <v>1085</v>
      </c>
      <c r="V3687">
        <v>1177</v>
      </c>
      <c r="W3687" t="s">
        <v>3188</v>
      </c>
      <c r="X3687">
        <v>1</v>
      </c>
      <c r="Y3687">
        <v>1</v>
      </c>
      <c r="Z3687" t="s">
        <v>1532</v>
      </c>
    </row>
    <row r="3688" spans="1:26">
      <c r="A3688">
        <v>285</v>
      </c>
      <c r="B3688">
        <v>16226</v>
      </c>
      <c r="C3688" t="s">
        <v>1574</v>
      </c>
      <c r="D3688" t="s">
        <v>1529</v>
      </c>
      <c r="E3688" t="s">
        <v>1445</v>
      </c>
      <c r="F3688">
        <v>78540</v>
      </c>
      <c r="G3688">
        <v>92838</v>
      </c>
      <c r="H3688" t="s">
        <v>1530</v>
      </c>
      <c r="I3688">
        <v>296</v>
      </c>
      <c r="J3688">
        <v>15</v>
      </c>
      <c r="K3688">
        <v>65</v>
      </c>
      <c r="L3688">
        <v>81000</v>
      </c>
      <c r="M3688">
        <v>4982</v>
      </c>
      <c r="N3688">
        <v>5231</v>
      </c>
      <c r="O3688">
        <v>5493</v>
      </c>
      <c r="P3688">
        <v>6004</v>
      </c>
      <c r="Q3688">
        <v>6515</v>
      </c>
      <c r="R3688">
        <v>975</v>
      </c>
      <c r="S3688">
        <v>1024</v>
      </c>
      <c r="T3688">
        <v>1075</v>
      </c>
      <c r="U3688">
        <v>1175</v>
      </c>
      <c r="V3688">
        <v>1275</v>
      </c>
      <c r="W3688" t="s">
        <v>3188</v>
      </c>
      <c r="X3688">
        <v>1</v>
      </c>
      <c r="Y3688">
        <v>1</v>
      </c>
      <c r="Z3688" t="s">
        <v>1532</v>
      </c>
    </row>
    <row r="3689" spans="1:26">
      <c r="A3689">
        <v>285</v>
      </c>
      <c r="B3689">
        <v>16226</v>
      </c>
      <c r="C3689" t="s">
        <v>1574</v>
      </c>
      <c r="D3689" t="s">
        <v>1529</v>
      </c>
      <c r="E3689" t="s">
        <v>1447</v>
      </c>
      <c r="F3689">
        <v>45201</v>
      </c>
      <c r="G3689">
        <v>52190</v>
      </c>
      <c r="H3689" t="s">
        <v>1530</v>
      </c>
      <c r="I3689">
        <v>295</v>
      </c>
      <c r="J3689">
        <v>50</v>
      </c>
      <c r="K3689">
        <v>1343.95</v>
      </c>
      <c r="L3689">
        <v>81314</v>
      </c>
      <c r="M3689">
        <v>3884</v>
      </c>
      <c r="N3689">
        <v>4078</v>
      </c>
      <c r="O3689">
        <v>4282</v>
      </c>
      <c r="P3689">
        <v>4680</v>
      </c>
      <c r="Q3689">
        <v>5078</v>
      </c>
      <c r="R3689">
        <v>67198</v>
      </c>
      <c r="S3689">
        <v>70554</v>
      </c>
      <c r="T3689">
        <v>74083</v>
      </c>
      <c r="U3689">
        <v>80969</v>
      </c>
      <c r="V3689">
        <v>87855</v>
      </c>
      <c r="W3689" t="s">
        <v>3189</v>
      </c>
      <c r="X3689">
        <v>1</v>
      </c>
      <c r="Y3689">
        <v>1</v>
      </c>
      <c r="Z3689" t="s">
        <v>1532</v>
      </c>
    </row>
    <row r="3690" spans="1:26">
      <c r="A3690">
        <v>285</v>
      </c>
      <c r="B3690">
        <v>16226</v>
      </c>
      <c r="C3690" t="s">
        <v>1574</v>
      </c>
      <c r="D3690" t="s">
        <v>1529</v>
      </c>
      <c r="E3690" t="s">
        <v>1445</v>
      </c>
      <c r="F3690">
        <v>60546</v>
      </c>
      <c r="G3690">
        <v>72456</v>
      </c>
      <c r="H3690" t="s">
        <v>1530</v>
      </c>
      <c r="I3690">
        <v>296</v>
      </c>
      <c r="J3690">
        <v>200</v>
      </c>
      <c r="K3690">
        <v>2.5</v>
      </c>
      <c r="L3690">
        <v>81000</v>
      </c>
      <c r="M3690">
        <v>4982</v>
      </c>
      <c r="N3690">
        <v>5231</v>
      </c>
      <c r="O3690">
        <v>5493</v>
      </c>
      <c r="P3690">
        <v>6004</v>
      </c>
      <c r="Q3690">
        <v>6515</v>
      </c>
      <c r="R3690">
        <v>500</v>
      </c>
      <c r="S3690">
        <v>525</v>
      </c>
      <c r="T3690">
        <v>551</v>
      </c>
      <c r="U3690">
        <v>603</v>
      </c>
      <c r="V3690">
        <v>654</v>
      </c>
      <c r="W3690" t="s">
        <v>3190</v>
      </c>
      <c r="X3690">
        <v>1</v>
      </c>
      <c r="Y3690">
        <v>1</v>
      </c>
      <c r="Z3690" t="s">
        <v>1532</v>
      </c>
    </row>
    <row r="3691" spans="1:26">
      <c r="A3691">
        <v>285</v>
      </c>
      <c r="B3691">
        <v>16226</v>
      </c>
      <c r="C3691" t="s">
        <v>1574</v>
      </c>
      <c r="D3691" t="s">
        <v>1529</v>
      </c>
      <c r="E3691" t="s">
        <v>1447</v>
      </c>
      <c r="F3691">
        <v>7884</v>
      </c>
      <c r="G3691">
        <v>8244</v>
      </c>
      <c r="H3691" t="s">
        <v>1530</v>
      </c>
      <c r="I3691">
        <v>295</v>
      </c>
      <c r="J3691">
        <v>30</v>
      </c>
      <c r="K3691">
        <v>4713.6899999999996</v>
      </c>
      <c r="L3691">
        <v>81314</v>
      </c>
      <c r="M3691">
        <v>3884</v>
      </c>
      <c r="N3691">
        <v>4078</v>
      </c>
      <c r="O3691">
        <v>4282</v>
      </c>
      <c r="P3691">
        <v>4680</v>
      </c>
      <c r="Q3691">
        <v>5078</v>
      </c>
      <c r="R3691">
        <v>141411</v>
      </c>
      <c r="S3691">
        <v>148474</v>
      </c>
      <c r="T3691">
        <v>155901</v>
      </c>
      <c r="U3691">
        <v>170392</v>
      </c>
      <c r="V3691">
        <v>184882</v>
      </c>
      <c r="W3691" t="s">
        <v>2446</v>
      </c>
      <c r="X3691">
        <v>1</v>
      </c>
      <c r="Y3691">
        <v>1</v>
      </c>
      <c r="Z3691" t="s">
        <v>1532</v>
      </c>
    </row>
    <row r="3692" spans="1:26">
      <c r="A3692">
        <v>285</v>
      </c>
      <c r="B3692">
        <v>16226</v>
      </c>
      <c r="C3692" t="s">
        <v>1574</v>
      </c>
      <c r="D3692" t="s">
        <v>1529</v>
      </c>
      <c r="E3692" t="s">
        <v>1447</v>
      </c>
      <c r="F3692">
        <v>73308</v>
      </c>
      <c r="G3692">
        <v>87103</v>
      </c>
      <c r="H3692" t="s">
        <v>1530</v>
      </c>
      <c r="I3692">
        <v>268</v>
      </c>
      <c r="J3692">
        <v>10</v>
      </c>
      <c r="K3692">
        <v>20</v>
      </c>
      <c r="L3692">
        <v>81314</v>
      </c>
      <c r="M3692">
        <v>3884</v>
      </c>
      <c r="N3692">
        <v>4078</v>
      </c>
      <c r="O3692">
        <v>4282</v>
      </c>
      <c r="P3692">
        <v>4680</v>
      </c>
      <c r="Q3692">
        <v>5078</v>
      </c>
      <c r="R3692">
        <v>200</v>
      </c>
      <c r="S3692">
        <v>210</v>
      </c>
      <c r="T3692">
        <v>220</v>
      </c>
      <c r="U3692">
        <v>241</v>
      </c>
      <c r="V3692">
        <v>261</v>
      </c>
      <c r="W3692" t="s">
        <v>2709</v>
      </c>
      <c r="X3692">
        <v>1</v>
      </c>
      <c r="Y3692">
        <v>1</v>
      </c>
      <c r="Z3692" t="s">
        <v>1532</v>
      </c>
    </row>
    <row r="3693" spans="1:26">
      <c r="A3693">
        <v>285</v>
      </c>
      <c r="B3693">
        <v>16226</v>
      </c>
      <c r="C3693" t="s">
        <v>1574</v>
      </c>
      <c r="D3693" t="s">
        <v>1529</v>
      </c>
      <c r="E3693" t="s">
        <v>1441</v>
      </c>
      <c r="F3693">
        <v>6880</v>
      </c>
      <c r="G3693">
        <v>7171</v>
      </c>
      <c r="H3693" t="s">
        <v>1530</v>
      </c>
      <c r="I3693">
        <v>261</v>
      </c>
      <c r="J3693">
        <v>10000</v>
      </c>
      <c r="K3693">
        <v>40</v>
      </c>
      <c r="L3693">
        <v>81000</v>
      </c>
      <c r="M3693">
        <v>741</v>
      </c>
      <c r="N3693">
        <v>778</v>
      </c>
      <c r="O3693">
        <v>817</v>
      </c>
      <c r="P3693">
        <v>893</v>
      </c>
      <c r="Q3693">
        <v>969</v>
      </c>
      <c r="R3693">
        <v>400000</v>
      </c>
      <c r="S3693">
        <v>419973</v>
      </c>
      <c r="T3693">
        <v>441026</v>
      </c>
      <c r="U3693">
        <v>482051</v>
      </c>
      <c r="V3693">
        <v>523077</v>
      </c>
      <c r="W3693" t="s">
        <v>2681</v>
      </c>
      <c r="X3693">
        <v>1</v>
      </c>
      <c r="Y3693">
        <v>1</v>
      </c>
      <c r="Z3693" t="s">
        <v>1532</v>
      </c>
    </row>
    <row r="3694" spans="1:26">
      <c r="A3694">
        <v>285</v>
      </c>
      <c r="B3694">
        <v>16226</v>
      </c>
      <c r="C3694" t="s">
        <v>1574</v>
      </c>
      <c r="D3694" t="s">
        <v>1529</v>
      </c>
      <c r="E3694" t="s">
        <v>1447</v>
      </c>
      <c r="F3694">
        <v>68500</v>
      </c>
      <c r="G3694">
        <v>82011</v>
      </c>
      <c r="H3694" t="s">
        <v>1530</v>
      </c>
      <c r="I3694">
        <v>295</v>
      </c>
      <c r="J3694">
        <v>20</v>
      </c>
      <c r="K3694">
        <v>193.72</v>
      </c>
      <c r="L3694">
        <v>81314</v>
      </c>
      <c r="M3694">
        <v>3884</v>
      </c>
      <c r="N3694">
        <v>4078</v>
      </c>
      <c r="O3694">
        <v>4282</v>
      </c>
      <c r="P3694">
        <v>4680</v>
      </c>
      <c r="Q3694">
        <v>5078</v>
      </c>
      <c r="R3694">
        <v>3874</v>
      </c>
      <c r="S3694">
        <v>4068</v>
      </c>
      <c r="T3694">
        <v>4271</v>
      </c>
      <c r="U3694">
        <v>4668</v>
      </c>
      <c r="V3694">
        <v>5065</v>
      </c>
      <c r="W3694" t="s">
        <v>3191</v>
      </c>
      <c r="X3694">
        <v>1</v>
      </c>
      <c r="Y3694">
        <v>1</v>
      </c>
      <c r="Z3694" t="s">
        <v>1532</v>
      </c>
    </row>
    <row r="3695" spans="1:26">
      <c r="A3695">
        <v>285</v>
      </c>
      <c r="B3695">
        <v>16226</v>
      </c>
      <c r="C3695" t="s">
        <v>1574</v>
      </c>
      <c r="D3695" t="s">
        <v>1529</v>
      </c>
      <c r="E3695" t="s">
        <v>1441</v>
      </c>
      <c r="F3695">
        <v>7072</v>
      </c>
      <c r="G3695">
        <v>7372</v>
      </c>
      <c r="H3695" t="s">
        <v>1530</v>
      </c>
      <c r="I3695">
        <v>261</v>
      </c>
      <c r="J3695">
        <v>350</v>
      </c>
      <c r="K3695">
        <v>2200</v>
      </c>
      <c r="L3695">
        <v>81000</v>
      </c>
      <c r="M3695">
        <v>741</v>
      </c>
      <c r="N3695">
        <v>778</v>
      </c>
      <c r="O3695">
        <v>817</v>
      </c>
      <c r="P3695">
        <v>893</v>
      </c>
      <c r="Q3695">
        <v>969</v>
      </c>
      <c r="R3695">
        <v>770000</v>
      </c>
      <c r="S3695">
        <v>808448</v>
      </c>
      <c r="T3695">
        <v>848974</v>
      </c>
      <c r="U3695">
        <v>927949</v>
      </c>
      <c r="V3695">
        <v>1006923</v>
      </c>
      <c r="W3695" t="s">
        <v>2044</v>
      </c>
      <c r="X3695">
        <v>1</v>
      </c>
      <c r="Y3695">
        <v>1</v>
      </c>
      <c r="Z3695" t="s">
        <v>1532</v>
      </c>
    </row>
    <row r="3696" spans="1:26">
      <c r="A3696">
        <v>285</v>
      </c>
      <c r="B3696">
        <v>16226</v>
      </c>
      <c r="C3696" t="s">
        <v>1574</v>
      </c>
      <c r="D3696" t="s">
        <v>1529</v>
      </c>
      <c r="E3696" t="s">
        <v>1447</v>
      </c>
      <c r="F3696">
        <v>44845</v>
      </c>
      <c r="G3696">
        <v>51689</v>
      </c>
      <c r="H3696" t="s">
        <v>1530</v>
      </c>
      <c r="I3696">
        <v>295</v>
      </c>
      <c r="J3696">
        <v>10</v>
      </c>
      <c r="K3696">
        <v>700</v>
      </c>
      <c r="L3696">
        <v>81314</v>
      </c>
      <c r="M3696">
        <v>3884</v>
      </c>
      <c r="N3696">
        <v>4078</v>
      </c>
      <c r="O3696">
        <v>4282</v>
      </c>
      <c r="P3696">
        <v>4680</v>
      </c>
      <c r="Q3696">
        <v>5078</v>
      </c>
      <c r="R3696">
        <v>7000</v>
      </c>
      <c r="S3696">
        <v>7350</v>
      </c>
      <c r="T3696">
        <v>7717</v>
      </c>
      <c r="U3696">
        <v>8435</v>
      </c>
      <c r="V3696">
        <v>9152</v>
      </c>
      <c r="W3696" t="s">
        <v>3191</v>
      </c>
      <c r="X3696">
        <v>1</v>
      </c>
      <c r="Y3696">
        <v>1</v>
      </c>
      <c r="Z3696" t="s">
        <v>1532</v>
      </c>
    </row>
    <row r="3697" spans="1:26">
      <c r="A3697">
        <v>285</v>
      </c>
      <c r="B3697">
        <v>16226</v>
      </c>
      <c r="C3697" t="s">
        <v>1574</v>
      </c>
      <c r="D3697" t="s">
        <v>1529</v>
      </c>
      <c r="E3697" t="s">
        <v>1441</v>
      </c>
      <c r="F3697">
        <v>7063</v>
      </c>
      <c r="G3697">
        <v>7363</v>
      </c>
      <c r="H3697" t="s">
        <v>1530</v>
      </c>
      <c r="I3697">
        <v>261</v>
      </c>
      <c r="J3697">
        <v>350</v>
      </c>
      <c r="K3697">
        <v>3500</v>
      </c>
      <c r="L3697">
        <v>81000</v>
      </c>
      <c r="M3697">
        <v>741</v>
      </c>
      <c r="N3697">
        <v>778</v>
      </c>
      <c r="O3697">
        <v>817</v>
      </c>
      <c r="P3697">
        <v>893</v>
      </c>
      <c r="Q3697">
        <v>969</v>
      </c>
      <c r="R3697">
        <v>1225000</v>
      </c>
      <c r="S3697">
        <v>1286167</v>
      </c>
      <c r="T3697">
        <v>1350641</v>
      </c>
      <c r="U3697">
        <v>1476282</v>
      </c>
      <c r="V3697">
        <v>1601923</v>
      </c>
      <c r="W3697" t="s">
        <v>2046</v>
      </c>
      <c r="X3697">
        <v>1</v>
      </c>
      <c r="Y3697">
        <v>1</v>
      </c>
      <c r="Z3697" t="s">
        <v>1532</v>
      </c>
    </row>
    <row r="3698" spans="1:26">
      <c r="A3698">
        <v>285</v>
      </c>
      <c r="B3698">
        <v>16226</v>
      </c>
      <c r="C3698" t="s">
        <v>1574</v>
      </c>
      <c r="D3698" t="s">
        <v>1529</v>
      </c>
      <c r="E3698" t="s">
        <v>1441</v>
      </c>
      <c r="F3698">
        <v>7071</v>
      </c>
      <c r="G3698">
        <v>7371</v>
      </c>
      <c r="H3698" t="s">
        <v>1530</v>
      </c>
      <c r="I3698">
        <v>261</v>
      </c>
      <c r="J3698">
        <v>350</v>
      </c>
      <c r="K3698">
        <v>4000</v>
      </c>
      <c r="L3698">
        <v>81000</v>
      </c>
      <c r="M3698">
        <v>741</v>
      </c>
      <c r="N3698">
        <v>778</v>
      </c>
      <c r="O3698">
        <v>817</v>
      </c>
      <c r="P3698">
        <v>893</v>
      </c>
      <c r="Q3698">
        <v>969</v>
      </c>
      <c r="R3698">
        <v>1400000</v>
      </c>
      <c r="S3698">
        <v>1469906</v>
      </c>
      <c r="T3698">
        <v>1543590</v>
      </c>
      <c r="U3698">
        <v>1687179</v>
      </c>
      <c r="V3698">
        <v>1830769</v>
      </c>
      <c r="W3698" t="s">
        <v>2046</v>
      </c>
      <c r="X3698">
        <v>1</v>
      </c>
      <c r="Y3698">
        <v>1</v>
      </c>
      <c r="Z3698" t="s">
        <v>1532</v>
      </c>
    </row>
    <row r="3699" spans="1:26">
      <c r="A3699">
        <v>285</v>
      </c>
      <c r="B3699">
        <v>16226</v>
      </c>
      <c r="C3699" t="s">
        <v>1574</v>
      </c>
      <c r="D3699" t="s">
        <v>1529</v>
      </c>
      <c r="E3699" t="s">
        <v>1441</v>
      </c>
      <c r="F3699">
        <v>7061</v>
      </c>
      <c r="G3699">
        <v>7361</v>
      </c>
      <c r="H3699" t="s">
        <v>1530</v>
      </c>
      <c r="I3699">
        <v>261</v>
      </c>
      <c r="J3699">
        <v>350</v>
      </c>
      <c r="K3699">
        <v>3000</v>
      </c>
      <c r="L3699">
        <v>81000</v>
      </c>
      <c r="M3699">
        <v>741</v>
      </c>
      <c r="N3699">
        <v>778</v>
      </c>
      <c r="O3699">
        <v>817</v>
      </c>
      <c r="P3699">
        <v>893</v>
      </c>
      <c r="Q3699">
        <v>969</v>
      </c>
      <c r="R3699">
        <v>1050000</v>
      </c>
      <c r="S3699">
        <v>1102429</v>
      </c>
      <c r="T3699">
        <v>1157692</v>
      </c>
      <c r="U3699">
        <v>1265385</v>
      </c>
      <c r="V3699">
        <v>1373077</v>
      </c>
      <c r="W3699" t="s">
        <v>2048</v>
      </c>
      <c r="X3699">
        <v>1</v>
      </c>
      <c r="Y3699">
        <v>1</v>
      </c>
      <c r="Z3699" t="s">
        <v>1532</v>
      </c>
    </row>
    <row r="3700" spans="1:26">
      <c r="A3700">
        <v>285</v>
      </c>
      <c r="B3700">
        <v>16226</v>
      </c>
      <c r="C3700" t="s">
        <v>1574</v>
      </c>
      <c r="D3700" t="s">
        <v>1529</v>
      </c>
      <c r="E3700" t="s">
        <v>1441</v>
      </c>
      <c r="F3700">
        <v>7069</v>
      </c>
      <c r="G3700">
        <v>7369</v>
      </c>
      <c r="H3700" t="s">
        <v>1530</v>
      </c>
      <c r="I3700">
        <v>261</v>
      </c>
      <c r="J3700">
        <v>350</v>
      </c>
      <c r="K3700">
        <v>3000</v>
      </c>
      <c r="L3700">
        <v>81000</v>
      </c>
      <c r="M3700">
        <v>741</v>
      </c>
      <c r="N3700">
        <v>778</v>
      </c>
      <c r="O3700">
        <v>817</v>
      </c>
      <c r="P3700">
        <v>893</v>
      </c>
      <c r="Q3700">
        <v>969</v>
      </c>
      <c r="R3700">
        <v>1050000</v>
      </c>
      <c r="S3700">
        <v>1102429</v>
      </c>
      <c r="T3700">
        <v>1157692</v>
      </c>
      <c r="U3700">
        <v>1265385</v>
      </c>
      <c r="V3700">
        <v>1373077</v>
      </c>
      <c r="W3700" t="s">
        <v>2048</v>
      </c>
      <c r="X3700">
        <v>1</v>
      </c>
      <c r="Y3700">
        <v>1</v>
      </c>
      <c r="Z3700" t="s">
        <v>1532</v>
      </c>
    </row>
    <row r="3701" spans="1:26">
      <c r="A3701">
        <v>285</v>
      </c>
      <c r="B3701">
        <v>16226</v>
      </c>
      <c r="C3701" t="s">
        <v>1574</v>
      </c>
      <c r="D3701" t="s">
        <v>1529</v>
      </c>
      <c r="E3701" t="s">
        <v>1447</v>
      </c>
      <c r="F3701">
        <v>44356</v>
      </c>
      <c r="G3701">
        <v>51097</v>
      </c>
      <c r="H3701" t="s">
        <v>1530</v>
      </c>
      <c r="I3701">
        <v>295</v>
      </c>
      <c r="J3701">
        <v>570</v>
      </c>
      <c r="K3701">
        <v>9.23</v>
      </c>
      <c r="L3701">
        <v>81314</v>
      </c>
      <c r="M3701">
        <v>3884</v>
      </c>
      <c r="N3701">
        <v>4078</v>
      </c>
      <c r="O3701">
        <v>4282</v>
      </c>
      <c r="P3701">
        <v>4680</v>
      </c>
      <c r="Q3701">
        <v>5078</v>
      </c>
      <c r="R3701">
        <v>5261</v>
      </c>
      <c r="S3701">
        <v>5524</v>
      </c>
      <c r="T3701">
        <v>5800</v>
      </c>
      <c r="U3701">
        <v>6339</v>
      </c>
      <c r="V3701">
        <v>6878</v>
      </c>
      <c r="W3701" t="s">
        <v>2055</v>
      </c>
      <c r="X3701">
        <v>1</v>
      </c>
      <c r="Y3701">
        <v>1</v>
      </c>
      <c r="Z3701" t="s">
        <v>1532</v>
      </c>
    </row>
    <row r="3702" spans="1:26">
      <c r="A3702">
        <v>285</v>
      </c>
      <c r="B3702">
        <v>16226</v>
      </c>
      <c r="C3702" t="s">
        <v>1574</v>
      </c>
      <c r="D3702" t="s">
        <v>1529</v>
      </c>
      <c r="E3702" t="s">
        <v>1441</v>
      </c>
      <c r="F3702">
        <v>7062</v>
      </c>
      <c r="G3702">
        <v>7362</v>
      </c>
      <c r="H3702" t="s">
        <v>1530</v>
      </c>
      <c r="I3702">
        <v>261</v>
      </c>
      <c r="J3702">
        <v>350</v>
      </c>
      <c r="K3702">
        <v>2200</v>
      </c>
      <c r="L3702">
        <v>81000</v>
      </c>
      <c r="M3702">
        <v>741</v>
      </c>
      <c r="N3702">
        <v>778</v>
      </c>
      <c r="O3702">
        <v>817</v>
      </c>
      <c r="P3702">
        <v>893</v>
      </c>
      <c r="Q3702">
        <v>969</v>
      </c>
      <c r="R3702">
        <v>770000</v>
      </c>
      <c r="S3702">
        <v>808448</v>
      </c>
      <c r="T3702">
        <v>848974</v>
      </c>
      <c r="U3702">
        <v>927949</v>
      </c>
      <c r="V3702">
        <v>1006923</v>
      </c>
      <c r="W3702" t="s">
        <v>2054</v>
      </c>
      <c r="X3702">
        <v>1</v>
      </c>
      <c r="Y3702">
        <v>1</v>
      </c>
      <c r="Z3702" t="s">
        <v>1532</v>
      </c>
    </row>
    <row r="3703" spans="1:26">
      <c r="A3703">
        <v>285</v>
      </c>
      <c r="B3703">
        <v>16226</v>
      </c>
      <c r="C3703" t="s">
        <v>1574</v>
      </c>
      <c r="D3703" t="s">
        <v>1529</v>
      </c>
      <c r="E3703" t="s">
        <v>1447</v>
      </c>
      <c r="F3703">
        <v>9631</v>
      </c>
      <c r="G3703">
        <v>10011</v>
      </c>
      <c r="H3703" t="s">
        <v>1530</v>
      </c>
      <c r="I3703">
        <v>295</v>
      </c>
      <c r="J3703">
        <v>20</v>
      </c>
      <c r="K3703">
        <v>168</v>
      </c>
      <c r="L3703">
        <v>81314</v>
      </c>
      <c r="M3703">
        <v>3884</v>
      </c>
      <c r="N3703">
        <v>4078</v>
      </c>
      <c r="O3703">
        <v>4282</v>
      </c>
      <c r="P3703">
        <v>4680</v>
      </c>
      <c r="Q3703">
        <v>5078</v>
      </c>
      <c r="R3703">
        <v>3360</v>
      </c>
      <c r="S3703">
        <v>3528</v>
      </c>
      <c r="T3703">
        <v>3704</v>
      </c>
      <c r="U3703">
        <v>4049</v>
      </c>
      <c r="V3703">
        <v>4393</v>
      </c>
      <c r="W3703" t="s">
        <v>2055</v>
      </c>
      <c r="X3703">
        <v>1</v>
      </c>
      <c r="Y3703">
        <v>1</v>
      </c>
      <c r="Z3703" t="s">
        <v>1532</v>
      </c>
    </row>
    <row r="3704" spans="1:26">
      <c r="A3704">
        <v>285</v>
      </c>
      <c r="B3704">
        <v>16226</v>
      </c>
      <c r="C3704" t="s">
        <v>1574</v>
      </c>
      <c r="D3704" t="s">
        <v>1529</v>
      </c>
      <c r="E3704" t="s">
        <v>1447</v>
      </c>
      <c r="F3704">
        <v>9629</v>
      </c>
      <c r="G3704">
        <v>10009</v>
      </c>
      <c r="H3704" t="s">
        <v>1530</v>
      </c>
      <c r="I3704">
        <v>295</v>
      </c>
      <c r="J3704">
        <v>100</v>
      </c>
      <c r="K3704">
        <v>156</v>
      </c>
      <c r="L3704">
        <v>81314</v>
      </c>
      <c r="M3704">
        <v>3884</v>
      </c>
      <c r="N3704">
        <v>4078</v>
      </c>
      <c r="O3704">
        <v>4282</v>
      </c>
      <c r="P3704">
        <v>4680</v>
      </c>
      <c r="Q3704">
        <v>5078</v>
      </c>
      <c r="R3704">
        <v>15600</v>
      </c>
      <c r="S3704">
        <v>16379</v>
      </c>
      <c r="T3704">
        <v>17199</v>
      </c>
      <c r="U3704">
        <v>18797</v>
      </c>
      <c r="V3704">
        <v>20396</v>
      </c>
      <c r="W3704" t="s">
        <v>2055</v>
      </c>
      <c r="X3704">
        <v>1</v>
      </c>
      <c r="Y3704">
        <v>1</v>
      </c>
      <c r="Z3704" t="s">
        <v>1532</v>
      </c>
    </row>
    <row r="3705" spans="1:26">
      <c r="A3705">
        <v>285</v>
      </c>
      <c r="B3705">
        <v>16226</v>
      </c>
      <c r="C3705" t="s">
        <v>1574</v>
      </c>
      <c r="D3705" t="s">
        <v>1529</v>
      </c>
      <c r="E3705" t="s">
        <v>1441</v>
      </c>
      <c r="F3705">
        <v>57931</v>
      </c>
      <c r="G3705">
        <v>68770</v>
      </c>
      <c r="H3705" t="s">
        <v>1530</v>
      </c>
      <c r="I3705">
        <v>261</v>
      </c>
      <c r="J3705">
        <v>200</v>
      </c>
      <c r="K3705">
        <v>80</v>
      </c>
      <c r="L3705">
        <v>81000</v>
      </c>
      <c r="M3705">
        <v>741</v>
      </c>
      <c r="N3705">
        <v>778</v>
      </c>
      <c r="O3705">
        <v>817</v>
      </c>
      <c r="P3705">
        <v>893</v>
      </c>
      <c r="Q3705">
        <v>969</v>
      </c>
      <c r="R3705">
        <v>16000</v>
      </c>
      <c r="S3705">
        <v>16799</v>
      </c>
      <c r="T3705">
        <v>17641</v>
      </c>
      <c r="U3705">
        <v>19282</v>
      </c>
      <c r="V3705">
        <v>20923</v>
      </c>
      <c r="W3705" t="s">
        <v>2062</v>
      </c>
      <c r="X3705">
        <v>1</v>
      </c>
      <c r="Y3705">
        <v>1</v>
      </c>
      <c r="Z3705" t="s">
        <v>1532</v>
      </c>
    </row>
    <row r="3706" spans="1:26">
      <c r="A3706">
        <v>285</v>
      </c>
      <c r="B3706">
        <v>16226</v>
      </c>
      <c r="C3706" t="s">
        <v>1574</v>
      </c>
      <c r="D3706" t="s">
        <v>1529</v>
      </c>
      <c r="E3706" t="s">
        <v>1447</v>
      </c>
      <c r="F3706">
        <v>72565</v>
      </c>
      <c r="G3706">
        <v>86275</v>
      </c>
      <c r="H3706" t="s">
        <v>1530</v>
      </c>
      <c r="I3706">
        <v>295</v>
      </c>
      <c r="J3706">
        <v>330</v>
      </c>
      <c r="K3706">
        <v>156.19</v>
      </c>
      <c r="L3706">
        <v>81314</v>
      </c>
      <c r="M3706">
        <v>3884</v>
      </c>
      <c r="N3706">
        <v>4078</v>
      </c>
      <c r="O3706">
        <v>4282</v>
      </c>
      <c r="P3706">
        <v>4680</v>
      </c>
      <c r="Q3706">
        <v>5078</v>
      </c>
      <c r="R3706">
        <v>51543</v>
      </c>
      <c r="S3706">
        <v>54117</v>
      </c>
      <c r="T3706">
        <v>56824</v>
      </c>
      <c r="U3706">
        <v>62106</v>
      </c>
      <c r="V3706">
        <v>67388</v>
      </c>
      <c r="W3706" t="s">
        <v>2055</v>
      </c>
      <c r="X3706">
        <v>1</v>
      </c>
      <c r="Y3706">
        <v>1</v>
      </c>
      <c r="Z3706" t="s">
        <v>1532</v>
      </c>
    </row>
    <row r="3707" spans="1:26">
      <c r="A3707">
        <v>285</v>
      </c>
      <c r="B3707">
        <v>16226</v>
      </c>
      <c r="C3707" t="s">
        <v>1574</v>
      </c>
      <c r="D3707" t="s">
        <v>1529</v>
      </c>
      <c r="E3707" t="s">
        <v>1447</v>
      </c>
      <c r="F3707">
        <v>9630</v>
      </c>
      <c r="G3707">
        <v>10010</v>
      </c>
      <c r="H3707" t="s">
        <v>1530</v>
      </c>
      <c r="I3707">
        <v>295</v>
      </c>
      <c r="J3707">
        <v>75</v>
      </c>
      <c r="K3707">
        <v>156</v>
      </c>
      <c r="L3707">
        <v>81314</v>
      </c>
      <c r="M3707">
        <v>3884</v>
      </c>
      <c r="N3707">
        <v>4078</v>
      </c>
      <c r="O3707">
        <v>4282</v>
      </c>
      <c r="P3707">
        <v>4680</v>
      </c>
      <c r="Q3707">
        <v>5078</v>
      </c>
      <c r="R3707">
        <v>11700</v>
      </c>
      <c r="S3707">
        <v>12284</v>
      </c>
      <c r="T3707">
        <v>12899</v>
      </c>
      <c r="U3707">
        <v>14098</v>
      </c>
      <c r="V3707">
        <v>15297</v>
      </c>
      <c r="W3707" t="s">
        <v>2055</v>
      </c>
      <c r="X3707">
        <v>1</v>
      </c>
      <c r="Y3707">
        <v>1</v>
      </c>
      <c r="Z3707" t="s">
        <v>1532</v>
      </c>
    </row>
    <row r="3708" spans="1:26">
      <c r="A3708">
        <v>285</v>
      </c>
      <c r="B3708">
        <v>16226</v>
      </c>
      <c r="C3708" t="s">
        <v>1574</v>
      </c>
      <c r="D3708" t="s">
        <v>1529</v>
      </c>
      <c r="E3708" t="s">
        <v>1447</v>
      </c>
      <c r="F3708">
        <v>53480</v>
      </c>
      <c r="G3708">
        <v>63079</v>
      </c>
      <c r="H3708" t="s">
        <v>1530</v>
      </c>
      <c r="I3708">
        <v>295</v>
      </c>
      <c r="J3708">
        <v>50</v>
      </c>
      <c r="K3708">
        <v>370</v>
      </c>
      <c r="L3708">
        <v>81314</v>
      </c>
      <c r="M3708">
        <v>3884</v>
      </c>
      <c r="N3708">
        <v>4078</v>
      </c>
      <c r="O3708">
        <v>4282</v>
      </c>
      <c r="P3708">
        <v>4680</v>
      </c>
      <c r="Q3708">
        <v>5078</v>
      </c>
      <c r="R3708">
        <v>18500</v>
      </c>
      <c r="S3708">
        <v>19424</v>
      </c>
      <c r="T3708">
        <v>20396</v>
      </c>
      <c r="U3708">
        <v>22291</v>
      </c>
      <c r="V3708">
        <v>24187</v>
      </c>
      <c r="W3708" t="s">
        <v>2245</v>
      </c>
      <c r="X3708">
        <v>1</v>
      </c>
      <c r="Y3708">
        <v>1</v>
      </c>
      <c r="Z3708" t="s">
        <v>1532</v>
      </c>
    </row>
    <row r="3709" spans="1:26">
      <c r="A3709">
        <v>285</v>
      </c>
      <c r="B3709">
        <v>16226</v>
      </c>
      <c r="C3709" t="s">
        <v>1528</v>
      </c>
      <c r="D3709" t="s">
        <v>1529</v>
      </c>
      <c r="E3709" t="s">
        <v>1475</v>
      </c>
      <c r="F3709">
        <v>80362</v>
      </c>
      <c r="G3709">
        <v>94966</v>
      </c>
      <c r="H3709" t="s">
        <v>1584</v>
      </c>
      <c r="I3709">
        <v>182</v>
      </c>
      <c r="J3709">
        <v>1</v>
      </c>
      <c r="K3709">
        <v>180000</v>
      </c>
      <c r="L3709">
        <v>2329</v>
      </c>
      <c r="M3709">
        <v>786</v>
      </c>
      <c r="N3709">
        <v>825</v>
      </c>
      <c r="O3709">
        <v>867</v>
      </c>
      <c r="P3709">
        <v>948</v>
      </c>
      <c r="Q3709">
        <v>1029</v>
      </c>
      <c r="R3709">
        <v>180000</v>
      </c>
      <c r="S3709">
        <v>188931</v>
      </c>
      <c r="T3709">
        <v>198550</v>
      </c>
      <c r="U3709">
        <v>217099</v>
      </c>
      <c r="V3709">
        <v>235649</v>
      </c>
      <c r="W3709" t="s">
        <v>2002</v>
      </c>
      <c r="X3709">
        <v>1</v>
      </c>
      <c r="Y3709">
        <v>1</v>
      </c>
      <c r="Z3709" t="s">
        <v>1532</v>
      </c>
    </row>
    <row r="3710" spans="1:26">
      <c r="A3710">
        <v>285</v>
      </c>
      <c r="B3710">
        <v>16226</v>
      </c>
      <c r="C3710" t="s">
        <v>1574</v>
      </c>
      <c r="D3710" t="s">
        <v>1529</v>
      </c>
      <c r="E3710" t="s">
        <v>1445</v>
      </c>
      <c r="F3710">
        <v>25996</v>
      </c>
      <c r="G3710">
        <v>28230</v>
      </c>
      <c r="H3710" t="s">
        <v>1530</v>
      </c>
      <c r="I3710">
        <v>296</v>
      </c>
      <c r="J3710">
        <v>15</v>
      </c>
      <c r="K3710">
        <v>12</v>
      </c>
      <c r="L3710">
        <v>81000</v>
      </c>
      <c r="M3710">
        <v>4982</v>
      </c>
      <c r="N3710">
        <v>5231</v>
      </c>
      <c r="O3710">
        <v>5493</v>
      </c>
      <c r="P3710">
        <v>6004</v>
      </c>
      <c r="Q3710">
        <v>6515</v>
      </c>
      <c r="R3710">
        <v>180</v>
      </c>
      <c r="S3710">
        <v>189</v>
      </c>
      <c r="T3710">
        <v>198</v>
      </c>
      <c r="U3710">
        <v>217</v>
      </c>
      <c r="V3710">
        <v>235</v>
      </c>
      <c r="W3710" t="s">
        <v>3192</v>
      </c>
      <c r="X3710">
        <v>1</v>
      </c>
      <c r="Y3710">
        <v>1</v>
      </c>
      <c r="Z3710" t="s">
        <v>1532</v>
      </c>
    </row>
    <row r="3711" spans="1:26">
      <c r="A3711">
        <v>285</v>
      </c>
      <c r="B3711">
        <v>16226</v>
      </c>
      <c r="C3711" t="s">
        <v>1528</v>
      </c>
      <c r="D3711" t="s">
        <v>1529</v>
      </c>
      <c r="E3711" t="s">
        <v>1475</v>
      </c>
      <c r="F3711">
        <v>80552</v>
      </c>
      <c r="G3711">
        <v>95178</v>
      </c>
      <c r="H3711" t="s">
        <v>1584</v>
      </c>
      <c r="I3711">
        <v>182</v>
      </c>
      <c r="J3711">
        <v>3</v>
      </c>
      <c r="K3711">
        <v>84000</v>
      </c>
      <c r="L3711">
        <v>2329</v>
      </c>
      <c r="M3711">
        <v>786</v>
      </c>
      <c r="N3711">
        <v>825</v>
      </c>
      <c r="O3711">
        <v>867</v>
      </c>
      <c r="P3711">
        <v>948</v>
      </c>
      <c r="Q3711">
        <v>1029</v>
      </c>
      <c r="R3711">
        <v>252000</v>
      </c>
      <c r="S3711">
        <v>264504</v>
      </c>
      <c r="T3711">
        <v>277969</v>
      </c>
      <c r="U3711">
        <v>303939</v>
      </c>
      <c r="V3711">
        <v>329908</v>
      </c>
      <c r="W3711" t="s">
        <v>2243</v>
      </c>
      <c r="X3711">
        <v>1</v>
      </c>
      <c r="Y3711">
        <v>1</v>
      </c>
      <c r="Z3711" t="s">
        <v>1532</v>
      </c>
    </row>
    <row r="3712" spans="1:26">
      <c r="A3712">
        <v>285</v>
      </c>
      <c r="B3712">
        <v>16226</v>
      </c>
      <c r="C3712" t="s">
        <v>1574</v>
      </c>
      <c r="D3712" t="s">
        <v>1529</v>
      </c>
      <c r="E3712" t="s">
        <v>1445</v>
      </c>
      <c r="F3712">
        <v>59231</v>
      </c>
      <c r="G3712">
        <v>70316</v>
      </c>
      <c r="H3712" t="s">
        <v>1530</v>
      </c>
      <c r="I3712">
        <v>296</v>
      </c>
      <c r="J3712">
        <v>10</v>
      </c>
      <c r="K3712">
        <v>15</v>
      </c>
      <c r="L3712">
        <v>81000</v>
      </c>
      <c r="M3712">
        <v>4982</v>
      </c>
      <c r="N3712">
        <v>5231</v>
      </c>
      <c r="O3712">
        <v>5493</v>
      </c>
      <c r="P3712">
        <v>6004</v>
      </c>
      <c r="Q3712">
        <v>6515</v>
      </c>
      <c r="R3712">
        <v>150</v>
      </c>
      <c r="S3712">
        <v>157</v>
      </c>
      <c r="T3712">
        <v>165</v>
      </c>
      <c r="U3712">
        <v>181</v>
      </c>
      <c r="V3712">
        <v>196</v>
      </c>
      <c r="W3712" t="s">
        <v>3192</v>
      </c>
      <c r="X3712">
        <v>1</v>
      </c>
      <c r="Y3712">
        <v>1</v>
      </c>
      <c r="Z3712" t="s">
        <v>1532</v>
      </c>
    </row>
    <row r="3713" spans="1:26">
      <c r="A3713">
        <v>285</v>
      </c>
      <c r="B3713">
        <v>16226</v>
      </c>
      <c r="C3713" t="s">
        <v>1574</v>
      </c>
      <c r="D3713" t="s">
        <v>1529</v>
      </c>
      <c r="E3713" t="s">
        <v>1445</v>
      </c>
      <c r="F3713">
        <v>53707</v>
      </c>
      <c r="G3713">
        <v>63346</v>
      </c>
      <c r="H3713" t="s">
        <v>1530</v>
      </c>
      <c r="I3713">
        <v>296</v>
      </c>
      <c r="J3713">
        <v>20</v>
      </c>
      <c r="K3713">
        <v>90</v>
      </c>
      <c r="L3713">
        <v>81000</v>
      </c>
      <c r="M3713">
        <v>4982</v>
      </c>
      <c r="N3713">
        <v>5231</v>
      </c>
      <c r="O3713">
        <v>5493</v>
      </c>
      <c r="P3713">
        <v>6004</v>
      </c>
      <c r="Q3713">
        <v>6515</v>
      </c>
      <c r="R3713">
        <v>1800</v>
      </c>
      <c r="S3713">
        <v>1890</v>
      </c>
      <c r="T3713">
        <v>1985</v>
      </c>
      <c r="U3713">
        <v>2169</v>
      </c>
      <c r="V3713">
        <v>2354</v>
      </c>
      <c r="W3713" t="s">
        <v>3193</v>
      </c>
      <c r="X3713">
        <v>1</v>
      </c>
      <c r="Y3713">
        <v>1</v>
      </c>
      <c r="Z3713" t="s">
        <v>1532</v>
      </c>
    </row>
    <row r="3714" spans="1:26">
      <c r="A3714">
        <v>285</v>
      </c>
      <c r="B3714">
        <v>16226</v>
      </c>
      <c r="C3714" t="s">
        <v>1574</v>
      </c>
      <c r="D3714" t="s">
        <v>1529</v>
      </c>
      <c r="E3714" t="s">
        <v>1445</v>
      </c>
      <c r="F3714">
        <v>46243</v>
      </c>
      <c r="G3714">
        <v>53481</v>
      </c>
      <c r="H3714" t="s">
        <v>1530</v>
      </c>
      <c r="I3714">
        <v>296</v>
      </c>
      <c r="J3714">
        <v>10</v>
      </c>
      <c r="K3714">
        <v>350</v>
      </c>
      <c r="L3714">
        <v>81000</v>
      </c>
      <c r="M3714">
        <v>4982</v>
      </c>
      <c r="N3714">
        <v>5231</v>
      </c>
      <c r="O3714">
        <v>5493</v>
      </c>
      <c r="P3714">
        <v>6004</v>
      </c>
      <c r="Q3714">
        <v>6515</v>
      </c>
      <c r="R3714">
        <v>3500</v>
      </c>
      <c r="S3714">
        <v>3675</v>
      </c>
      <c r="T3714">
        <v>3859</v>
      </c>
      <c r="U3714">
        <v>4218</v>
      </c>
      <c r="V3714">
        <v>4577</v>
      </c>
      <c r="W3714" t="s">
        <v>3194</v>
      </c>
      <c r="X3714">
        <v>1</v>
      </c>
      <c r="Y3714">
        <v>1</v>
      </c>
      <c r="Z3714" t="s">
        <v>1532</v>
      </c>
    </row>
    <row r="3715" spans="1:26">
      <c r="A3715">
        <v>285</v>
      </c>
      <c r="B3715">
        <v>16226</v>
      </c>
      <c r="C3715" t="s">
        <v>1574</v>
      </c>
      <c r="D3715" t="s">
        <v>1529</v>
      </c>
      <c r="E3715" t="s">
        <v>1445</v>
      </c>
      <c r="F3715">
        <v>54940</v>
      </c>
      <c r="G3715">
        <v>64748</v>
      </c>
      <c r="H3715" t="s">
        <v>1530</v>
      </c>
      <c r="I3715">
        <v>296</v>
      </c>
      <c r="J3715">
        <v>15</v>
      </c>
      <c r="K3715">
        <v>250</v>
      </c>
      <c r="L3715">
        <v>81000</v>
      </c>
      <c r="M3715">
        <v>4982</v>
      </c>
      <c r="N3715">
        <v>5231</v>
      </c>
      <c r="O3715">
        <v>5493</v>
      </c>
      <c r="P3715">
        <v>6004</v>
      </c>
      <c r="Q3715">
        <v>6515</v>
      </c>
      <c r="R3715">
        <v>3750</v>
      </c>
      <c r="S3715">
        <v>3937</v>
      </c>
      <c r="T3715">
        <v>4135</v>
      </c>
      <c r="U3715">
        <v>4519</v>
      </c>
      <c r="V3715">
        <v>4904</v>
      </c>
      <c r="W3715" t="s">
        <v>3194</v>
      </c>
      <c r="X3715">
        <v>1</v>
      </c>
      <c r="Y3715">
        <v>1</v>
      </c>
      <c r="Z3715" t="s">
        <v>1532</v>
      </c>
    </row>
    <row r="3716" spans="1:26">
      <c r="A3716">
        <v>285</v>
      </c>
      <c r="B3716">
        <v>16226</v>
      </c>
      <c r="C3716" t="s">
        <v>1574</v>
      </c>
      <c r="D3716" t="s">
        <v>1529</v>
      </c>
      <c r="E3716" t="s">
        <v>1445</v>
      </c>
      <c r="F3716">
        <v>57055</v>
      </c>
      <c r="G3716">
        <v>67622</v>
      </c>
      <c r="H3716" t="s">
        <v>1530</v>
      </c>
      <c r="I3716">
        <v>296</v>
      </c>
      <c r="J3716">
        <v>15</v>
      </c>
      <c r="K3716">
        <v>120</v>
      </c>
      <c r="L3716">
        <v>81000</v>
      </c>
      <c r="M3716">
        <v>4982</v>
      </c>
      <c r="N3716">
        <v>5231</v>
      </c>
      <c r="O3716">
        <v>5493</v>
      </c>
      <c r="P3716">
        <v>6004</v>
      </c>
      <c r="Q3716">
        <v>6515</v>
      </c>
      <c r="R3716">
        <v>1800</v>
      </c>
      <c r="S3716">
        <v>1890</v>
      </c>
      <c r="T3716">
        <v>1985</v>
      </c>
      <c r="U3716">
        <v>2169</v>
      </c>
      <c r="V3716">
        <v>2354</v>
      </c>
      <c r="W3716" t="s">
        <v>3194</v>
      </c>
      <c r="X3716">
        <v>1</v>
      </c>
      <c r="Y3716">
        <v>1</v>
      </c>
      <c r="Z3716" t="s">
        <v>1532</v>
      </c>
    </row>
    <row r="3717" spans="1:26">
      <c r="A3717">
        <v>285</v>
      </c>
      <c r="B3717">
        <v>16226</v>
      </c>
      <c r="C3717" t="s">
        <v>1574</v>
      </c>
      <c r="D3717" t="s">
        <v>1529</v>
      </c>
      <c r="E3717" t="s">
        <v>1445</v>
      </c>
      <c r="F3717">
        <v>53982</v>
      </c>
      <c r="G3717">
        <v>63663</v>
      </c>
      <c r="H3717" t="s">
        <v>1530</v>
      </c>
      <c r="I3717">
        <v>296</v>
      </c>
      <c r="J3717">
        <v>15</v>
      </c>
      <c r="K3717">
        <v>175</v>
      </c>
      <c r="L3717">
        <v>81000</v>
      </c>
      <c r="M3717">
        <v>4982</v>
      </c>
      <c r="N3717">
        <v>5231</v>
      </c>
      <c r="O3717">
        <v>5493</v>
      </c>
      <c r="P3717">
        <v>6004</v>
      </c>
      <c r="Q3717">
        <v>6515</v>
      </c>
      <c r="R3717">
        <v>2625</v>
      </c>
      <c r="S3717">
        <v>2756</v>
      </c>
      <c r="T3717">
        <v>2894</v>
      </c>
      <c r="U3717">
        <v>3163</v>
      </c>
      <c r="V3717">
        <v>3433</v>
      </c>
      <c r="W3717" t="s">
        <v>3194</v>
      </c>
      <c r="X3717">
        <v>1</v>
      </c>
      <c r="Y3717">
        <v>1</v>
      </c>
      <c r="Z3717" t="s">
        <v>1532</v>
      </c>
    </row>
    <row r="3718" spans="1:26">
      <c r="A3718">
        <v>285</v>
      </c>
      <c r="B3718">
        <v>16226</v>
      </c>
      <c r="C3718" t="s">
        <v>1574</v>
      </c>
      <c r="D3718" t="s">
        <v>1529</v>
      </c>
      <c r="E3718" t="s">
        <v>1445</v>
      </c>
      <c r="F3718">
        <v>61469</v>
      </c>
      <c r="G3718">
        <v>73722</v>
      </c>
      <c r="H3718" t="s">
        <v>1530</v>
      </c>
      <c r="I3718">
        <v>296</v>
      </c>
      <c r="J3718">
        <v>10</v>
      </c>
      <c r="K3718">
        <v>60</v>
      </c>
      <c r="L3718">
        <v>81000</v>
      </c>
      <c r="M3718">
        <v>4982</v>
      </c>
      <c r="N3718">
        <v>5231</v>
      </c>
      <c r="O3718">
        <v>5493</v>
      </c>
      <c r="P3718">
        <v>6004</v>
      </c>
      <c r="Q3718">
        <v>6515</v>
      </c>
      <c r="R3718">
        <v>600</v>
      </c>
      <c r="S3718">
        <v>630</v>
      </c>
      <c r="T3718">
        <v>662</v>
      </c>
      <c r="U3718">
        <v>723</v>
      </c>
      <c r="V3718">
        <v>785</v>
      </c>
      <c r="W3718" t="s">
        <v>3194</v>
      </c>
      <c r="X3718">
        <v>1</v>
      </c>
      <c r="Y3718">
        <v>1</v>
      </c>
      <c r="Z3718" t="s">
        <v>1532</v>
      </c>
    </row>
    <row r="3719" spans="1:26">
      <c r="A3719">
        <v>285</v>
      </c>
      <c r="B3719">
        <v>16226</v>
      </c>
      <c r="C3719" t="s">
        <v>1574</v>
      </c>
      <c r="D3719" t="s">
        <v>1529</v>
      </c>
      <c r="E3719" t="s">
        <v>1445</v>
      </c>
      <c r="F3719">
        <v>65545</v>
      </c>
      <c r="G3719">
        <v>78852</v>
      </c>
      <c r="H3719" t="s">
        <v>1530</v>
      </c>
      <c r="I3719">
        <v>296</v>
      </c>
      <c r="J3719">
        <v>10</v>
      </c>
      <c r="K3719">
        <v>165</v>
      </c>
      <c r="L3719">
        <v>81000</v>
      </c>
      <c r="M3719">
        <v>4982</v>
      </c>
      <c r="N3719">
        <v>5231</v>
      </c>
      <c r="O3719">
        <v>5493</v>
      </c>
      <c r="P3719">
        <v>6004</v>
      </c>
      <c r="Q3719">
        <v>6515</v>
      </c>
      <c r="R3719">
        <v>1650</v>
      </c>
      <c r="S3719">
        <v>1732</v>
      </c>
      <c r="T3719">
        <v>1819</v>
      </c>
      <c r="U3719">
        <v>1988</v>
      </c>
      <c r="V3719">
        <v>2158</v>
      </c>
      <c r="W3719" t="s">
        <v>3195</v>
      </c>
      <c r="X3719">
        <v>1</v>
      </c>
      <c r="Y3719">
        <v>1</v>
      </c>
      <c r="Z3719" t="s">
        <v>1532</v>
      </c>
    </row>
    <row r="3720" spans="1:26">
      <c r="A3720">
        <v>285</v>
      </c>
      <c r="B3720">
        <v>16226</v>
      </c>
      <c r="C3720" t="s">
        <v>1574</v>
      </c>
      <c r="D3720" t="s">
        <v>1529</v>
      </c>
      <c r="E3720" t="s">
        <v>1445</v>
      </c>
      <c r="F3720">
        <v>41779</v>
      </c>
      <c r="G3720">
        <v>47052</v>
      </c>
      <c r="H3720" t="s">
        <v>1530</v>
      </c>
      <c r="I3720">
        <v>296</v>
      </c>
      <c r="J3720">
        <v>20</v>
      </c>
      <c r="K3720">
        <v>60</v>
      </c>
      <c r="L3720">
        <v>81000</v>
      </c>
      <c r="M3720">
        <v>4982</v>
      </c>
      <c r="N3720">
        <v>5231</v>
      </c>
      <c r="O3720">
        <v>5493</v>
      </c>
      <c r="P3720">
        <v>6004</v>
      </c>
      <c r="Q3720">
        <v>6515</v>
      </c>
      <c r="R3720">
        <v>1200</v>
      </c>
      <c r="S3720">
        <v>1260</v>
      </c>
      <c r="T3720">
        <v>1323</v>
      </c>
      <c r="U3720">
        <v>1446</v>
      </c>
      <c r="V3720">
        <v>1569</v>
      </c>
      <c r="W3720" t="s">
        <v>3196</v>
      </c>
      <c r="X3720">
        <v>1</v>
      </c>
      <c r="Y3720">
        <v>1</v>
      </c>
      <c r="Z3720" t="s">
        <v>1532</v>
      </c>
    </row>
    <row r="3721" spans="1:26">
      <c r="A3721">
        <v>285</v>
      </c>
      <c r="B3721">
        <v>16226</v>
      </c>
      <c r="C3721" t="s">
        <v>1574</v>
      </c>
      <c r="D3721" t="s">
        <v>1529</v>
      </c>
      <c r="E3721" t="s">
        <v>1445</v>
      </c>
      <c r="F3721">
        <v>33927</v>
      </c>
      <c r="G3721">
        <v>37152</v>
      </c>
      <c r="H3721" t="s">
        <v>1530</v>
      </c>
      <c r="I3721">
        <v>296</v>
      </c>
      <c r="J3721">
        <v>20</v>
      </c>
      <c r="K3721">
        <v>50</v>
      </c>
      <c r="L3721">
        <v>81000</v>
      </c>
      <c r="M3721">
        <v>4982</v>
      </c>
      <c r="N3721">
        <v>5231</v>
      </c>
      <c r="O3721">
        <v>5493</v>
      </c>
      <c r="P3721">
        <v>6004</v>
      </c>
      <c r="Q3721">
        <v>6515</v>
      </c>
      <c r="R3721">
        <v>1000</v>
      </c>
      <c r="S3721">
        <v>1050</v>
      </c>
      <c r="T3721">
        <v>1103</v>
      </c>
      <c r="U3721">
        <v>1205</v>
      </c>
      <c r="V3721">
        <v>1308</v>
      </c>
      <c r="W3721" t="s">
        <v>3196</v>
      </c>
      <c r="X3721">
        <v>1</v>
      </c>
      <c r="Y3721">
        <v>1</v>
      </c>
      <c r="Z3721" t="s">
        <v>1532</v>
      </c>
    </row>
    <row r="3722" spans="1:26">
      <c r="A3722">
        <v>285</v>
      </c>
      <c r="B3722">
        <v>16226</v>
      </c>
      <c r="C3722" t="s">
        <v>1574</v>
      </c>
      <c r="D3722" t="s">
        <v>1529</v>
      </c>
      <c r="E3722" t="s">
        <v>1445</v>
      </c>
      <c r="F3722">
        <v>53766</v>
      </c>
      <c r="G3722">
        <v>63410</v>
      </c>
      <c r="H3722" t="s">
        <v>1530</v>
      </c>
      <c r="I3722">
        <v>296</v>
      </c>
      <c r="J3722">
        <v>20</v>
      </c>
      <c r="K3722">
        <v>100</v>
      </c>
      <c r="L3722">
        <v>81000</v>
      </c>
      <c r="M3722">
        <v>4982</v>
      </c>
      <c r="N3722">
        <v>5231</v>
      </c>
      <c r="O3722">
        <v>5493</v>
      </c>
      <c r="P3722">
        <v>6004</v>
      </c>
      <c r="Q3722">
        <v>6515</v>
      </c>
      <c r="R3722">
        <v>2000</v>
      </c>
      <c r="S3722">
        <v>2100</v>
      </c>
      <c r="T3722">
        <v>2205</v>
      </c>
      <c r="U3722">
        <v>2410</v>
      </c>
      <c r="V3722">
        <v>2615</v>
      </c>
      <c r="W3722" t="s">
        <v>3197</v>
      </c>
      <c r="X3722">
        <v>1</v>
      </c>
      <c r="Y3722">
        <v>1</v>
      </c>
      <c r="Z3722" t="s">
        <v>1532</v>
      </c>
    </row>
    <row r="3723" spans="1:26">
      <c r="A3723">
        <v>285</v>
      </c>
      <c r="B3723">
        <v>16226</v>
      </c>
      <c r="C3723" t="s">
        <v>1534</v>
      </c>
      <c r="D3723" t="s">
        <v>1529</v>
      </c>
      <c r="E3723" t="s">
        <v>1486</v>
      </c>
      <c r="F3723">
        <v>4946</v>
      </c>
      <c r="G3723">
        <v>5171</v>
      </c>
      <c r="H3723" t="s">
        <v>1577</v>
      </c>
      <c r="I3723">
        <v>325</v>
      </c>
      <c r="J3723">
        <v>1</v>
      </c>
      <c r="K3723">
        <v>150000</v>
      </c>
      <c r="L3723">
        <v>243942</v>
      </c>
      <c r="M3723">
        <v>15</v>
      </c>
      <c r="N3723">
        <v>16</v>
      </c>
      <c r="O3723">
        <v>17</v>
      </c>
      <c r="P3723">
        <v>19</v>
      </c>
      <c r="Q3723">
        <v>21</v>
      </c>
      <c r="R3723">
        <v>150000</v>
      </c>
      <c r="S3723">
        <v>160000</v>
      </c>
      <c r="T3723">
        <v>170000</v>
      </c>
      <c r="U3723">
        <v>190000</v>
      </c>
      <c r="V3723">
        <v>210000</v>
      </c>
      <c r="W3723" t="s">
        <v>2640</v>
      </c>
      <c r="X3723">
        <v>1</v>
      </c>
      <c r="Y3723">
        <v>1</v>
      </c>
      <c r="Z3723" t="s">
        <v>1532</v>
      </c>
    </row>
    <row r="3724" spans="1:26">
      <c r="A3724">
        <v>285</v>
      </c>
      <c r="B3724">
        <v>16226</v>
      </c>
      <c r="C3724" t="s">
        <v>1534</v>
      </c>
      <c r="D3724" t="s">
        <v>1529</v>
      </c>
      <c r="E3724" t="s">
        <v>1486</v>
      </c>
      <c r="F3724">
        <v>9581</v>
      </c>
      <c r="G3724">
        <v>9961</v>
      </c>
      <c r="H3724" t="s">
        <v>1530</v>
      </c>
      <c r="I3724">
        <v>295</v>
      </c>
      <c r="J3724">
        <v>60000</v>
      </c>
      <c r="K3724">
        <v>1.5</v>
      </c>
      <c r="L3724">
        <v>243942</v>
      </c>
      <c r="M3724">
        <v>15</v>
      </c>
      <c r="N3724">
        <v>16</v>
      </c>
      <c r="O3724">
        <v>17</v>
      </c>
      <c r="P3724">
        <v>19</v>
      </c>
      <c r="Q3724">
        <v>21</v>
      </c>
      <c r="R3724">
        <v>90000</v>
      </c>
      <c r="S3724">
        <v>96000</v>
      </c>
      <c r="T3724">
        <v>102000</v>
      </c>
      <c r="U3724">
        <v>114000</v>
      </c>
      <c r="V3724">
        <v>126000</v>
      </c>
      <c r="W3724" t="s">
        <v>1533</v>
      </c>
      <c r="X3724">
        <v>1</v>
      </c>
      <c r="Y3724">
        <v>1</v>
      </c>
      <c r="Z3724" t="s">
        <v>1532</v>
      </c>
    </row>
    <row r="3725" spans="1:26">
      <c r="A3725">
        <v>285</v>
      </c>
      <c r="B3725">
        <v>16226</v>
      </c>
      <c r="C3725" t="s">
        <v>1528</v>
      </c>
      <c r="D3725" t="s">
        <v>1529</v>
      </c>
      <c r="E3725" t="s">
        <v>1475</v>
      </c>
      <c r="F3725">
        <v>4877</v>
      </c>
      <c r="G3725">
        <v>28701</v>
      </c>
      <c r="H3725" t="s">
        <v>1530</v>
      </c>
      <c r="I3725">
        <v>211</v>
      </c>
      <c r="J3725">
        <v>300</v>
      </c>
      <c r="K3725">
        <v>17</v>
      </c>
      <c r="L3725">
        <v>2329</v>
      </c>
      <c r="M3725">
        <v>786</v>
      </c>
      <c r="N3725">
        <v>825</v>
      </c>
      <c r="O3725">
        <v>867</v>
      </c>
      <c r="P3725">
        <v>948</v>
      </c>
      <c r="Q3725">
        <v>1029</v>
      </c>
      <c r="R3725">
        <v>5100</v>
      </c>
      <c r="S3725">
        <v>5353</v>
      </c>
      <c r="T3725">
        <v>5626</v>
      </c>
      <c r="U3725">
        <v>6151</v>
      </c>
      <c r="V3725">
        <v>6677</v>
      </c>
      <c r="W3725" t="s">
        <v>3198</v>
      </c>
      <c r="X3725">
        <v>1</v>
      </c>
      <c r="Y3725">
        <v>1</v>
      </c>
      <c r="Z3725" t="s">
        <v>1532</v>
      </c>
    </row>
    <row r="3726" spans="1:26">
      <c r="A3726">
        <v>285</v>
      </c>
      <c r="B3726">
        <v>16226</v>
      </c>
      <c r="C3726" t="s">
        <v>1528</v>
      </c>
      <c r="D3726" t="s">
        <v>1529</v>
      </c>
      <c r="E3726" t="s">
        <v>1475</v>
      </c>
      <c r="F3726">
        <v>389</v>
      </c>
      <c r="G3726">
        <v>10532</v>
      </c>
      <c r="H3726" t="s">
        <v>1530</v>
      </c>
      <c r="I3726">
        <v>266</v>
      </c>
      <c r="J3726">
        <v>15</v>
      </c>
      <c r="K3726">
        <v>50</v>
      </c>
      <c r="L3726">
        <v>2329</v>
      </c>
      <c r="M3726">
        <v>786</v>
      </c>
      <c r="N3726">
        <v>825</v>
      </c>
      <c r="O3726">
        <v>867</v>
      </c>
      <c r="P3726">
        <v>948</v>
      </c>
      <c r="Q3726">
        <v>1029</v>
      </c>
      <c r="R3726">
        <v>750</v>
      </c>
      <c r="S3726">
        <v>787</v>
      </c>
      <c r="T3726">
        <v>827</v>
      </c>
      <c r="U3726">
        <v>905</v>
      </c>
      <c r="V3726">
        <v>982</v>
      </c>
      <c r="W3726" t="s">
        <v>1903</v>
      </c>
      <c r="X3726">
        <v>1</v>
      </c>
      <c r="Y3726">
        <v>1</v>
      </c>
      <c r="Z3726" t="s">
        <v>1532</v>
      </c>
    </row>
    <row r="3727" spans="1:26">
      <c r="A3727">
        <v>285</v>
      </c>
      <c r="B3727">
        <v>16226</v>
      </c>
      <c r="C3727" t="s">
        <v>1528</v>
      </c>
      <c r="D3727" t="s">
        <v>1529</v>
      </c>
      <c r="E3727" t="s">
        <v>1475</v>
      </c>
      <c r="F3727">
        <v>13762</v>
      </c>
      <c r="G3727">
        <v>14642</v>
      </c>
      <c r="H3727" t="s">
        <v>1530</v>
      </c>
      <c r="I3727">
        <v>295</v>
      </c>
      <c r="J3727">
        <v>1000</v>
      </c>
      <c r="K3727">
        <v>22</v>
      </c>
      <c r="L3727">
        <v>2329</v>
      </c>
      <c r="M3727">
        <v>786</v>
      </c>
      <c r="N3727">
        <v>825</v>
      </c>
      <c r="O3727">
        <v>867</v>
      </c>
      <c r="P3727">
        <v>948</v>
      </c>
      <c r="Q3727">
        <v>1029</v>
      </c>
      <c r="R3727">
        <v>22000</v>
      </c>
      <c r="S3727">
        <v>23092</v>
      </c>
      <c r="T3727">
        <v>24267</v>
      </c>
      <c r="U3727">
        <v>26534</v>
      </c>
      <c r="V3727">
        <v>28802</v>
      </c>
      <c r="W3727" t="s">
        <v>1542</v>
      </c>
      <c r="X3727">
        <v>1</v>
      </c>
      <c r="Y3727">
        <v>1</v>
      </c>
      <c r="Z3727" t="s">
        <v>1532</v>
      </c>
    </row>
    <row r="3728" spans="1:26">
      <c r="A3728">
        <v>285</v>
      </c>
      <c r="B3728">
        <v>16226</v>
      </c>
      <c r="C3728" t="s">
        <v>1574</v>
      </c>
      <c r="D3728" t="s">
        <v>1529</v>
      </c>
      <c r="E3728" t="s">
        <v>1444</v>
      </c>
      <c r="F3728">
        <v>75668</v>
      </c>
      <c r="G3728">
        <v>89745</v>
      </c>
      <c r="H3728" t="s">
        <v>1530</v>
      </c>
      <c r="I3728">
        <v>261</v>
      </c>
      <c r="J3728">
        <v>12</v>
      </c>
      <c r="K3728">
        <v>200</v>
      </c>
      <c r="L3728">
        <v>81000</v>
      </c>
      <c r="M3728">
        <v>32687</v>
      </c>
      <c r="N3728">
        <v>34321</v>
      </c>
      <c r="O3728">
        <v>36037</v>
      </c>
      <c r="P3728">
        <v>39387</v>
      </c>
      <c r="Q3728">
        <v>42737</v>
      </c>
      <c r="R3728">
        <v>2400</v>
      </c>
      <c r="S3728">
        <v>2520</v>
      </c>
      <c r="T3728">
        <v>2646</v>
      </c>
      <c r="U3728">
        <v>2892</v>
      </c>
      <c r="V3728">
        <v>3138</v>
      </c>
      <c r="W3728" t="s">
        <v>3199</v>
      </c>
      <c r="X3728">
        <v>1</v>
      </c>
      <c r="Y3728">
        <v>1</v>
      </c>
      <c r="Z3728" t="s">
        <v>1532</v>
      </c>
    </row>
    <row r="3729" spans="1:26">
      <c r="A3729">
        <v>285</v>
      </c>
      <c r="B3729">
        <v>16226</v>
      </c>
      <c r="C3729" t="s">
        <v>1574</v>
      </c>
      <c r="D3729" t="s">
        <v>1529</v>
      </c>
      <c r="E3729" t="s">
        <v>1444</v>
      </c>
      <c r="F3729">
        <v>47536</v>
      </c>
      <c r="G3729">
        <v>55375</v>
      </c>
      <c r="H3729" t="s">
        <v>1530</v>
      </c>
      <c r="I3729">
        <v>261</v>
      </c>
      <c r="J3729">
        <v>12</v>
      </c>
      <c r="K3729">
        <v>3500</v>
      </c>
      <c r="L3729">
        <v>81000</v>
      </c>
      <c r="M3729">
        <v>32687</v>
      </c>
      <c r="N3729">
        <v>34321</v>
      </c>
      <c r="O3729">
        <v>36037</v>
      </c>
      <c r="P3729">
        <v>39387</v>
      </c>
      <c r="Q3729">
        <v>42737</v>
      </c>
      <c r="R3729">
        <v>42000</v>
      </c>
      <c r="S3729">
        <v>44100</v>
      </c>
      <c r="T3729">
        <v>46304</v>
      </c>
      <c r="U3729">
        <v>50609</v>
      </c>
      <c r="V3729">
        <v>54913</v>
      </c>
      <c r="W3729" t="s">
        <v>3200</v>
      </c>
      <c r="X3729">
        <v>1</v>
      </c>
      <c r="Y3729">
        <v>1</v>
      </c>
      <c r="Z3729" t="s">
        <v>1532</v>
      </c>
    </row>
    <row r="3730" spans="1:26">
      <c r="A3730">
        <v>285</v>
      </c>
      <c r="B3730">
        <v>16226</v>
      </c>
      <c r="C3730" t="s">
        <v>1574</v>
      </c>
      <c r="D3730" t="s">
        <v>1529</v>
      </c>
      <c r="E3730" t="s">
        <v>1444</v>
      </c>
      <c r="F3730">
        <v>64294</v>
      </c>
      <c r="G3730">
        <v>77359</v>
      </c>
      <c r="H3730" t="s">
        <v>1530</v>
      </c>
      <c r="I3730">
        <v>261</v>
      </c>
      <c r="J3730">
        <v>100</v>
      </c>
      <c r="K3730">
        <v>25</v>
      </c>
      <c r="L3730">
        <v>81000</v>
      </c>
      <c r="M3730">
        <v>32687</v>
      </c>
      <c r="N3730">
        <v>34321</v>
      </c>
      <c r="O3730">
        <v>36037</v>
      </c>
      <c r="P3730">
        <v>39387</v>
      </c>
      <c r="Q3730">
        <v>42737</v>
      </c>
      <c r="R3730">
        <v>2500</v>
      </c>
      <c r="S3730">
        <v>2625</v>
      </c>
      <c r="T3730">
        <v>2756</v>
      </c>
      <c r="U3730">
        <v>3012</v>
      </c>
      <c r="V3730">
        <v>3269</v>
      </c>
      <c r="W3730" t="s">
        <v>3201</v>
      </c>
      <c r="X3730">
        <v>1</v>
      </c>
      <c r="Y3730">
        <v>1</v>
      </c>
      <c r="Z3730" t="s">
        <v>1532</v>
      </c>
    </row>
    <row r="3731" spans="1:26">
      <c r="A3731">
        <v>285</v>
      </c>
      <c r="B3731">
        <v>16226</v>
      </c>
      <c r="C3731" t="s">
        <v>1574</v>
      </c>
      <c r="D3731" t="s">
        <v>1529</v>
      </c>
      <c r="E3731" t="s">
        <v>1444</v>
      </c>
      <c r="F3731">
        <v>73544</v>
      </c>
      <c r="G3731">
        <v>87385</v>
      </c>
      <c r="H3731" t="s">
        <v>1530</v>
      </c>
      <c r="I3731">
        <v>261</v>
      </c>
      <c r="J3731">
        <v>12</v>
      </c>
      <c r="K3731">
        <v>400</v>
      </c>
      <c r="L3731">
        <v>81000</v>
      </c>
      <c r="M3731">
        <v>32687</v>
      </c>
      <c r="N3731">
        <v>34321</v>
      </c>
      <c r="O3731">
        <v>36037</v>
      </c>
      <c r="P3731">
        <v>39387</v>
      </c>
      <c r="Q3731">
        <v>42737</v>
      </c>
      <c r="R3731">
        <v>4800</v>
      </c>
      <c r="S3731">
        <v>5040</v>
      </c>
      <c r="T3731">
        <v>5292</v>
      </c>
      <c r="U3731">
        <v>5784</v>
      </c>
      <c r="V3731">
        <v>6276</v>
      </c>
      <c r="W3731" t="s">
        <v>3202</v>
      </c>
      <c r="X3731">
        <v>1</v>
      </c>
      <c r="Y3731">
        <v>1</v>
      </c>
      <c r="Z3731" t="s">
        <v>1532</v>
      </c>
    </row>
    <row r="3732" spans="1:26">
      <c r="A3732">
        <v>285</v>
      </c>
      <c r="B3732">
        <v>16226</v>
      </c>
      <c r="C3732" t="s">
        <v>1574</v>
      </c>
      <c r="D3732" t="s">
        <v>1529</v>
      </c>
      <c r="E3732" t="s">
        <v>1444</v>
      </c>
      <c r="F3732">
        <v>5875</v>
      </c>
      <c r="G3732">
        <v>6155</v>
      </c>
      <c r="H3732" t="s">
        <v>1530</v>
      </c>
      <c r="I3732">
        <v>261</v>
      </c>
      <c r="J3732">
        <v>12</v>
      </c>
      <c r="K3732">
        <v>250</v>
      </c>
      <c r="L3732">
        <v>81000</v>
      </c>
      <c r="M3732">
        <v>32687</v>
      </c>
      <c r="N3732">
        <v>34321</v>
      </c>
      <c r="O3732">
        <v>36037</v>
      </c>
      <c r="P3732">
        <v>39387</v>
      </c>
      <c r="Q3732">
        <v>42737</v>
      </c>
      <c r="R3732">
        <v>3000</v>
      </c>
      <c r="S3732">
        <v>3150</v>
      </c>
      <c r="T3732">
        <v>3307</v>
      </c>
      <c r="U3732">
        <v>3615</v>
      </c>
      <c r="V3732">
        <v>3922</v>
      </c>
      <c r="W3732" t="s">
        <v>3203</v>
      </c>
      <c r="X3732">
        <v>1</v>
      </c>
      <c r="Y3732">
        <v>1</v>
      </c>
      <c r="Z3732" t="s">
        <v>1532</v>
      </c>
    </row>
    <row r="3733" spans="1:26">
      <c r="A3733">
        <v>285</v>
      </c>
      <c r="B3733">
        <v>16226</v>
      </c>
      <c r="C3733" t="s">
        <v>1574</v>
      </c>
      <c r="D3733" t="s">
        <v>1529</v>
      </c>
      <c r="E3733" t="s">
        <v>1444</v>
      </c>
      <c r="F3733">
        <v>66460</v>
      </c>
      <c r="G3733">
        <v>79853</v>
      </c>
      <c r="H3733" t="s">
        <v>1530</v>
      </c>
      <c r="I3733">
        <v>261</v>
      </c>
      <c r="J3733">
        <v>12</v>
      </c>
      <c r="K3733">
        <v>3500</v>
      </c>
      <c r="L3733">
        <v>81000</v>
      </c>
      <c r="M3733">
        <v>32687</v>
      </c>
      <c r="N3733">
        <v>34321</v>
      </c>
      <c r="O3733">
        <v>36037</v>
      </c>
      <c r="P3733">
        <v>39387</v>
      </c>
      <c r="Q3733">
        <v>42737</v>
      </c>
      <c r="R3733">
        <v>42000</v>
      </c>
      <c r="S3733">
        <v>44100</v>
      </c>
      <c r="T3733">
        <v>46304</v>
      </c>
      <c r="U3733">
        <v>50609</v>
      </c>
      <c r="V3733">
        <v>54913</v>
      </c>
      <c r="W3733" t="s">
        <v>3204</v>
      </c>
      <c r="X3733">
        <v>1</v>
      </c>
      <c r="Y3733">
        <v>1</v>
      </c>
      <c r="Z3733" t="s">
        <v>1532</v>
      </c>
    </row>
    <row r="3734" spans="1:26">
      <c r="A3734">
        <v>285</v>
      </c>
      <c r="B3734">
        <v>16226</v>
      </c>
      <c r="C3734" t="s">
        <v>1574</v>
      </c>
      <c r="D3734" t="s">
        <v>1529</v>
      </c>
      <c r="E3734" t="s">
        <v>1444</v>
      </c>
      <c r="F3734">
        <v>77489</v>
      </c>
      <c r="G3734">
        <v>91705</v>
      </c>
      <c r="H3734" t="s">
        <v>1530</v>
      </c>
      <c r="I3734">
        <v>261</v>
      </c>
      <c r="J3734">
        <v>100</v>
      </c>
      <c r="K3734">
        <v>3000</v>
      </c>
      <c r="L3734">
        <v>81000</v>
      </c>
      <c r="M3734">
        <v>32687</v>
      </c>
      <c r="N3734">
        <v>34321</v>
      </c>
      <c r="O3734">
        <v>36037</v>
      </c>
      <c r="P3734">
        <v>39387</v>
      </c>
      <c r="Q3734">
        <v>42737</v>
      </c>
      <c r="R3734">
        <v>300000</v>
      </c>
      <c r="S3734">
        <v>314997</v>
      </c>
      <c r="T3734">
        <v>330746</v>
      </c>
      <c r="U3734">
        <v>361492</v>
      </c>
      <c r="V3734">
        <v>392239</v>
      </c>
      <c r="W3734" t="s">
        <v>3205</v>
      </c>
      <c r="X3734">
        <v>1</v>
      </c>
      <c r="Y3734">
        <v>1</v>
      </c>
      <c r="Z3734" t="s">
        <v>1532</v>
      </c>
    </row>
    <row r="3735" spans="1:26">
      <c r="A3735">
        <v>285</v>
      </c>
      <c r="B3735">
        <v>16226</v>
      </c>
      <c r="C3735" t="s">
        <v>1574</v>
      </c>
      <c r="D3735" t="s">
        <v>1529</v>
      </c>
      <c r="E3735" t="s">
        <v>1442</v>
      </c>
      <c r="F3735">
        <v>67298</v>
      </c>
      <c r="G3735">
        <v>80776</v>
      </c>
      <c r="H3735" t="s">
        <v>1584</v>
      </c>
      <c r="I3735">
        <v>182</v>
      </c>
      <c r="J3735">
        <v>20000</v>
      </c>
      <c r="K3735">
        <v>150</v>
      </c>
      <c r="L3735">
        <v>81000</v>
      </c>
      <c r="M3735">
        <v>59968</v>
      </c>
      <c r="N3735">
        <v>62966</v>
      </c>
      <c r="O3735">
        <v>66115</v>
      </c>
      <c r="P3735">
        <v>72262</v>
      </c>
      <c r="Q3735">
        <v>78409</v>
      </c>
      <c r="R3735">
        <v>3000000</v>
      </c>
      <c r="S3735">
        <v>3149980</v>
      </c>
      <c r="T3735">
        <v>3307514</v>
      </c>
      <c r="U3735">
        <v>3615028</v>
      </c>
      <c r="V3735">
        <v>3922542</v>
      </c>
      <c r="W3735" t="s">
        <v>3206</v>
      </c>
      <c r="X3735">
        <v>1</v>
      </c>
      <c r="Y3735">
        <v>1</v>
      </c>
      <c r="Z3735" t="s">
        <v>1532</v>
      </c>
    </row>
    <row r="3736" spans="1:26">
      <c r="A3736">
        <v>285</v>
      </c>
      <c r="B3736">
        <v>16226</v>
      </c>
      <c r="C3736" t="s">
        <v>1574</v>
      </c>
      <c r="D3736" t="s">
        <v>1529</v>
      </c>
      <c r="E3736" t="s">
        <v>1442</v>
      </c>
      <c r="F3736">
        <v>2612</v>
      </c>
      <c r="G3736">
        <v>3172</v>
      </c>
      <c r="H3736" t="s">
        <v>1530</v>
      </c>
      <c r="I3736">
        <v>295</v>
      </c>
      <c r="J3736">
        <v>20000</v>
      </c>
      <c r="K3736">
        <v>20</v>
      </c>
      <c r="L3736">
        <v>81000</v>
      </c>
      <c r="M3736">
        <v>59968</v>
      </c>
      <c r="N3736">
        <v>62966</v>
      </c>
      <c r="O3736">
        <v>66115</v>
      </c>
      <c r="P3736">
        <v>72262</v>
      </c>
      <c r="Q3736">
        <v>78409</v>
      </c>
      <c r="R3736">
        <v>400000</v>
      </c>
      <c r="S3736">
        <v>419997</v>
      </c>
      <c r="T3736">
        <v>441002</v>
      </c>
      <c r="U3736">
        <v>482004</v>
      </c>
      <c r="V3736">
        <v>523006</v>
      </c>
      <c r="W3736" t="s">
        <v>1974</v>
      </c>
      <c r="X3736">
        <v>1</v>
      </c>
      <c r="Y3736">
        <v>1</v>
      </c>
      <c r="Z3736" t="s">
        <v>1532</v>
      </c>
    </row>
    <row r="3737" spans="1:26">
      <c r="A3737">
        <v>285</v>
      </c>
      <c r="B3737">
        <v>16226</v>
      </c>
      <c r="C3737" t="s">
        <v>1574</v>
      </c>
      <c r="D3737" t="s">
        <v>1529</v>
      </c>
      <c r="E3737" t="s">
        <v>1442</v>
      </c>
      <c r="F3737">
        <v>2611</v>
      </c>
      <c r="G3737">
        <v>3171</v>
      </c>
      <c r="H3737" t="s">
        <v>1530</v>
      </c>
      <c r="I3737">
        <v>295</v>
      </c>
      <c r="J3737">
        <v>20000</v>
      </c>
      <c r="K3737">
        <v>20</v>
      </c>
      <c r="L3737">
        <v>81000</v>
      </c>
      <c r="M3737">
        <v>59968</v>
      </c>
      <c r="N3737">
        <v>62966</v>
      </c>
      <c r="O3737">
        <v>66115</v>
      </c>
      <c r="P3737">
        <v>72262</v>
      </c>
      <c r="Q3737">
        <v>78409</v>
      </c>
      <c r="R3737">
        <v>400000</v>
      </c>
      <c r="S3737">
        <v>419997</v>
      </c>
      <c r="T3737">
        <v>441002</v>
      </c>
      <c r="U3737">
        <v>482004</v>
      </c>
      <c r="V3737">
        <v>523006</v>
      </c>
      <c r="W3737" t="s">
        <v>3134</v>
      </c>
      <c r="X3737">
        <v>1</v>
      </c>
      <c r="Y3737">
        <v>1</v>
      </c>
      <c r="Z3737" t="s">
        <v>1532</v>
      </c>
    </row>
    <row r="3738" spans="1:26">
      <c r="A3738">
        <v>285</v>
      </c>
      <c r="B3738">
        <v>16226</v>
      </c>
      <c r="C3738" t="s">
        <v>1574</v>
      </c>
      <c r="D3738" t="s">
        <v>1529</v>
      </c>
      <c r="E3738" t="s">
        <v>1442</v>
      </c>
      <c r="F3738">
        <v>37651</v>
      </c>
      <c r="G3738">
        <v>41481</v>
      </c>
      <c r="H3738" t="s">
        <v>1530</v>
      </c>
      <c r="I3738">
        <v>295</v>
      </c>
      <c r="J3738">
        <v>25000</v>
      </c>
      <c r="K3738">
        <v>20</v>
      </c>
      <c r="L3738">
        <v>81000</v>
      </c>
      <c r="M3738">
        <v>59968</v>
      </c>
      <c r="N3738">
        <v>62966</v>
      </c>
      <c r="O3738">
        <v>66115</v>
      </c>
      <c r="P3738">
        <v>72262</v>
      </c>
      <c r="Q3738">
        <v>78409</v>
      </c>
      <c r="R3738">
        <v>500000</v>
      </c>
      <c r="S3738">
        <v>524997</v>
      </c>
      <c r="T3738">
        <v>551252</v>
      </c>
      <c r="U3738">
        <v>602505</v>
      </c>
      <c r="V3738">
        <v>653757</v>
      </c>
      <c r="W3738" t="s">
        <v>3135</v>
      </c>
      <c r="X3738">
        <v>1</v>
      </c>
      <c r="Y3738">
        <v>1</v>
      </c>
      <c r="Z3738" t="s">
        <v>1532</v>
      </c>
    </row>
    <row r="3739" spans="1:26">
      <c r="A3739">
        <v>285</v>
      </c>
      <c r="B3739">
        <v>16226</v>
      </c>
      <c r="C3739" t="s">
        <v>1574</v>
      </c>
      <c r="D3739" t="s">
        <v>1529</v>
      </c>
      <c r="E3739" t="s">
        <v>1442</v>
      </c>
      <c r="F3739">
        <v>77422</v>
      </c>
      <c r="G3739">
        <v>91631</v>
      </c>
      <c r="H3739" t="s">
        <v>1530</v>
      </c>
      <c r="I3739">
        <v>261</v>
      </c>
      <c r="J3739">
        <v>12</v>
      </c>
      <c r="K3739">
        <v>500</v>
      </c>
      <c r="L3739">
        <v>81000</v>
      </c>
      <c r="M3739">
        <v>59968</v>
      </c>
      <c r="N3739">
        <v>62966</v>
      </c>
      <c r="O3739">
        <v>66115</v>
      </c>
      <c r="P3739">
        <v>72262</v>
      </c>
      <c r="Q3739">
        <v>78409</v>
      </c>
      <c r="R3739">
        <v>6000</v>
      </c>
      <c r="S3739">
        <v>6300</v>
      </c>
      <c r="T3739">
        <v>6615</v>
      </c>
      <c r="U3739">
        <v>7230</v>
      </c>
      <c r="V3739">
        <v>7845</v>
      </c>
      <c r="W3739" t="s">
        <v>3207</v>
      </c>
      <c r="X3739">
        <v>1</v>
      </c>
      <c r="Y3739">
        <v>1</v>
      </c>
      <c r="Z3739" t="s">
        <v>1532</v>
      </c>
    </row>
    <row r="3740" spans="1:26">
      <c r="A3740">
        <v>285</v>
      </c>
      <c r="B3740">
        <v>16226</v>
      </c>
      <c r="C3740" t="s">
        <v>1574</v>
      </c>
      <c r="D3740" t="s">
        <v>1529</v>
      </c>
      <c r="E3740" t="s">
        <v>1442</v>
      </c>
      <c r="F3740">
        <v>37260</v>
      </c>
      <c r="G3740">
        <v>40981</v>
      </c>
      <c r="H3740" t="s">
        <v>1577</v>
      </c>
      <c r="I3740">
        <v>323</v>
      </c>
      <c r="J3740">
        <v>2</v>
      </c>
      <c r="K3740">
        <v>135000</v>
      </c>
      <c r="L3740">
        <v>81000</v>
      </c>
      <c r="M3740">
        <v>59968</v>
      </c>
      <c r="N3740">
        <v>62966</v>
      </c>
      <c r="O3740">
        <v>66115</v>
      </c>
      <c r="P3740">
        <v>72262</v>
      </c>
      <c r="Q3740">
        <v>78409</v>
      </c>
      <c r="R3740">
        <v>270000</v>
      </c>
      <c r="S3740">
        <v>283498</v>
      </c>
      <c r="T3740">
        <v>297676</v>
      </c>
      <c r="U3740">
        <v>325353</v>
      </c>
      <c r="V3740">
        <v>353029</v>
      </c>
      <c r="W3740" t="s">
        <v>3085</v>
      </c>
      <c r="X3740">
        <v>1</v>
      </c>
      <c r="Y3740">
        <v>1</v>
      </c>
      <c r="Z3740" t="s">
        <v>1532</v>
      </c>
    </row>
    <row r="3741" spans="1:26">
      <c r="A3741">
        <v>285</v>
      </c>
      <c r="B3741">
        <v>16226</v>
      </c>
      <c r="C3741" t="s">
        <v>1574</v>
      </c>
      <c r="D3741" t="s">
        <v>1529</v>
      </c>
      <c r="E3741" t="s">
        <v>1442</v>
      </c>
      <c r="F3741">
        <v>79010</v>
      </c>
      <c r="G3741">
        <v>93343</v>
      </c>
      <c r="H3741" t="s">
        <v>1530</v>
      </c>
      <c r="I3741">
        <v>295</v>
      </c>
      <c r="J3741">
        <v>25000</v>
      </c>
      <c r="K3741">
        <v>5</v>
      </c>
      <c r="L3741">
        <v>81000</v>
      </c>
      <c r="M3741">
        <v>59968</v>
      </c>
      <c r="N3741">
        <v>62966</v>
      </c>
      <c r="O3741">
        <v>66115</v>
      </c>
      <c r="P3741">
        <v>72262</v>
      </c>
      <c r="Q3741">
        <v>78409</v>
      </c>
      <c r="R3741">
        <v>125000</v>
      </c>
      <c r="S3741">
        <v>131249</v>
      </c>
      <c r="T3741">
        <v>137813</v>
      </c>
      <c r="U3741">
        <v>150626</v>
      </c>
      <c r="V3741">
        <v>163439</v>
      </c>
      <c r="W3741" t="s">
        <v>3208</v>
      </c>
      <c r="X3741">
        <v>1</v>
      </c>
      <c r="Y3741">
        <v>1</v>
      </c>
      <c r="Z3741" t="s">
        <v>1532</v>
      </c>
    </row>
    <row r="3742" spans="1:26">
      <c r="A3742">
        <v>285</v>
      </c>
      <c r="B3742">
        <v>16226</v>
      </c>
      <c r="C3742" t="s">
        <v>1574</v>
      </c>
      <c r="D3742" t="s">
        <v>1529</v>
      </c>
      <c r="E3742" t="s">
        <v>1441</v>
      </c>
      <c r="F3742">
        <v>76839</v>
      </c>
      <c r="G3742">
        <v>91004</v>
      </c>
      <c r="H3742" t="s">
        <v>1530</v>
      </c>
      <c r="I3742">
        <v>296</v>
      </c>
      <c r="J3742">
        <v>20</v>
      </c>
      <c r="K3742">
        <v>60</v>
      </c>
      <c r="L3742">
        <v>81000</v>
      </c>
      <c r="M3742">
        <v>741</v>
      </c>
      <c r="N3742">
        <v>778</v>
      </c>
      <c r="O3742">
        <v>817</v>
      </c>
      <c r="P3742">
        <v>893</v>
      </c>
      <c r="Q3742">
        <v>969</v>
      </c>
      <c r="R3742">
        <v>1200</v>
      </c>
      <c r="S3742">
        <v>1260</v>
      </c>
      <c r="T3742">
        <v>1323</v>
      </c>
      <c r="U3742">
        <v>1446</v>
      </c>
      <c r="V3742">
        <v>1569</v>
      </c>
      <c r="W3742" t="s">
        <v>3197</v>
      </c>
      <c r="X3742">
        <v>1</v>
      </c>
      <c r="Y3742">
        <v>1</v>
      </c>
      <c r="Z3742" t="s">
        <v>1532</v>
      </c>
    </row>
    <row r="3743" spans="1:26">
      <c r="A3743">
        <v>285</v>
      </c>
      <c r="B3743">
        <v>16226</v>
      </c>
      <c r="C3743" t="s">
        <v>1574</v>
      </c>
      <c r="D3743" t="s">
        <v>1529</v>
      </c>
      <c r="E3743" t="s">
        <v>1441</v>
      </c>
      <c r="F3743">
        <v>57076</v>
      </c>
      <c r="G3743">
        <v>67658</v>
      </c>
      <c r="H3743" t="s">
        <v>1530</v>
      </c>
      <c r="I3743">
        <v>296</v>
      </c>
      <c r="J3743">
        <v>20</v>
      </c>
      <c r="K3743">
        <v>70</v>
      </c>
      <c r="L3743">
        <v>81000</v>
      </c>
      <c r="M3743">
        <v>741</v>
      </c>
      <c r="N3743">
        <v>778</v>
      </c>
      <c r="O3743">
        <v>817</v>
      </c>
      <c r="P3743">
        <v>893</v>
      </c>
      <c r="Q3743">
        <v>969</v>
      </c>
      <c r="R3743">
        <v>1400</v>
      </c>
      <c r="S3743">
        <v>1470</v>
      </c>
      <c r="T3743">
        <v>1544</v>
      </c>
      <c r="U3743">
        <v>1687</v>
      </c>
      <c r="V3743">
        <v>1831</v>
      </c>
      <c r="W3743" t="s">
        <v>3209</v>
      </c>
      <c r="X3743">
        <v>1</v>
      </c>
      <c r="Y3743">
        <v>1</v>
      </c>
      <c r="Z3743" t="s">
        <v>1532</v>
      </c>
    </row>
    <row r="3744" spans="1:26">
      <c r="A3744">
        <v>285</v>
      </c>
      <c r="B3744">
        <v>16226</v>
      </c>
      <c r="C3744" t="s">
        <v>1574</v>
      </c>
      <c r="D3744" t="s">
        <v>1529</v>
      </c>
      <c r="E3744" t="s">
        <v>1441</v>
      </c>
      <c r="F3744">
        <v>73011</v>
      </c>
      <c r="G3744">
        <v>86757</v>
      </c>
      <c r="H3744" t="s">
        <v>1530</v>
      </c>
      <c r="I3744">
        <v>296</v>
      </c>
      <c r="J3744">
        <v>20</v>
      </c>
      <c r="K3744">
        <v>65</v>
      </c>
      <c r="L3744">
        <v>81000</v>
      </c>
      <c r="M3744">
        <v>741</v>
      </c>
      <c r="N3744">
        <v>778</v>
      </c>
      <c r="O3744">
        <v>817</v>
      </c>
      <c r="P3744">
        <v>893</v>
      </c>
      <c r="Q3744">
        <v>969</v>
      </c>
      <c r="R3744">
        <v>1300</v>
      </c>
      <c r="S3744">
        <v>1365</v>
      </c>
      <c r="T3744">
        <v>1433</v>
      </c>
      <c r="U3744">
        <v>1567</v>
      </c>
      <c r="V3744">
        <v>1700</v>
      </c>
      <c r="W3744" t="s">
        <v>3209</v>
      </c>
      <c r="X3744">
        <v>1</v>
      </c>
      <c r="Y3744">
        <v>1</v>
      </c>
      <c r="Z3744" t="s">
        <v>1532</v>
      </c>
    </row>
    <row r="3745" spans="1:26">
      <c r="A3745">
        <v>285</v>
      </c>
      <c r="B3745">
        <v>16226</v>
      </c>
      <c r="C3745" t="s">
        <v>1574</v>
      </c>
      <c r="D3745" t="s">
        <v>1529</v>
      </c>
      <c r="E3745" t="s">
        <v>1441</v>
      </c>
      <c r="F3745">
        <v>83055</v>
      </c>
      <c r="G3745">
        <v>98237</v>
      </c>
      <c r="H3745" t="s">
        <v>1530</v>
      </c>
      <c r="I3745">
        <v>296</v>
      </c>
      <c r="J3745">
        <v>20</v>
      </c>
      <c r="K3745">
        <v>45</v>
      </c>
      <c r="L3745">
        <v>81000</v>
      </c>
      <c r="M3745">
        <v>741</v>
      </c>
      <c r="N3745">
        <v>778</v>
      </c>
      <c r="O3745">
        <v>817</v>
      </c>
      <c r="P3745">
        <v>893</v>
      </c>
      <c r="Q3745">
        <v>969</v>
      </c>
      <c r="R3745">
        <v>900</v>
      </c>
      <c r="S3745">
        <v>945</v>
      </c>
      <c r="T3745">
        <v>992</v>
      </c>
      <c r="U3745">
        <v>1085</v>
      </c>
      <c r="V3745">
        <v>1177</v>
      </c>
      <c r="W3745" t="s">
        <v>3209</v>
      </c>
      <c r="X3745">
        <v>1</v>
      </c>
      <c r="Y3745">
        <v>1</v>
      </c>
      <c r="Z3745" t="s">
        <v>1532</v>
      </c>
    </row>
    <row r="3746" spans="1:26">
      <c r="A3746">
        <v>285</v>
      </c>
      <c r="B3746">
        <v>16226</v>
      </c>
      <c r="C3746" t="s">
        <v>1574</v>
      </c>
      <c r="D3746" t="s">
        <v>1529</v>
      </c>
      <c r="E3746" t="s">
        <v>1441</v>
      </c>
      <c r="F3746">
        <v>83365</v>
      </c>
      <c r="G3746">
        <v>98590</v>
      </c>
      <c r="H3746" t="s">
        <v>1530</v>
      </c>
      <c r="I3746">
        <v>296</v>
      </c>
      <c r="J3746">
        <v>5</v>
      </c>
      <c r="K3746">
        <v>600</v>
      </c>
      <c r="L3746">
        <v>81000</v>
      </c>
      <c r="M3746">
        <v>741</v>
      </c>
      <c r="N3746">
        <v>778</v>
      </c>
      <c r="O3746">
        <v>817</v>
      </c>
      <c r="P3746">
        <v>893</v>
      </c>
      <c r="Q3746">
        <v>969</v>
      </c>
      <c r="R3746">
        <v>3000</v>
      </c>
      <c r="S3746">
        <v>3150</v>
      </c>
      <c r="T3746">
        <v>3308</v>
      </c>
      <c r="U3746">
        <v>3615</v>
      </c>
      <c r="V3746">
        <v>3923</v>
      </c>
      <c r="W3746" t="s">
        <v>3210</v>
      </c>
      <c r="X3746">
        <v>1</v>
      </c>
      <c r="Y3746">
        <v>1</v>
      </c>
      <c r="Z3746" t="s">
        <v>1532</v>
      </c>
    </row>
    <row r="3747" spans="1:26">
      <c r="A3747">
        <v>285</v>
      </c>
      <c r="B3747">
        <v>16226</v>
      </c>
      <c r="C3747" t="s">
        <v>1574</v>
      </c>
      <c r="D3747" t="s">
        <v>1529</v>
      </c>
      <c r="E3747" t="s">
        <v>1441</v>
      </c>
      <c r="F3747">
        <v>39016</v>
      </c>
      <c r="G3747">
        <v>43195</v>
      </c>
      <c r="H3747" t="s">
        <v>1530</v>
      </c>
      <c r="I3747">
        <v>296</v>
      </c>
      <c r="J3747">
        <v>10</v>
      </c>
      <c r="K3747">
        <v>40</v>
      </c>
      <c r="L3747">
        <v>81000</v>
      </c>
      <c r="M3747">
        <v>741</v>
      </c>
      <c r="N3747">
        <v>778</v>
      </c>
      <c r="O3747">
        <v>817</v>
      </c>
      <c r="P3747">
        <v>893</v>
      </c>
      <c r="Q3747">
        <v>969</v>
      </c>
      <c r="R3747">
        <v>400</v>
      </c>
      <c r="S3747">
        <v>420</v>
      </c>
      <c r="T3747">
        <v>441</v>
      </c>
      <c r="U3747">
        <v>482</v>
      </c>
      <c r="V3747">
        <v>523</v>
      </c>
      <c r="W3747" t="s">
        <v>1572</v>
      </c>
      <c r="X3747">
        <v>1</v>
      </c>
      <c r="Y3747">
        <v>1</v>
      </c>
      <c r="Z3747" t="s">
        <v>1532</v>
      </c>
    </row>
    <row r="3748" spans="1:26">
      <c r="A3748">
        <v>285</v>
      </c>
      <c r="B3748">
        <v>16226</v>
      </c>
      <c r="C3748" t="s">
        <v>1574</v>
      </c>
      <c r="D3748" t="s">
        <v>1529</v>
      </c>
      <c r="E3748" t="s">
        <v>1441</v>
      </c>
      <c r="F3748">
        <v>47548</v>
      </c>
      <c r="G3748">
        <v>55393</v>
      </c>
      <c r="H3748" t="s">
        <v>1530</v>
      </c>
      <c r="I3748">
        <v>296</v>
      </c>
      <c r="J3748">
        <v>10</v>
      </c>
      <c r="K3748">
        <v>2.5</v>
      </c>
      <c r="L3748">
        <v>81000</v>
      </c>
      <c r="M3748">
        <v>741</v>
      </c>
      <c r="N3748">
        <v>778</v>
      </c>
      <c r="O3748">
        <v>817</v>
      </c>
      <c r="P3748">
        <v>893</v>
      </c>
      <c r="Q3748">
        <v>969</v>
      </c>
      <c r="R3748">
        <v>25</v>
      </c>
      <c r="S3748">
        <v>26</v>
      </c>
      <c r="T3748">
        <v>28</v>
      </c>
      <c r="U3748">
        <v>30</v>
      </c>
      <c r="V3748">
        <v>33</v>
      </c>
      <c r="W3748" t="s">
        <v>3211</v>
      </c>
      <c r="X3748">
        <v>1</v>
      </c>
      <c r="Y3748">
        <v>1</v>
      </c>
      <c r="Z3748" t="s">
        <v>1532</v>
      </c>
    </row>
    <row r="3749" spans="1:26">
      <c r="A3749">
        <v>285</v>
      </c>
      <c r="B3749">
        <v>16226</v>
      </c>
      <c r="C3749" t="s">
        <v>1574</v>
      </c>
      <c r="D3749" t="s">
        <v>1529</v>
      </c>
      <c r="E3749" t="s">
        <v>1441</v>
      </c>
      <c r="F3749">
        <v>24859</v>
      </c>
      <c r="G3749">
        <v>26496</v>
      </c>
      <c r="H3749" t="s">
        <v>1530</v>
      </c>
      <c r="I3749">
        <v>296</v>
      </c>
      <c r="J3749">
        <v>85</v>
      </c>
      <c r="K3749">
        <v>45</v>
      </c>
      <c r="L3749">
        <v>81000</v>
      </c>
      <c r="M3749">
        <v>741</v>
      </c>
      <c r="N3749">
        <v>778</v>
      </c>
      <c r="O3749">
        <v>817</v>
      </c>
      <c r="P3749">
        <v>893</v>
      </c>
      <c r="Q3749">
        <v>969</v>
      </c>
      <c r="R3749">
        <v>3825</v>
      </c>
      <c r="S3749">
        <v>4016</v>
      </c>
      <c r="T3749">
        <v>4217</v>
      </c>
      <c r="U3749">
        <v>4610</v>
      </c>
      <c r="V3749">
        <v>5002</v>
      </c>
      <c r="W3749" t="s">
        <v>3211</v>
      </c>
      <c r="X3749">
        <v>1</v>
      </c>
      <c r="Y3749">
        <v>1</v>
      </c>
      <c r="Z3749" t="s">
        <v>1532</v>
      </c>
    </row>
    <row r="3750" spans="1:26">
      <c r="A3750">
        <v>285</v>
      </c>
      <c r="B3750">
        <v>16226</v>
      </c>
      <c r="C3750" t="s">
        <v>1574</v>
      </c>
      <c r="D3750" t="s">
        <v>1529</v>
      </c>
      <c r="E3750" t="s">
        <v>1441</v>
      </c>
      <c r="F3750">
        <v>73694</v>
      </c>
      <c r="G3750">
        <v>87574</v>
      </c>
      <c r="H3750" t="s">
        <v>1530</v>
      </c>
      <c r="I3750">
        <v>296</v>
      </c>
      <c r="J3750">
        <v>20</v>
      </c>
      <c r="K3750">
        <v>150</v>
      </c>
      <c r="L3750">
        <v>81000</v>
      </c>
      <c r="M3750">
        <v>741</v>
      </c>
      <c r="N3750">
        <v>778</v>
      </c>
      <c r="O3750">
        <v>817</v>
      </c>
      <c r="P3750">
        <v>893</v>
      </c>
      <c r="Q3750">
        <v>969</v>
      </c>
      <c r="R3750">
        <v>3000</v>
      </c>
      <c r="S3750">
        <v>3150</v>
      </c>
      <c r="T3750">
        <v>3308</v>
      </c>
      <c r="U3750">
        <v>3615</v>
      </c>
      <c r="V3750">
        <v>3923</v>
      </c>
      <c r="W3750" t="s">
        <v>2865</v>
      </c>
      <c r="X3750">
        <v>1</v>
      </c>
      <c r="Y3750">
        <v>1</v>
      </c>
      <c r="Z3750" t="s">
        <v>1532</v>
      </c>
    </row>
    <row r="3751" spans="1:26">
      <c r="A3751">
        <v>285</v>
      </c>
      <c r="B3751">
        <v>16226</v>
      </c>
      <c r="C3751" t="s">
        <v>1574</v>
      </c>
      <c r="D3751" t="s">
        <v>1529</v>
      </c>
      <c r="E3751" t="s">
        <v>1441</v>
      </c>
      <c r="F3751">
        <v>73691</v>
      </c>
      <c r="G3751">
        <v>87569</v>
      </c>
      <c r="H3751" t="s">
        <v>1530</v>
      </c>
      <c r="I3751">
        <v>296</v>
      </c>
      <c r="J3751">
        <v>20</v>
      </c>
      <c r="K3751">
        <v>100</v>
      </c>
      <c r="L3751">
        <v>81000</v>
      </c>
      <c r="M3751">
        <v>741</v>
      </c>
      <c r="N3751">
        <v>778</v>
      </c>
      <c r="O3751">
        <v>817</v>
      </c>
      <c r="P3751">
        <v>893</v>
      </c>
      <c r="Q3751">
        <v>969</v>
      </c>
      <c r="R3751">
        <v>2000</v>
      </c>
      <c r="S3751">
        <v>2100</v>
      </c>
      <c r="T3751">
        <v>2205</v>
      </c>
      <c r="U3751">
        <v>2410</v>
      </c>
      <c r="V3751">
        <v>2615</v>
      </c>
      <c r="W3751" t="s">
        <v>2865</v>
      </c>
      <c r="X3751">
        <v>1</v>
      </c>
      <c r="Y3751">
        <v>1</v>
      </c>
      <c r="Z3751" t="s">
        <v>1532</v>
      </c>
    </row>
    <row r="3752" spans="1:26">
      <c r="A3752">
        <v>285</v>
      </c>
      <c r="B3752">
        <v>16226</v>
      </c>
      <c r="C3752" t="s">
        <v>1574</v>
      </c>
      <c r="D3752" t="s">
        <v>1529</v>
      </c>
      <c r="E3752" t="s">
        <v>1441</v>
      </c>
      <c r="F3752">
        <v>73689</v>
      </c>
      <c r="G3752">
        <v>87567</v>
      </c>
      <c r="H3752" t="s">
        <v>1530</v>
      </c>
      <c r="I3752">
        <v>296</v>
      </c>
      <c r="J3752">
        <v>20</v>
      </c>
      <c r="K3752">
        <v>75</v>
      </c>
      <c r="L3752">
        <v>81000</v>
      </c>
      <c r="M3752">
        <v>741</v>
      </c>
      <c r="N3752">
        <v>778</v>
      </c>
      <c r="O3752">
        <v>817</v>
      </c>
      <c r="P3752">
        <v>893</v>
      </c>
      <c r="Q3752">
        <v>969</v>
      </c>
      <c r="R3752">
        <v>1500</v>
      </c>
      <c r="S3752">
        <v>1575</v>
      </c>
      <c r="T3752">
        <v>1654</v>
      </c>
      <c r="U3752">
        <v>1808</v>
      </c>
      <c r="V3752">
        <v>1962</v>
      </c>
      <c r="W3752" t="s">
        <v>2865</v>
      </c>
      <c r="X3752">
        <v>1</v>
      </c>
      <c r="Y3752">
        <v>1</v>
      </c>
      <c r="Z3752" t="s">
        <v>1532</v>
      </c>
    </row>
    <row r="3753" spans="1:26">
      <c r="A3753">
        <v>285</v>
      </c>
      <c r="B3753">
        <v>16226</v>
      </c>
      <c r="C3753" t="s">
        <v>1574</v>
      </c>
      <c r="D3753" t="s">
        <v>1529</v>
      </c>
      <c r="E3753" t="s">
        <v>1441</v>
      </c>
      <c r="F3753">
        <v>73687</v>
      </c>
      <c r="G3753">
        <v>87565</v>
      </c>
      <c r="H3753" t="s">
        <v>1530</v>
      </c>
      <c r="I3753">
        <v>296</v>
      </c>
      <c r="J3753">
        <v>20</v>
      </c>
      <c r="K3753">
        <v>25</v>
      </c>
      <c r="L3753">
        <v>81000</v>
      </c>
      <c r="M3753">
        <v>741</v>
      </c>
      <c r="N3753">
        <v>778</v>
      </c>
      <c r="O3753">
        <v>817</v>
      </c>
      <c r="P3753">
        <v>893</v>
      </c>
      <c r="Q3753">
        <v>969</v>
      </c>
      <c r="R3753">
        <v>500</v>
      </c>
      <c r="S3753">
        <v>525</v>
      </c>
      <c r="T3753">
        <v>551</v>
      </c>
      <c r="U3753">
        <v>603</v>
      </c>
      <c r="V3753">
        <v>654</v>
      </c>
      <c r="W3753" t="s">
        <v>2865</v>
      </c>
      <c r="X3753">
        <v>1</v>
      </c>
      <c r="Y3753">
        <v>1</v>
      </c>
      <c r="Z3753" t="s">
        <v>1532</v>
      </c>
    </row>
    <row r="3754" spans="1:26">
      <c r="A3754">
        <v>285</v>
      </c>
      <c r="B3754">
        <v>16226</v>
      </c>
      <c r="C3754" t="s">
        <v>1574</v>
      </c>
      <c r="D3754" t="s">
        <v>1529</v>
      </c>
      <c r="E3754" t="s">
        <v>1441</v>
      </c>
      <c r="F3754">
        <v>82534</v>
      </c>
      <c r="G3754">
        <v>97568</v>
      </c>
      <c r="H3754" t="s">
        <v>1530</v>
      </c>
      <c r="I3754">
        <v>296</v>
      </c>
      <c r="J3754">
        <v>10</v>
      </c>
      <c r="K3754">
        <v>65</v>
      </c>
      <c r="L3754">
        <v>81000</v>
      </c>
      <c r="M3754">
        <v>741</v>
      </c>
      <c r="N3754">
        <v>778</v>
      </c>
      <c r="O3754">
        <v>817</v>
      </c>
      <c r="P3754">
        <v>893</v>
      </c>
      <c r="Q3754">
        <v>969</v>
      </c>
      <c r="R3754">
        <v>650</v>
      </c>
      <c r="S3754">
        <v>682</v>
      </c>
      <c r="T3754">
        <v>717</v>
      </c>
      <c r="U3754">
        <v>783</v>
      </c>
      <c r="V3754">
        <v>850</v>
      </c>
      <c r="W3754" t="s">
        <v>3212</v>
      </c>
      <c r="X3754">
        <v>1</v>
      </c>
      <c r="Y3754">
        <v>1</v>
      </c>
      <c r="Z3754" t="s">
        <v>1532</v>
      </c>
    </row>
    <row r="3755" spans="1:26">
      <c r="A3755">
        <v>285</v>
      </c>
      <c r="B3755">
        <v>16226</v>
      </c>
      <c r="C3755" t="s">
        <v>1574</v>
      </c>
      <c r="D3755" t="s">
        <v>1529</v>
      </c>
      <c r="E3755" t="s">
        <v>1441</v>
      </c>
      <c r="F3755">
        <v>24424</v>
      </c>
      <c r="G3755">
        <v>25987</v>
      </c>
      <c r="H3755" t="s">
        <v>1530</v>
      </c>
      <c r="I3755">
        <v>296</v>
      </c>
      <c r="J3755">
        <v>100</v>
      </c>
      <c r="K3755">
        <v>5</v>
      </c>
      <c r="L3755">
        <v>81000</v>
      </c>
      <c r="M3755">
        <v>741</v>
      </c>
      <c r="N3755">
        <v>778</v>
      </c>
      <c r="O3755">
        <v>817</v>
      </c>
      <c r="P3755">
        <v>893</v>
      </c>
      <c r="Q3755">
        <v>969</v>
      </c>
      <c r="R3755">
        <v>500</v>
      </c>
      <c r="S3755">
        <v>525</v>
      </c>
      <c r="T3755">
        <v>551</v>
      </c>
      <c r="U3755">
        <v>603</v>
      </c>
      <c r="V3755">
        <v>654</v>
      </c>
      <c r="W3755" t="s">
        <v>3213</v>
      </c>
      <c r="X3755">
        <v>1</v>
      </c>
      <c r="Y3755">
        <v>1</v>
      </c>
      <c r="Z3755" t="s">
        <v>1532</v>
      </c>
    </row>
    <row r="3756" spans="1:26">
      <c r="A3756">
        <v>285</v>
      </c>
      <c r="B3756">
        <v>16226</v>
      </c>
      <c r="C3756" t="s">
        <v>1574</v>
      </c>
      <c r="D3756" t="s">
        <v>1529</v>
      </c>
      <c r="E3756" t="s">
        <v>1441</v>
      </c>
      <c r="F3756">
        <v>57048</v>
      </c>
      <c r="G3756">
        <v>67615</v>
      </c>
      <c r="H3756" t="s">
        <v>1530</v>
      </c>
      <c r="I3756">
        <v>296</v>
      </c>
      <c r="J3756">
        <v>500</v>
      </c>
      <c r="K3756">
        <v>3</v>
      </c>
      <c r="L3756">
        <v>81000</v>
      </c>
      <c r="M3756">
        <v>741</v>
      </c>
      <c r="N3756">
        <v>778</v>
      </c>
      <c r="O3756">
        <v>817</v>
      </c>
      <c r="P3756">
        <v>893</v>
      </c>
      <c r="Q3756">
        <v>969</v>
      </c>
      <c r="R3756">
        <v>1500</v>
      </c>
      <c r="S3756">
        <v>1575</v>
      </c>
      <c r="T3756">
        <v>1654</v>
      </c>
      <c r="U3756">
        <v>1808</v>
      </c>
      <c r="V3756">
        <v>1962</v>
      </c>
      <c r="W3756" t="s">
        <v>3213</v>
      </c>
      <c r="X3756">
        <v>1</v>
      </c>
      <c r="Y3756">
        <v>1</v>
      </c>
      <c r="Z3756" t="s">
        <v>1532</v>
      </c>
    </row>
    <row r="3757" spans="1:26">
      <c r="A3757">
        <v>285</v>
      </c>
      <c r="B3757">
        <v>16226</v>
      </c>
      <c r="C3757" t="s">
        <v>1574</v>
      </c>
      <c r="D3757" t="s">
        <v>1529</v>
      </c>
      <c r="E3757" t="s">
        <v>1441</v>
      </c>
      <c r="F3757">
        <v>24423</v>
      </c>
      <c r="G3757">
        <v>25986</v>
      </c>
      <c r="H3757" t="s">
        <v>1530</v>
      </c>
      <c r="I3757">
        <v>296</v>
      </c>
      <c r="J3757">
        <v>20</v>
      </c>
      <c r="K3757">
        <v>60</v>
      </c>
      <c r="L3757">
        <v>81000</v>
      </c>
      <c r="M3757">
        <v>741</v>
      </c>
      <c r="N3757">
        <v>778</v>
      </c>
      <c r="O3757">
        <v>817</v>
      </c>
      <c r="P3757">
        <v>893</v>
      </c>
      <c r="Q3757">
        <v>969</v>
      </c>
      <c r="R3757">
        <v>1200</v>
      </c>
      <c r="S3757">
        <v>1260</v>
      </c>
      <c r="T3757">
        <v>1323</v>
      </c>
      <c r="U3757">
        <v>1446</v>
      </c>
      <c r="V3757">
        <v>1569</v>
      </c>
      <c r="W3757" t="s">
        <v>3213</v>
      </c>
      <c r="X3757">
        <v>1</v>
      </c>
      <c r="Y3757">
        <v>1</v>
      </c>
      <c r="Z3757" t="s">
        <v>1532</v>
      </c>
    </row>
    <row r="3758" spans="1:26">
      <c r="A3758">
        <v>285</v>
      </c>
      <c r="B3758">
        <v>16226</v>
      </c>
      <c r="C3758" t="s">
        <v>1574</v>
      </c>
      <c r="D3758" t="s">
        <v>1529</v>
      </c>
      <c r="E3758" t="s">
        <v>1441</v>
      </c>
      <c r="F3758">
        <v>24634</v>
      </c>
      <c r="G3758">
        <v>26224</v>
      </c>
      <c r="H3758" t="s">
        <v>1530</v>
      </c>
      <c r="I3758">
        <v>296</v>
      </c>
      <c r="J3758">
        <v>10</v>
      </c>
      <c r="K3758">
        <v>60</v>
      </c>
      <c r="L3758">
        <v>81000</v>
      </c>
      <c r="M3758">
        <v>741</v>
      </c>
      <c r="N3758">
        <v>778</v>
      </c>
      <c r="O3758">
        <v>817</v>
      </c>
      <c r="P3758">
        <v>893</v>
      </c>
      <c r="Q3758">
        <v>969</v>
      </c>
      <c r="R3758">
        <v>600</v>
      </c>
      <c r="S3758">
        <v>630</v>
      </c>
      <c r="T3758">
        <v>662</v>
      </c>
      <c r="U3758">
        <v>723</v>
      </c>
      <c r="V3758">
        <v>785</v>
      </c>
      <c r="W3758" t="s">
        <v>3213</v>
      </c>
      <c r="X3758">
        <v>1</v>
      </c>
      <c r="Y3758">
        <v>1</v>
      </c>
      <c r="Z3758" t="s">
        <v>1532</v>
      </c>
    </row>
    <row r="3759" spans="1:26">
      <c r="A3759">
        <v>285</v>
      </c>
      <c r="B3759">
        <v>16226</v>
      </c>
      <c r="C3759" t="s">
        <v>1574</v>
      </c>
      <c r="D3759" t="s">
        <v>1529</v>
      </c>
      <c r="E3759" t="s">
        <v>1441</v>
      </c>
      <c r="F3759">
        <v>36286</v>
      </c>
      <c r="G3759">
        <v>39856</v>
      </c>
      <c r="H3759" t="s">
        <v>1530</v>
      </c>
      <c r="I3759">
        <v>296</v>
      </c>
      <c r="J3759">
        <v>1000</v>
      </c>
      <c r="K3759">
        <v>10</v>
      </c>
      <c r="L3759">
        <v>81000</v>
      </c>
      <c r="M3759">
        <v>741</v>
      </c>
      <c r="N3759">
        <v>778</v>
      </c>
      <c r="O3759">
        <v>817</v>
      </c>
      <c r="P3759">
        <v>893</v>
      </c>
      <c r="Q3759">
        <v>969</v>
      </c>
      <c r="R3759">
        <v>10000</v>
      </c>
      <c r="S3759">
        <v>10499</v>
      </c>
      <c r="T3759">
        <v>11026</v>
      </c>
      <c r="U3759">
        <v>12051</v>
      </c>
      <c r="V3759">
        <v>13077</v>
      </c>
      <c r="W3759" t="s">
        <v>3213</v>
      </c>
      <c r="X3759">
        <v>1</v>
      </c>
      <c r="Y3759">
        <v>1</v>
      </c>
      <c r="Z3759" t="s">
        <v>1532</v>
      </c>
    </row>
    <row r="3760" spans="1:26">
      <c r="A3760">
        <v>285</v>
      </c>
      <c r="B3760">
        <v>16226</v>
      </c>
      <c r="C3760" t="s">
        <v>1561</v>
      </c>
      <c r="D3760" t="s">
        <v>1529</v>
      </c>
      <c r="E3760" t="s">
        <v>1464</v>
      </c>
      <c r="F3760">
        <v>2071</v>
      </c>
      <c r="G3760">
        <v>2380</v>
      </c>
      <c r="H3760" t="s">
        <v>1530</v>
      </c>
      <c r="I3760">
        <v>291</v>
      </c>
      <c r="J3760">
        <v>1000</v>
      </c>
      <c r="K3760">
        <v>2</v>
      </c>
      <c r="L3760">
        <v>1980</v>
      </c>
      <c r="M3760">
        <v>786</v>
      </c>
      <c r="N3760">
        <v>825</v>
      </c>
      <c r="O3760">
        <v>867</v>
      </c>
      <c r="P3760">
        <v>948</v>
      </c>
      <c r="Q3760">
        <v>1029</v>
      </c>
      <c r="R3760">
        <v>2000</v>
      </c>
      <c r="S3760">
        <v>2099</v>
      </c>
      <c r="T3760">
        <v>2206</v>
      </c>
      <c r="U3760">
        <v>2412</v>
      </c>
      <c r="V3760">
        <v>2618</v>
      </c>
      <c r="W3760" t="s">
        <v>3214</v>
      </c>
      <c r="X3760">
        <v>1</v>
      </c>
      <c r="Y3760">
        <v>1</v>
      </c>
      <c r="Z3760" t="s">
        <v>1532</v>
      </c>
    </row>
    <row r="3761" spans="1:26">
      <c r="A3761">
        <v>285</v>
      </c>
      <c r="B3761">
        <v>16226</v>
      </c>
      <c r="C3761" t="s">
        <v>1561</v>
      </c>
      <c r="D3761" t="s">
        <v>1529</v>
      </c>
      <c r="E3761" t="s">
        <v>1464</v>
      </c>
      <c r="F3761">
        <v>78884</v>
      </c>
      <c r="G3761">
        <v>93206</v>
      </c>
      <c r="H3761" t="s">
        <v>1530</v>
      </c>
      <c r="I3761">
        <v>291</v>
      </c>
      <c r="J3761">
        <v>500</v>
      </c>
      <c r="K3761">
        <v>7.5</v>
      </c>
      <c r="L3761">
        <v>1980</v>
      </c>
      <c r="M3761">
        <v>786</v>
      </c>
      <c r="N3761">
        <v>825</v>
      </c>
      <c r="O3761">
        <v>867</v>
      </c>
      <c r="P3761">
        <v>948</v>
      </c>
      <c r="Q3761">
        <v>1029</v>
      </c>
      <c r="R3761">
        <v>3750</v>
      </c>
      <c r="S3761">
        <v>3936</v>
      </c>
      <c r="T3761">
        <v>4136</v>
      </c>
      <c r="U3761">
        <v>4523</v>
      </c>
      <c r="V3761">
        <v>4909</v>
      </c>
      <c r="W3761" t="s">
        <v>3027</v>
      </c>
      <c r="X3761">
        <v>1</v>
      </c>
      <c r="Y3761">
        <v>1</v>
      </c>
      <c r="Z3761" t="s">
        <v>1532</v>
      </c>
    </row>
    <row r="3762" spans="1:26">
      <c r="A3762">
        <v>285</v>
      </c>
      <c r="B3762">
        <v>16226</v>
      </c>
      <c r="C3762" t="s">
        <v>1561</v>
      </c>
      <c r="D3762" t="s">
        <v>1529</v>
      </c>
      <c r="E3762" t="s">
        <v>1464</v>
      </c>
      <c r="F3762">
        <v>30320</v>
      </c>
      <c r="G3762">
        <v>33077</v>
      </c>
      <c r="H3762" t="s">
        <v>1530</v>
      </c>
      <c r="I3762">
        <v>291</v>
      </c>
      <c r="J3762">
        <v>100</v>
      </c>
      <c r="K3762">
        <v>20</v>
      </c>
      <c r="L3762">
        <v>1980</v>
      </c>
      <c r="M3762">
        <v>786</v>
      </c>
      <c r="N3762">
        <v>825</v>
      </c>
      <c r="O3762">
        <v>867</v>
      </c>
      <c r="P3762">
        <v>948</v>
      </c>
      <c r="Q3762">
        <v>1029</v>
      </c>
      <c r="R3762">
        <v>2000</v>
      </c>
      <c r="S3762">
        <v>2099</v>
      </c>
      <c r="T3762">
        <v>2206</v>
      </c>
      <c r="U3762">
        <v>2412</v>
      </c>
      <c r="V3762">
        <v>2618</v>
      </c>
      <c r="W3762" t="s">
        <v>3215</v>
      </c>
      <c r="X3762">
        <v>1</v>
      </c>
      <c r="Y3762">
        <v>1</v>
      </c>
      <c r="Z3762" t="s">
        <v>1532</v>
      </c>
    </row>
    <row r="3763" spans="1:26">
      <c r="A3763">
        <v>285</v>
      </c>
      <c r="B3763">
        <v>16226</v>
      </c>
      <c r="C3763" t="s">
        <v>1561</v>
      </c>
      <c r="D3763" t="s">
        <v>1529</v>
      </c>
      <c r="E3763" t="s">
        <v>1464</v>
      </c>
      <c r="F3763">
        <v>5378</v>
      </c>
      <c r="G3763">
        <v>35749</v>
      </c>
      <c r="H3763" t="s">
        <v>1530</v>
      </c>
      <c r="I3763">
        <v>291</v>
      </c>
      <c r="J3763">
        <v>200</v>
      </c>
      <c r="K3763">
        <v>5</v>
      </c>
      <c r="L3763">
        <v>1980</v>
      </c>
      <c r="M3763">
        <v>786</v>
      </c>
      <c r="N3763">
        <v>825</v>
      </c>
      <c r="O3763">
        <v>867</v>
      </c>
      <c r="P3763">
        <v>948</v>
      </c>
      <c r="Q3763">
        <v>1029</v>
      </c>
      <c r="R3763">
        <v>1000</v>
      </c>
      <c r="S3763">
        <v>1050</v>
      </c>
      <c r="T3763">
        <v>1103</v>
      </c>
      <c r="U3763">
        <v>1206</v>
      </c>
      <c r="V3763">
        <v>1309</v>
      </c>
      <c r="W3763" t="s">
        <v>1570</v>
      </c>
      <c r="X3763">
        <v>1</v>
      </c>
      <c r="Y3763">
        <v>1</v>
      </c>
      <c r="Z3763" t="s">
        <v>1532</v>
      </c>
    </row>
    <row r="3764" spans="1:26">
      <c r="A3764">
        <v>285</v>
      </c>
      <c r="B3764">
        <v>16226</v>
      </c>
      <c r="C3764" t="s">
        <v>1561</v>
      </c>
      <c r="D3764" t="s">
        <v>1529</v>
      </c>
      <c r="E3764" t="s">
        <v>1464</v>
      </c>
      <c r="F3764">
        <v>2112</v>
      </c>
      <c r="G3764">
        <v>2425</v>
      </c>
      <c r="H3764" t="s">
        <v>1530</v>
      </c>
      <c r="I3764">
        <v>291</v>
      </c>
      <c r="J3764">
        <v>5000</v>
      </c>
      <c r="K3764">
        <v>10</v>
      </c>
      <c r="L3764">
        <v>1980</v>
      </c>
      <c r="M3764">
        <v>786</v>
      </c>
      <c r="N3764">
        <v>825</v>
      </c>
      <c r="O3764">
        <v>867</v>
      </c>
      <c r="P3764">
        <v>948</v>
      </c>
      <c r="Q3764">
        <v>1029</v>
      </c>
      <c r="R3764">
        <v>50000</v>
      </c>
      <c r="S3764">
        <v>52481</v>
      </c>
      <c r="T3764">
        <v>55153</v>
      </c>
      <c r="U3764">
        <v>60305</v>
      </c>
      <c r="V3764">
        <v>65458</v>
      </c>
      <c r="W3764" t="s">
        <v>1571</v>
      </c>
      <c r="X3764">
        <v>1</v>
      </c>
      <c r="Y3764">
        <v>1</v>
      </c>
      <c r="Z3764" t="s">
        <v>1532</v>
      </c>
    </row>
    <row r="3765" spans="1:26">
      <c r="A3765">
        <v>285</v>
      </c>
      <c r="B3765">
        <v>16226</v>
      </c>
      <c r="C3765" t="s">
        <v>1561</v>
      </c>
      <c r="D3765" t="s">
        <v>1529</v>
      </c>
      <c r="E3765" t="s">
        <v>1464</v>
      </c>
      <c r="F3765">
        <v>2072</v>
      </c>
      <c r="G3765">
        <v>2381</v>
      </c>
      <c r="H3765" t="s">
        <v>1530</v>
      </c>
      <c r="I3765">
        <v>291</v>
      </c>
      <c r="J3765">
        <v>5000</v>
      </c>
      <c r="K3765">
        <v>2</v>
      </c>
      <c r="L3765">
        <v>1980</v>
      </c>
      <c r="M3765">
        <v>786</v>
      </c>
      <c r="N3765">
        <v>825</v>
      </c>
      <c r="O3765">
        <v>867</v>
      </c>
      <c r="P3765">
        <v>948</v>
      </c>
      <c r="Q3765">
        <v>1029</v>
      </c>
      <c r="R3765">
        <v>10000</v>
      </c>
      <c r="S3765">
        <v>10496</v>
      </c>
      <c r="T3765">
        <v>11031</v>
      </c>
      <c r="U3765">
        <v>12061</v>
      </c>
      <c r="V3765">
        <v>13092</v>
      </c>
      <c r="W3765" t="s">
        <v>1550</v>
      </c>
      <c r="X3765">
        <v>1</v>
      </c>
      <c r="Y3765">
        <v>1</v>
      </c>
      <c r="Z3765" t="s">
        <v>1532</v>
      </c>
    </row>
    <row r="3766" spans="1:26">
      <c r="A3766">
        <v>285</v>
      </c>
      <c r="B3766">
        <v>16226</v>
      </c>
      <c r="C3766" t="s">
        <v>1561</v>
      </c>
      <c r="D3766" t="s">
        <v>1529</v>
      </c>
      <c r="E3766" t="s">
        <v>1464</v>
      </c>
      <c r="F3766">
        <v>30909</v>
      </c>
      <c r="G3766">
        <v>33688</v>
      </c>
      <c r="H3766" t="s">
        <v>1530</v>
      </c>
      <c r="I3766">
        <v>291</v>
      </c>
      <c r="J3766">
        <v>5000</v>
      </c>
      <c r="K3766">
        <v>3</v>
      </c>
      <c r="L3766">
        <v>1980</v>
      </c>
      <c r="M3766">
        <v>786</v>
      </c>
      <c r="N3766">
        <v>825</v>
      </c>
      <c r="O3766">
        <v>867</v>
      </c>
      <c r="P3766">
        <v>948</v>
      </c>
      <c r="Q3766">
        <v>1029</v>
      </c>
      <c r="R3766">
        <v>15000</v>
      </c>
      <c r="S3766">
        <v>15744</v>
      </c>
      <c r="T3766">
        <v>16546</v>
      </c>
      <c r="U3766">
        <v>18092</v>
      </c>
      <c r="V3766">
        <v>19637</v>
      </c>
      <c r="W3766" t="s">
        <v>1550</v>
      </c>
      <c r="X3766">
        <v>1</v>
      </c>
      <c r="Y3766">
        <v>1</v>
      </c>
      <c r="Z3766" t="s">
        <v>1532</v>
      </c>
    </row>
    <row r="3767" spans="1:26">
      <c r="A3767">
        <v>285</v>
      </c>
      <c r="B3767">
        <v>16226</v>
      </c>
      <c r="C3767" t="s">
        <v>1561</v>
      </c>
      <c r="D3767" t="s">
        <v>1529</v>
      </c>
      <c r="E3767" t="s">
        <v>1464</v>
      </c>
      <c r="F3767">
        <v>2023</v>
      </c>
      <c r="G3767">
        <v>2334</v>
      </c>
      <c r="H3767" t="s">
        <v>1530</v>
      </c>
      <c r="I3767">
        <v>291</v>
      </c>
      <c r="J3767">
        <v>5000</v>
      </c>
      <c r="K3767">
        <v>2</v>
      </c>
      <c r="L3767">
        <v>1980</v>
      </c>
      <c r="M3767">
        <v>786</v>
      </c>
      <c r="N3767">
        <v>825</v>
      </c>
      <c r="O3767">
        <v>867</v>
      </c>
      <c r="P3767">
        <v>948</v>
      </c>
      <c r="Q3767">
        <v>1029</v>
      </c>
      <c r="R3767">
        <v>10000</v>
      </c>
      <c r="S3767">
        <v>10496</v>
      </c>
      <c r="T3767">
        <v>11031</v>
      </c>
      <c r="U3767">
        <v>12061</v>
      </c>
      <c r="V3767">
        <v>13092</v>
      </c>
      <c r="W3767" t="s">
        <v>1550</v>
      </c>
      <c r="X3767">
        <v>1</v>
      </c>
      <c r="Y3767">
        <v>1</v>
      </c>
      <c r="Z3767" t="s">
        <v>1532</v>
      </c>
    </row>
    <row r="3768" spans="1:26">
      <c r="A3768">
        <v>285</v>
      </c>
      <c r="B3768">
        <v>16226</v>
      </c>
      <c r="C3768" t="s">
        <v>1551</v>
      </c>
      <c r="D3768" t="s">
        <v>1529</v>
      </c>
      <c r="E3768" t="s">
        <v>1455</v>
      </c>
      <c r="F3768">
        <v>21404</v>
      </c>
      <c r="G3768">
        <v>22522</v>
      </c>
      <c r="H3768" t="s">
        <v>1530</v>
      </c>
      <c r="I3768">
        <v>291</v>
      </c>
      <c r="J3768">
        <v>2000</v>
      </c>
      <c r="K3768">
        <v>45</v>
      </c>
      <c r="L3768">
        <v>13564</v>
      </c>
      <c r="M3768">
        <v>387</v>
      </c>
      <c r="N3768">
        <v>406</v>
      </c>
      <c r="O3768">
        <v>426</v>
      </c>
      <c r="P3768">
        <v>465</v>
      </c>
      <c r="Q3768">
        <v>504</v>
      </c>
      <c r="R3768">
        <v>90000</v>
      </c>
      <c r="S3768">
        <v>94419</v>
      </c>
      <c r="T3768">
        <v>99070</v>
      </c>
      <c r="U3768">
        <v>108140</v>
      </c>
      <c r="V3768">
        <v>117209</v>
      </c>
      <c r="W3768" t="s">
        <v>2832</v>
      </c>
      <c r="X3768">
        <v>1</v>
      </c>
      <c r="Y3768">
        <v>1</v>
      </c>
      <c r="Z3768" t="s">
        <v>1532</v>
      </c>
    </row>
    <row r="3769" spans="1:26">
      <c r="A3769">
        <v>285</v>
      </c>
      <c r="B3769">
        <v>16226</v>
      </c>
      <c r="C3769" t="s">
        <v>1551</v>
      </c>
      <c r="D3769" t="s">
        <v>1529</v>
      </c>
      <c r="E3769" t="s">
        <v>1455</v>
      </c>
      <c r="F3769">
        <v>2071</v>
      </c>
      <c r="G3769">
        <v>2380</v>
      </c>
      <c r="H3769" t="s">
        <v>1530</v>
      </c>
      <c r="I3769">
        <v>291</v>
      </c>
      <c r="J3769">
        <v>2000</v>
      </c>
      <c r="K3769">
        <v>2</v>
      </c>
      <c r="L3769">
        <v>13564</v>
      </c>
      <c r="M3769">
        <v>387</v>
      </c>
      <c r="N3769">
        <v>406</v>
      </c>
      <c r="O3769">
        <v>426</v>
      </c>
      <c r="P3769">
        <v>465</v>
      </c>
      <c r="Q3769">
        <v>504</v>
      </c>
      <c r="R3769">
        <v>4000</v>
      </c>
      <c r="S3769">
        <v>4196</v>
      </c>
      <c r="T3769">
        <v>4403</v>
      </c>
      <c r="U3769">
        <v>4806</v>
      </c>
      <c r="V3769">
        <v>5209</v>
      </c>
      <c r="W3769" t="s">
        <v>3214</v>
      </c>
      <c r="X3769">
        <v>1</v>
      </c>
      <c r="Y3769">
        <v>1</v>
      </c>
      <c r="Z3769" t="s">
        <v>1532</v>
      </c>
    </row>
    <row r="3770" spans="1:26">
      <c r="A3770">
        <v>285</v>
      </c>
      <c r="B3770">
        <v>16226</v>
      </c>
      <c r="C3770" t="s">
        <v>1551</v>
      </c>
      <c r="D3770" t="s">
        <v>1529</v>
      </c>
      <c r="E3770" t="s">
        <v>1453</v>
      </c>
      <c r="F3770">
        <v>21404</v>
      </c>
      <c r="G3770">
        <v>22522</v>
      </c>
      <c r="H3770" t="s">
        <v>1530</v>
      </c>
      <c r="I3770">
        <v>291</v>
      </c>
      <c r="J3770">
        <v>2000</v>
      </c>
      <c r="K3770">
        <v>45</v>
      </c>
      <c r="L3770">
        <v>8687</v>
      </c>
      <c r="M3770">
        <v>786</v>
      </c>
      <c r="N3770">
        <v>825</v>
      </c>
      <c r="O3770">
        <v>867</v>
      </c>
      <c r="P3770">
        <v>948</v>
      </c>
      <c r="Q3770">
        <v>1029</v>
      </c>
      <c r="R3770">
        <v>90000</v>
      </c>
      <c r="S3770">
        <v>94466</v>
      </c>
      <c r="T3770">
        <v>99275</v>
      </c>
      <c r="U3770">
        <v>108550</v>
      </c>
      <c r="V3770">
        <v>117824</v>
      </c>
      <c r="W3770" t="s">
        <v>2832</v>
      </c>
      <c r="X3770">
        <v>1</v>
      </c>
      <c r="Y3770">
        <v>1</v>
      </c>
      <c r="Z3770" t="s">
        <v>1532</v>
      </c>
    </row>
    <row r="3771" spans="1:26">
      <c r="A3771">
        <v>285</v>
      </c>
      <c r="B3771">
        <v>16226</v>
      </c>
      <c r="C3771" t="s">
        <v>1574</v>
      </c>
      <c r="D3771" t="s">
        <v>1529</v>
      </c>
      <c r="E3771" t="s">
        <v>1441</v>
      </c>
      <c r="F3771">
        <v>4746</v>
      </c>
      <c r="G3771">
        <v>4929</v>
      </c>
      <c r="H3771" t="s">
        <v>1530</v>
      </c>
      <c r="I3771">
        <v>296</v>
      </c>
      <c r="J3771">
        <v>10</v>
      </c>
      <c r="K3771">
        <v>35</v>
      </c>
      <c r="L3771">
        <v>81000</v>
      </c>
      <c r="M3771">
        <v>741</v>
      </c>
      <c r="N3771">
        <v>778</v>
      </c>
      <c r="O3771">
        <v>817</v>
      </c>
      <c r="P3771">
        <v>893</v>
      </c>
      <c r="Q3771">
        <v>969</v>
      </c>
      <c r="R3771">
        <v>350</v>
      </c>
      <c r="S3771">
        <v>367</v>
      </c>
      <c r="T3771">
        <v>386</v>
      </c>
      <c r="U3771">
        <v>422</v>
      </c>
      <c r="V3771">
        <v>458</v>
      </c>
      <c r="W3771" t="s">
        <v>3187</v>
      </c>
      <c r="X3771">
        <v>1</v>
      </c>
      <c r="Y3771">
        <v>1</v>
      </c>
      <c r="Z3771" t="s">
        <v>1532</v>
      </c>
    </row>
    <row r="3772" spans="1:26">
      <c r="A3772">
        <v>285</v>
      </c>
      <c r="B3772">
        <v>16226</v>
      </c>
      <c r="C3772" t="s">
        <v>1574</v>
      </c>
      <c r="D3772" t="s">
        <v>1529</v>
      </c>
      <c r="E3772" t="s">
        <v>1441</v>
      </c>
      <c r="F3772">
        <v>4747</v>
      </c>
      <c r="G3772">
        <v>4930</v>
      </c>
      <c r="H3772" t="s">
        <v>1530</v>
      </c>
      <c r="I3772">
        <v>296</v>
      </c>
      <c r="J3772">
        <v>10</v>
      </c>
      <c r="K3772">
        <v>40</v>
      </c>
      <c r="L3772">
        <v>81000</v>
      </c>
      <c r="M3772">
        <v>741</v>
      </c>
      <c r="N3772">
        <v>778</v>
      </c>
      <c r="O3772">
        <v>817</v>
      </c>
      <c r="P3772">
        <v>893</v>
      </c>
      <c r="Q3772">
        <v>969</v>
      </c>
      <c r="R3772">
        <v>400</v>
      </c>
      <c r="S3772">
        <v>420</v>
      </c>
      <c r="T3772">
        <v>441</v>
      </c>
      <c r="U3772">
        <v>482</v>
      </c>
      <c r="V3772">
        <v>523</v>
      </c>
      <c r="W3772" t="s">
        <v>3187</v>
      </c>
      <c r="X3772">
        <v>1</v>
      </c>
      <c r="Y3772">
        <v>1</v>
      </c>
      <c r="Z3772" t="s">
        <v>1532</v>
      </c>
    </row>
    <row r="3773" spans="1:26">
      <c r="A3773">
        <v>285</v>
      </c>
      <c r="B3773">
        <v>16226</v>
      </c>
      <c r="C3773" t="s">
        <v>1574</v>
      </c>
      <c r="D3773" t="s">
        <v>1529</v>
      </c>
      <c r="E3773" t="s">
        <v>1441</v>
      </c>
      <c r="F3773">
        <v>4749</v>
      </c>
      <c r="G3773">
        <v>4932</v>
      </c>
      <c r="H3773" t="s">
        <v>1530</v>
      </c>
      <c r="I3773">
        <v>296</v>
      </c>
      <c r="J3773">
        <v>15</v>
      </c>
      <c r="K3773">
        <v>50</v>
      </c>
      <c r="L3773">
        <v>81000</v>
      </c>
      <c r="M3773">
        <v>741</v>
      </c>
      <c r="N3773">
        <v>778</v>
      </c>
      <c r="O3773">
        <v>817</v>
      </c>
      <c r="P3773">
        <v>893</v>
      </c>
      <c r="Q3773">
        <v>969</v>
      </c>
      <c r="R3773">
        <v>750</v>
      </c>
      <c r="S3773">
        <v>787</v>
      </c>
      <c r="T3773">
        <v>827</v>
      </c>
      <c r="U3773">
        <v>904</v>
      </c>
      <c r="V3773">
        <v>981</v>
      </c>
      <c r="W3773" t="s">
        <v>3187</v>
      </c>
      <c r="X3773">
        <v>1</v>
      </c>
      <c r="Y3773">
        <v>1</v>
      </c>
      <c r="Z3773" t="s">
        <v>1532</v>
      </c>
    </row>
    <row r="3774" spans="1:26">
      <c r="A3774">
        <v>285</v>
      </c>
      <c r="B3774">
        <v>16226</v>
      </c>
      <c r="C3774" t="s">
        <v>1574</v>
      </c>
      <c r="D3774" t="s">
        <v>1529</v>
      </c>
      <c r="E3774" t="s">
        <v>1441</v>
      </c>
      <c r="F3774">
        <v>42459</v>
      </c>
      <c r="G3774">
        <v>48118</v>
      </c>
      <c r="H3774" t="s">
        <v>1530</v>
      </c>
      <c r="I3774">
        <v>296</v>
      </c>
      <c r="J3774">
        <v>10</v>
      </c>
      <c r="K3774">
        <v>80</v>
      </c>
      <c r="L3774">
        <v>81000</v>
      </c>
      <c r="M3774">
        <v>741</v>
      </c>
      <c r="N3774">
        <v>778</v>
      </c>
      <c r="O3774">
        <v>817</v>
      </c>
      <c r="P3774">
        <v>893</v>
      </c>
      <c r="Q3774">
        <v>969</v>
      </c>
      <c r="R3774">
        <v>800</v>
      </c>
      <c r="S3774">
        <v>840</v>
      </c>
      <c r="T3774">
        <v>882</v>
      </c>
      <c r="U3774">
        <v>964</v>
      </c>
      <c r="V3774">
        <v>1046</v>
      </c>
      <c r="W3774" t="s">
        <v>3188</v>
      </c>
      <c r="X3774">
        <v>1</v>
      </c>
      <c r="Y3774">
        <v>1</v>
      </c>
      <c r="Z3774" t="s">
        <v>1532</v>
      </c>
    </row>
    <row r="3775" spans="1:26">
      <c r="A3775">
        <v>285</v>
      </c>
      <c r="B3775">
        <v>16226</v>
      </c>
      <c r="C3775" t="s">
        <v>1574</v>
      </c>
      <c r="D3775" t="s">
        <v>1529</v>
      </c>
      <c r="E3775" t="s">
        <v>1441</v>
      </c>
      <c r="F3775">
        <v>45259</v>
      </c>
      <c r="G3775">
        <v>52272</v>
      </c>
      <c r="H3775" t="s">
        <v>1530</v>
      </c>
      <c r="I3775">
        <v>296</v>
      </c>
      <c r="J3775">
        <v>10</v>
      </c>
      <c r="K3775">
        <v>160</v>
      </c>
      <c r="L3775">
        <v>81000</v>
      </c>
      <c r="M3775">
        <v>741</v>
      </c>
      <c r="N3775">
        <v>778</v>
      </c>
      <c r="O3775">
        <v>817</v>
      </c>
      <c r="P3775">
        <v>893</v>
      </c>
      <c r="Q3775">
        <v>969</v>
      </c>
      <c r="R3775">
        <v>1600</v>
      </c>
      <c r="S3775">
        <v>1680</v>
      </c>
      <c r="T3775">
        <v>1764</v>
      </c>
      <c r="U3775">
        <v>1928</v>
      </c>
      <c r="V3775">
        <v>2092</v>
      </c>
      <c r="W3775" t="s">
        <v>3188</v>
      </c>
      <c r="X3775">
        <v>1</v>
      </c>
      <c r="Y3775">
        <v>1</v>
      </c>
      <c r="Z3775" t="s">
        <v>1532</v>
      </c>
    </row>
    <row r="3776" spans="1:26">
      <c r="A3776">
        <v>285</v>
      </c>
      <c r="B3776">
        <v>16226</v>
      </c>
      <c r="C3776" t="s">
        <v>1574</v>
      </c>
      <c r="D3776" t="s">
        <v>1529</v>
      </c>
      <c r="E3776" t="s">
        <v>1441</v>
      </c>
      <c r="F3776">
        <v>4750</v>
      </c>
      <c r="G3776">
        <v>4933</v>
      </c>
      <c r="H3776" t="s">
        <v>1530</v>
      </c>
      <c r="I3776">
        <v>296</v>
      </c>
      <c r="J3776">
        <v>10</v>
      </c>
      <c r="K3776">
        <v>50</v>
      </c>
      <c r="L3776">
        <v>81000</v>
      </c>
      <c r="M3776">
        <v>741</v>
      </c>
      <c r="N3776">
        <v>778</v>
      </c>
      <c r="O3776">
        <v>817</v>
      </c>
      <c r="P3776">
        <v>893</v>
      </c>
      <c r="Q3776">
        <v>969</v>
      </c>
      <c r="R3776">
        <v>500</v>
      </c>
      <c r="S3776">
        <v>525</v>
      </c>
      <c r="T3776">
        <v>551</v>
      </c>
      <c r="U3776">
        <v>603</v>
      </c>
      <c r="V3776">
        <v>654</v>
      </c>
      <c r="W3776" t="s">
        <v>3188</v>
      </c>
      <c r="X3776">
        <v>1</v>
      </c>
      <c r="Y3776">
        <v>1</v>
      </c>
      <c r="Z3776" t="s">
        <v>1532</v>
      </c>
    </row>
    <row r="3777" spans="1:26">
      <c r="A3777">
        <v>285</v>
      </c>
      <c r="B3777">
        <v>16226</v>
      </c>
      <c r="C3777" t="s">
        <v>1574</v>
      </c>
      <c r="D3777" t="s">
        <v>1529</v>
      </c>
      <c r="E3777" t="s">
        <v>1441</v>
      </c>
      <c r="F3777">
        <v>4751</v>
      </c>
      <c r="G3777">
        <v>4934</v>
      </c>
      <c r="H3777" t="s">
        <v>1530</v>
      </c>
      <c r="I3777">
        <v>296</v>
      </c>
      <c r="J3777">
        <v>10</v>
      </c>
      <c r="K3777">
        <v>30</v>
      </c>
      <c r="L3777">
        <v>81000</v>
      </c>
      <c r="M3777">
        <v>741</v>
      </c>
      <c r="N3777">
        <v>778</v>
      </c>
      <c r="O3777">
        <v>817</v>
      </c>
      <c r="P3777">
        <v>893</v>
      </c>
      <c r="Q3777">
        <v>969</v>
      </c>
      <c r="R3777">
        <v>300</v>
      </c>
      <c r="S3777">
        <v>315</v>
      </c>
      <c r="T3777">
        <v>331</v>
      </c>
      <c r="U3777">
        <v>362</v>
      </c>
      <c r="V3777">
        <v>392</v>
      </c>
      <c r="W3777" t="s">
        <v>3188</v>
      </c>
      <c r="X3777">
        <v>1</v>
      </c>
      <c r="Y3777">
        <v>1</v>
      </c>
      <c r="Z3777" t="s">
        <v>1532</v>
      </c>
    </row>
    <row r="3778" spans="1:26">
      <c r="A3778">
        <v>285</v>
      </c>
      <c r="B3778">
        <v>16226</v>
      </c>
      <c r="C3778" t="s">
        <v>1551</v>
      </c>
      <c r="D3778" t="s">
        <v>1529</v>
      </c>
      <c r="E3778" t="s">
        <v>1453</v>
      </c>
      <c r="F3778">
        <v>2071</v>
      </c>
      <c r="G3778">
        <v>2380</v>
      </c>
      <c r="H3778" t="s">
        <v>1530</v>
      </c>
      <c r="I3778">
        <v>291</v>
      </c>
      <c r="J3778">
        <v>3000</v>
      </c>
      <c r="K3778">
        <v>2</v>
      </c>
      <c r="L3778">
        <v>8687</v>
      </c>
      <c r="M3778">
        <v>786</v>
      </c>
      <c r="N3778">
        <v>825</v>
      </c>
      <c r="O3778">
        <v>867</v>
      </c>
      <c r="P3778">
        <v>948</v>
      </c>
      <c r="Q3778">
        <v>1029</v>
      </c>
      <c r="R3778">
        <v>6000</v>
      </c>
      <c r="S3778">
        <v>6298</v>
      </c>
      <c r="T3778">
        <v>6618</v>
      </c>
      <c r="U3778">
        <v>7237</v>
      </c>
      <c r="V3778">
        <v>7855</v>
      </c>
      <c r="W3778" t="s">
        <v>3214</v>
      </c>
      <c r="X3778">
        <v>1</v>
      </c>
      <c r="Y3778">
        <v>1</v>
      </c>
      <c r="Z3778" t="s">
        <v>1532</v>
      </c>
    </row>
    <row r="3779" spans="1:26">
      <c r="A3779">
        <v>285</v>
      </c>
      <c r="B3779">
        <v>16226</v>
      </c>
      <c r="C3779" t="s">
        <v>1574</v>
      </c>
      <c r="D3779" t="s">
        <v>1529</v>
      </c>
      <c r="E3779" t="s">
        <v>1441</v>
      </c>
      <c r="F3779">
        <v>4752</v>
      </c>
      <c r="G3779">
        <v>4935</v>
      </c>
      <c r="H3779" t="s">
        <v>1530</v>
      </c>
      <c r="I3779">
        <v>296</v>
      </c>
      <c r="J3779">
        <v>10</v>
      </c>
      <c r="K3779">
        <v>45</v>
      </c>
      <c r="L3779">
        <v>81000</v>
      </c>
      <c r="M3779">
        <v>741</v>
      </c>
      <c r="N3779">
        <v>778</v>
      </c>
      <c r="O3779">
        <v>817</v>
      </c>
      <c r="P3779">
        <v>893</v>
      </c>
      <c r="Q3779">
        <v>969</v>
      </c>
      <c r="R3779">
        <v>450</v>
      </c>
      <c r="S3779">
        <v>472</v>
      </c>
      <c r="T3779">
        <v>496</v>
      </c>
      <c r="U3779">
        <v>542</v>
      </c>
      <c r="V3779">
        <v>588</v>
      </c>
      <c r="W3779" t="s">
        <v>3188</v>
      </c>
      <c r="X3779">
        <v>1</v>
      </c>
      <c r="Y3779">
        <v>1</v>
      </c>
      <c r="Z3779" t="s">
        <v>1532</v>
      </c>
    </row>
    <row r="3780" spans="1:26">
      <c r="A3780">
        <v>285</v>
      </c>
      <c r="B3780">
        <v>16226</v>
      </c>
      <c r="C3780" t="s">
        <v>1574</v>
      </c>
      <c r="D3780" t="s">
        <v>1529</v>
      </c>
      <c r="E3780" t="s">
        <v>1441</v>
      </c>
      <c r="F3780">
        <v>3667</v>
      </c>
      <c r="G3780">
        <v>4329</v>
      </c>
      <c r="H3780" t="s">
        <v>1530</v>
      </c>
      <c r="I3780">
        <v>296</v>
      </c>
      <c r="J3780">
        <v>10</v>
      </c>
      <c r="K3780">
        <v>50</v>
      </c>
      <c r="L3780">
        <v>81000</v>
      </c>
      <c r="M3780">
        <v>741</v>
      </c>
      <c r="N3780">
        <v>778</v>
      </c>
      <c r="O3780">
        <v>817</v>
      </c>
      <c r="P3780">
        <v>893</v>
      </c>
      <c r="Q3780">
        <v>969</v>
      </c>
      <c r="R3780">
        <v>500</v>
      </c>
      <c r="S3780">
        <v>525</v>
      </c>
      <c r="T3780">
        <v>551</v>
      </c>
      <c r="U3780">
        <v>603</v>
      </c>
      <c r="V3780">
        <v>654</v>
      </c>
      <c r="W3780" t="s">
        <v>3188</v>
      </c>
      <c r="X3780">
        <v>1</v>
      </c>
      <c r="Y3780">
        <v>1</v>
      </c>
      <c r="Z3780" t="s">
        <v>1532</v>
      </c>
    </row>
    <row r="3781" spans="1:26">
      <c r="A3781">
        <v>285</v>
      </c>
      <c r="B3781">
        <v>16226</v>
      </c>
      <c r="C3781" t="s">
        <v>1574</v>
      </c>
      <c r="D3781" t="s">
        <v>1529</v>
      </c>
      <c r="E3781" t="s">
        <v>1447</v>
      </c>
      <c r="F3781">
        <v>41861</v>
      </c>
      <c r="G3781">
        <v>47277</v>
      </c>
      <c r="H3781" t="s">
        <v>1530</v>
      </c>
      <c r="I3781">
        <v>295</v>
      </c>
      <c r="J3781">
        <v>6000</v>
      </c>
      <c r="K3781">
        <v>0.3</v>
      </c>
      <c r="L3781">
        <v>81314</v>
      </c>
      <c r="M3781">
        <v>3884</v>
      </c>
      <c r="N3781">
        <v>4078</v>
      </c>
      <c r="O3781">
        <v>4282</v>
      </c>
      <c r="P3781">
        <v>4680</v>
      </c>
      <c r="Q3781">
        <v>5078</v>
      </c>
      <c r="R3781">
        <v>1800</v>
      </c>
      <c r="S3781">
        <v>1890</v>
      </c>
      <c r="T3781">
        <v>1984</v>
      </c>
      <c r="U3781">
        <v>2169</v>
      </c>
      <c r="V3781">
        <v>2353</v>
      </c>
      <c r="W3781" t="s">
        <v>1531</v>
      </c>
      <c r="X3781">
        <v>1</v>
      </c>
      <c r="Y3781">
        <v>1</v>
      </c>
      <c r="Z3781" t="s">
        <v>1532</v>
      </c>
    </row>
    <row r="3782" spans="1:26">
      <c r="A3782">
        <v>285</v>
      </c>
      <c r="B3782">
        <v>16226</v>
      </c>
      <c r="C3782" t="s">
        <v>1574</v>
      </c>
      <c r="D3782" t="s">
        <v>1529</v>
      </c>
      <c r="E3782" t="s">
        <v>1441</v>
      </c>
      <c r="F3782">
        <v>52683</v>
      </c>
      <c r="G3782">
        <v>62047</v>
      </c>
      <c r="H3782" t="s">
        <v>1530</v>
      </c>
      <c r="I3782">
        <v>296</v>
      </c>
      <c r="J3782">
        <v>6</v>
      </c>
      <c r="K3782">
        <v>50</v>
      </c>
      <c r="L3782">
        <v>81000</v>
      </c>
      <c r="M3782">
        <v>741</v>
      </c>
      <c r="N3782">
        <v>778</v>
      </c>
      <c r="O3782">
        <v>817</v>
      </c>
      <c r="P3782">
        <v>893</v>
      </c>
      <c r="Q3782">
        <v>969</v>
      </c>
      <c r="R3782">
        <v>300</v>
      </c>
      <c r="S3782">
        <v>315</v>
      </c>
      <c r="T3782">
        <v>331</v>
      </c>
      <c r="U3782">
        <v>362</v>
      </c>
      <c r="V3782">
        <v>392</v>
      </c>
      <c r="W3782" t="s">
        <v>3216</v>
      </c>
      <c r="X3782">
        <v>1</v>
      </c>
      <c r="Y3782">
        <v>1</v>
      </c>
      <c r="Z3782" t="s">
        <v>1532</v>
      </c>
    </row>
    <row r="3783" spans="1:26">
      <c r="A3783">
        <v>285</v>
      </c>
      <c r="B3783">
        <v>16226</v>
      </c>
      <c r="C3783" t="s">
        <v>1574</v>
      </c>
      <c r="D3783" t="s">
        <v>1529</v>
      </c>
      <c r="E3783" t="s">
        <v>1444</v>
      </c>
      <c r="F3783">
        <v>6216</v>
      </c>
      <c r="G3783">
        <v>6500</v>
      </c>
      <c r="H3783" t="s">
        <v>1530</v>
      </c>
      <c r="I3783">
        <v>261</v>
      </c>
      <c r="J3783">
        <v>1</v>
      </c>
      <c r="K3783">
        <v>900</v>
      </c>
      <c r="L3783">
        <v>81000</v>
      </c>
      <c r="M3783">
        <v>32687</v>
      </c>
      <c r="N3783">
        <v>34321</v>
      </c>
      <c r="O3783">
        <v>36037</v>
      </c>
      <c r="P3783">
        <v>39387</v>
      </c>
      <c r="Q3783">
        <v>42737</v>
      </c>
      <c r="R3783">
        <v>900</v>
      </c>
      <c r="S3783">
        <v>945</v>
      </c>
      <c r="T3783">
        <v>992</v>
      </c>
      <c r="U3783">
        <v>1084</v>
      </c>
      <c r="V3783">
        <v>1177</v>
      </c>
      <c r="W3783" t="s">
        <v>3217</v>
      </c>
      <c r="X3783">
        <v>1</v>
      </c>
      <c r="Y3783">
        <v>1</v>
      </c>
      <c r="Z3783" t="s">
        <v>1532</v>
      </c>
    </row>
    <row r="3784" spans="1:26">
      <c r="A3784">
        <v>285</v>
      </c>
      <c r="B3784">
        <v>16226</v>
      </c>
      <c r="C3784" t="s">
        <v>1574</v>
      </c>
      <c r="D3784" t="s">
        <v>1529</v>
      </c>
      <c r="E3784" t="s">
        <v>1441</v>
      </c>
      <c r="F3784">
        <v>2030</v>
      </c>
      <c r="G3784">
        <v>2341</v>
      </c>
      <c r="H3784" t="s">
        <v>1530</v>
      </c>
      <c r="I3784">
        <v>291</v>
      </c>
      <c r="J3784">
        <v>5000</v>
      </c>
      <c r="K3784">
        <v>2</v>
      </c>
      <c r="L3784">
        <v>81000</v>
      </c>
      <c r="M3784">
        <v>741</v>
      </c>
      <c r="N3784">
        <v>778</v>
      </c>
      <c r="O3784">
        <v>817</v>
      </c>
      <c r="P3784">
        <v>893</v>
      </c>
      <c r="Q3784">
        <v>969</v>
      </c>
      <c r="R3784">
        <v>10000</v>
      </c>
      <c r="S3784">
        <v>10499</v>
      </c>
      <c r="T3784">
        <v>11026</v>
      </c>
      <c r="U3784">
        <v>12051</v>
      </c>
      <c r="V3784">
        <v>13077</v>
      </c>
      <c r="W3784" t="s">
        <v>1553</v>
      </c>
      <c r="X3784">
        <v>1</v>
      </c>
      <c r="Y3784">
        <v>1</v>
      </c>
      <c r="Z3784" t="s">
        <v>1532</v>
      </c>
    </row>
    <row r="3785" spans="1:26">
      <c r="A3785">
        <v>285</v>
      </c>
      <c r="B3785">
        <v>16226</v>
      </c>
      <c r="C3785" t="s">
        <v>1574</v>
      </c>
      <c r="D3785" t="s">
        <v>1529</v>
      </c>
      <c r="E3785" t="s">
        <v>1441</v>
      </c>
      <c r="F3785">
        <v>2092</v>
      </c>
      <c r="G3785">
        <v>5638</v>
      </c>
      <c r="H3785" t="s">
        <v>1530</v>
      </c>
      <c r="I3785">
        <v>291</v>
      </c>
      <c r="J3785">
        <v>3000</v>
      </c>
      <c r="K3785">
        <v>15</v>
      </c>
      <c r="L3785">
        <v>81000</v>
      </c>
      <c r="M3785">
        <v>741</v>
      </c>
      <c r="N3785">
        <v>778</v>
      </c>
      <c r="O3785">
        <v>817</v>
      </c>
      <c r="P3785">
        <v>893</v>
      </c>
      <c r="Q3785">
        <v>969</v>
      </c>
      <c r="R3785">
        <v>45000</v>
      </c>
      <c r="S3785">
        <v>47247</v>
      </c>
      <c r="T3785">
        <v>49615</v>
      </c>
      <c r="U3785">
        <v>54231</v>
      </c>
      <c r="V3785">
        <v>58846</v>
      </c>
      <c r="W3785" t="s">
        <v>3218</v>
      </c>
      <c r="X3785">
        <v>1</v>
      </c>
      <c r="Y3785">
        <v>1</v>
      </c>
      <c r="Z3785" t="s">
        <v>1532</v>
      </c>
    </row>
    <row r="3786" spans="1:26">
      <c r="A3786">
        <v>285</v>
      </c>
      <c r="B3786">
        <v>16226</v>
      </c>
      <c r="C3786" t="s">
        <v>1574</v>
      </c>
      <c r="D3786" t="s">
        <v>1529</v>
      </c>
      <c r="E3786" t="s">
        <v>1441</v>
      </c>
      <c r="F3786">
        <v>2127</v>
      </c>
      <c r="G3786">
        <v>2442</v>
      </c>
      <c r="H3786" t="s">
        <v>1530</v>
      </c>
      <c r="I3786">
        <v>291</v>
      </c>
      <c r="J3786">
        <v>3000</v>
      </c>
      <c r="K3786">
        <v>5</v>
      </c>
      <c r="L3786">
        <v>81000</v>
      </c>
      <c r="M3786">
        <v>741</v>
      </c>
      <c r="N3786">
        <v>778</v>
      </c>
      <c r="O3786">
        <v>817</v>
      </c>
      <c r="P3786">
        <v>893</v>
      </c>
      <c r="Q3786">
        <v>969</v>
      </c>
      <c r="R3786">
        <v>15000</v>
      </c>
      <c r="S3786">
        <v>15749</v>
      </c>
      <c r="T3786">
        <v>16538</v>
      </c>
      <c r="U3786">
        <v>18077</v>
      </c>
      <c r="V3786">
        <v>19615</v>
      </c>
      <c r="W3786" t="s">
        <v>3215</v>
      </c>
      <c r="X3786">
        <v>1</v>
      </c>
      <c r="Y3786">
        <v>1</v>
      </c>
      <c r="Z3786" t="s">
        <v>1532</v>
      </c>
    </row>
    <row r="3787" spans="1:26">
      <c r="A3787">
        <v>285</v>
      </c>
      <c r="B3787">
        <v>16226</v>
      </c>
      <c r="C3787" t="s">
        <v>1574</v>
      </c>
      <c r="D3787" t="s">
        <v>1529</v>
      </c>
      <c r="E3787" t="s">
        <v>1441</v>
      </c>
      <c r="F3787">
        <v>52686</v>
      </c>
      <c r="G3787">
        <v>62050</v>
      </c>
      <c r="H3787" t="s">
        <v>1530</v>
      </c>
      <c r="I3787">
        <v>296</v>
      </c>
      <c r="J3787">
        <v>6</v>
      </c>
      <c r="K3787">
        <v>65</v>
      </c>
      <c r="L3787">
        <v>81000</v>
      </c>
      <c r="M3787">
        <v>741</v>
      </c>
      <c r="N3787">
        <v>778</v>
      </c>
      <c r="O3787">
        <v>817</v>
      </c>
      <c r="P3787">
        <v>893</v>
      </c>
      <c r="Q3787">
        <v>969</v>
      </c>
      <c r="R3787">
        <v>390</v>
      </c>
      <c r="S3787">
        <v>409</v>
      </c>
      <c r="T3787">
        <v>430</v>
      </c>
      <c r="U3787">
        <v>470</v>
      </c>
      <c r="V3787">
        <v>510</v>
      </c>
      <c r="W3787" t="s">
        <v>3216</v>
      </c>
      <c r="X3787">
        <v>1</v>
      </c>
      <c r="Y3787">
        <v>1</v>
      </c>
      <c r="Z3787" t="s">
        <v>1532</v>
      </c>
    </row>
    <row r="3788" spans="1:26">
      <c r="A3788">
        <v>285</v>
      </c>
      <c r="B3788">
        <v>16226</v>
      </c>
      <c r="C3788" t="s">
        <v>1574</v>
      </c>
      <c r="D3788" t="s">
        <v>1529</v>
      </c>
      <c r="E3788" t="s">
        <v>1441</v>
      </c>
      <c r="F3788">
        <v>52687</v>
      </c>
      <c r="G3788">
        <v>62051</v>
      </c>
      <c r="H3788" t="s">
        <v>1530</v>
      </c>
      <c r="I3788">
        <v>296</v>
      </c>
      <c r="J3788">
        <v>6</v>
      </c>
      <c r="K3788">
        <v>65</v>
      </c>
      <c r="L3788">
        <v>81000</v>
      </c>
      <c r="M3788">
        <v>741</v>
      </c>
      <c r="N3788">
        <v>778</v>
      </c>
      <c r="O3788">
        <v>817</v>
      </c>
      <c r="P3788">
        <v>893</v>
      </c>
      <c r="Q3788">
        <v>969</v>
      </c>
      <c r="R3788">
        <v>390</v>
      </c>
      <c r="S3788">
        <v>409</v>
      </c>
      <c r="T3788">
        <v>430</v>
      </c>
      <c r="U3788">
        <v>470</v>
      </c>
      <c r="V3788">
        <v>510</v>
      </c>
      <c r="W3788" t="s">
        <v>3216</v>
      </c>
      <c r="X3788">
        <v>1</v>
      </c>
      <c r="Y3788">
        <v>1</v>
      </c>
      <c r="Z3788" t="s">
        <v>1532</v>
      </c>
    </row>
    <row r="3789" spans="1:26">
      <c r="A3789">
        <v>285</v>
      </c>
      <c r="B3789">
        <v>16226</v>
      </c>
      <c r="C3789" t="s">
        <v>1574</v>
      </c>
      <c r="D3789" t="s">
        <v>1529</v>
      </c>
      <c r="E3789" t="s">
        <v>1444</v>
      </c>
      <c r="F3789">
        <v>6999</v>
      </c>
      <c r="G3789">
        <v>7299</v>
      </c>
      <c r="H3789" t="s">
        <v>1530</v>
      </c>
      <c r="I3789">
        <v>261</v>
      </c>
      <c r="J3789">
        <v>15000</v>
      </c>
      <c r="K3789">
        <v>120</v>
      </c>
      <c r="L3789">
        <v>81000</v>
      </c>
      <c r="M3789">
        <v>32687</v>
      </c>
      <c r="N3789">
        <v>34321</v>
      </c>
      <c r="O3789">
        <v>36037</v>
      </c>
      <c r="P3789">
        <v>39387</v>
      </c>
      <c r="Q3789">
        <v>42737</v>
      </c>
      <c r="R3789">
        <v>1800000</v>
      </c>
      <c r="S3789">
        <v>1889981</v>
      </c>
      <c r="T3789">
        <v>1984477</v>
      </c>
      <c r="U3789">
        <v>2168954</v>
      </c>
      <c r="V3789">
        <v>2353431</v>
      </c>
      <c r="W3789" t="s">
        <v>3219</v>
      </c>
      <c r="X3789">
        <v>1</v>
      </c>
      <c r="Y3789">
        <v>1</v>
      </c>
      <c r="Z3789" t="s">
        <v>1532</v>
      </c>
    </row>
    <row r="3790" spans="1:26">
      <c r="A3790">
        <v>285</v>
      </c>
      <c r="B3790">
        <v>16226</v>
      </c>
      <c r="C3790" t="s">
        <v>1574</v>
      </c>
      <c r="D3790" t="s">
        <v>1529</v>
      </c>
      <c r="E3790" t="s">
        <v>1441</v>
      </c>
      <c r="F3790">
        <v>81130</v>
      </c>
      <c r="G3790">
        <v>95848</v>
      </c>
      <c r="H3790" t="s">
        <v>1530</v>
      </c>
      <c r="I3790">
        <v>296</v>
      </c>
      <c r="J3790">
        <v>10</v>
      </c>
      <c r="K3790">
        <v>150</v>
      </c>
      <c r="L3790">
        <v>81000</v>
      </c>
      <c r="M3790">
        <v>741</v>
      </c>
      <c r="N3790">
        <v>778</v>
      </c>
      <c r="O3790">
        <v>817</v>
      </c>
      <c r="P3790">
        <v>893</v>
      </c>
      <c r="Q3790">
        <v>969</v>
      </c>
      <c r="R3790">
        <v>1500</v>
      </c>
      <c r="S3790">
        <v>1575</v>
      </c>
      <c r="T3790">
        <v>1654</v>
      </c>
      <c r="U3790">
        <v>1808</v>
      </c>
      <c r="V3790">
        <v>1962</v>
      </c>
      <c r="W3790" t="s">
        <v>3220</v>
      </c>
      <c r="X3790">
        <v>1</v>
      </c>
      <c r="Y3790">
        <v>1</v>
      </c>
      <c r="Z3790" t="s">
        <v>1532</v>
      </c>
    </row>
    <row r="3791" spans="1:26">
      <c r="A3791">
        <v>285</v>
      </c>
      <c r="B3791">
        <v>16226</v>
      </c>
      <c r="C3791" t="s">
        <v>1574</v>
      </c>
      <c r="D3791" t="s">
        <v>1529</v>
      </c>
      <c r="E3791" t="s">
        <v>1441</v>
      </c>
      <c r="F3791">
        <v>75465</v>
      </c>
      <c r="G3791">
        <v>89521</v>
      </c>
      <c r="H3791" t="s">
        <v>1530</v>
      </c>
      <c r="I3791">
        <v>283</v>
      </c>
      <c r="J3791">
        <v>1000</v>
      </c>
      <c r="K3791">
        <v>1.3</v>
      </c>
      <c r="L3791">
        <v>81000</v>
      </c>
      <c r="M3791">
        <v>741</v>
      </c>
      <c r="N3791">
        <v>778</v>
      </c>
      <c r="O3791">
        <v>817</v>
      </c>
      <c r="P3791">
        <v>893</v>
      </c>
      <c r="Q3791">
        <v>969</v>
      </c>
      <c r="R3791">
        <v>1300</v>
      </c>
      <c r="S3791">
        <v>1365</v>
      </c>
      <c r="T3791">
        <v>1433</v>
      </c>
      <c r="U3791">
        <v>1567</v>
      </c>
      <c r="V3791">
        <v>1700</v>
      </c>
      <c r="W3791" t="s">
        <v>3221</v>
      </c>
      <c r="X3791">
        <v>1</v>
      </c>
      <c r="Y3791">
        <v>1</v>
      </c>
      <c r="Z3791" t="s">
        <v>1532</v>
      </c>
    </row>
    <row r="3792" spans="1:26">
      <c r="A3792">
        <v>285</v>
      </c>
      <c r="B3792">
        <v>16226</v>
      </c>
      <c r="C3792" t="s">
        <v>1574</v>
      </c>
      <c r="D3792" t="s">
        <v>1529</v>
      </c>
      <c r="E3792" t="s">
        <v>1444</v>
      </c>
      <c r="F3792">
        <v>49408</v>
      </c>
      <c r="G3792">
        <v>57889</v>
      </c>
      <c r="H3792" t="s">
        <v>1530</v>
      </c>
      <c r="I3792">
        <v>261</v>
      </c>
      <c r="J3792">
        <v>20000</v>
      </c>
      <c r="K3792">
        <v>80</v>
      </c>
      <c r="L3792">
        <v>81000</v>
      </c>
      <c r="M3792">
        <v>32687</v>
      </c>
      <c r="N3792">
        <v>34321</v>
      </c>
      <c r="O3792">
        <v>36037</v>
      </c>
      <c r="P3792">
        <v>39387</v>
      </c>
      <c r="Q3792">
        <v>42737</v>
      </c>
      <c r="R3792">
        <v>1600000</v>
      </c>
      <c r="S3792">
        <v>1679983</v>
      </c>
      <c r="T3792">
        <v>1763980</v>
      </c>
      <c r="U3792">
        <v>1927959</v>
      </c>
      <c r="V3792">
        <v>2091939</v>
      </c>
      <c r="W3792" t="s">
        <v>3222</v>
      </c>
      <c r="X3792">
        <v>1</v>
      </c>
      <c r="Y3792">
        <v>1</v>
      </c>
      <c r="Z3792" t="s">
        <v>1532</v>
      </c>
    </row>
    <row r="3793" spans="1:26">
      <c r="A3793">
        <v>285</v>
      </c>
      <c r="B3793">
        <v>16226</v>
      </c>
      <c r="C3793" t="s">
        <v>1574</v>
      </c>
      <c r="D3793" t="s">
        <v>1529</v>
      </c>
      <c r="E3793" t="s">
        <v>1441</v>
      </c>
      <c r="F3793">
        <v>81131</v>
      </c>
      <c r="G3793">
        <v>95849</v>
      </c>
      <c r="H3793" t="s">
        <v>1530</v>
      </c>
      <c r="I3793">
        <v>296</v>
      </c>
      <c r="J3793">
        <v>10</v>
      </c>
      <c r="K3793">
        <v>30</v>
      </c>
      <c r="L3793">
        <v>81000</v>
      </c>
      <c r="M3793">
        <v>741</v>
      </c>
      <c r="N3793">
        <v>778</v>
      </c>
      <c r="O3793">
        <v>817</v>
      </c>
      <c r="P3793">
        <v>893</v>
      </c>
      <c r="Q3793">
        <v>969</v>
      </c>
      <c r="R3793">
        <v>300</v>
      </c>
      <c r="S3793">
        <v>315</v>
      </c>
      <c r="T3793">
        <v>331</v>
      </c>
      <c r="U3793">
        <v>362</v>
      </c>
      <c r="V3793">
        <v>392</v>
      </c>
      <c r="W3793" t="s">
        <v>3220</v>
      </c>
      <c r="X3793">
        <v>1</v>
      </c>
      <c r="Y3793">
        <v>1</v>
      </c>
      <c r="Z3793" t="s">
        <v>1532</v>
      </c>
    </row>
    <row r="3794" spans="1:26">
      <c r="A3794">
        <v>285</v>
      </c>
      <c r="B3794">
        <v>16226</v>
      </c>
      <c r="C3794" t="s">
        <v>1574</v>
      </c>
      <c r="D3794" t="s">
        <v>1529</v>
      </c>
      <c r="E3794" t="s">
        <v>1441</v>
      </c>
      <c r="F3794">
        <v>62041</v>
      </c>
      <c r="G3794">
        <v>74581</v>
      </c>
      <c r="H3794" t="s">
        <v>1530</v>
      </c>
      <c r="I3794">
        <v>296</v>
      </c>
      <c r="J3794">
        <v>10</v>
      </c>
      <c r="K3794">
        <v>100</v>
      </c>
      <c r="L3794">
        <v>81000</v>
      </c>
      <c r="M3794">
        <v>741</v>
      </c>
      <c r="N3794">
        <v>778</v>
      </c>
      <c r="O3794">
        <v>817</v>
      </c>
      <c r="P3794">
        <v>893</v>
      </c>
      <c r="Q3794">
        <v>969</v>
      </c>
      <c r="R3794">
        <v>1000</v>
      </c>
      <c r="S3794">
        <v>1050</v>
      </c>
      <c r="T3794">
        <v>1103</v>
      </c>
      <c r="U3794">
        <v>1205</v>
      </c>
      <c r="V3794">
        <v>1308</v>
      </c>
      <c r="W3794" t="s">
        <v>3174</v>
      </c>
      <c r="X3794">
        <v>1</v>
      </c>
      <c r="Y3794">
        <v>1</v>
      </c>
      <c r="Z3794" t="s">
        <v>1532</v>
      </c>
    </row>
    <row r="3795" spans="1:26">
      <c r="A3795">
        <v>285</v>
      </c>
      <c r="B3795">
        <v>16226</v>
      </c>
      <c r="C3795" t="s">
        <v>1574</v>
      </c>
      <c r="D3795" t="s">
        <v>1529</v>
      </c>
      <c r="E3795" t="s">
        <v>1441</v>
      </c>
      <c r="F3795">
        <v>56584</v>
      </c>
      <c r="G3795">
        <v>67030</v>
      </c>
      <c r="H3795" t="s">
        <v>1530</v>
      </c>
      <c r="I3795">
        <v>296</v>
      </c>
      <c r="J3795">
        <v>1</v>
      </c>
      <c r="K3795">
        <v>50</v>
      </c>
      <c r="L3795">
        <v>81000</v>
      </c>
      <c r="M3795">
        <v>741</v>
      </c>
      <c r="N3795">
        <v>778</v>
      </c>
      <c r="O3795">
        <v>817</v>
      </c>
      <c r="P3795">
        <v>893</v>
      </c>
      <c r="Q3795">
        <v>969</v>
      </c>
      <c r="R3795">
        <v>50</v>
      </c>
      <c r="S3795">
        <v>52</v>
      </c>
      <c r="T3795">
        <v>55</v>
      </c>
      <c r="U3795">
        <v>60</v>
      </c>
      <c r="V3795">
        <v>65</v>
      </c>
      <c r="W3795" t="s">
        <v>3223</v>
      </c>
      <c r="X3795">
        <v>1</v>
      </c>
      <c r="Y3795">
        <v>1</v>
      </c>
      <c r="Z3795" t="s">
        <v>1532</v>
      </c>
    </row>
    <row r="3796" spans="1:26">
      <c r="A3796">
        <v>285</v>
      </c>
      <c r="B3796">
        <v>16226</v>
      </c>
      <c r="C3796" t="s">
        <v>1574</v>
      </c>
      <c r="D3796" t="s">
        <v>1529</v>
      </c>
      <c r="E3796" t="s">
        <v>1441</v>
      </c>
      <c r="F3796">
        <v>24523</v>
      </c>
      <c r="G3796">
        <v>26108</v>
      </c>
      <c r="H3796" t="s">
        <v>1530</v>
      </c>
      <c r="I3796">
        <v>296</v>
      </c>
      <c r="J3796">
        <v>10</v>
      </c>
      <c r="K3796">
        <v>45</v>
      </c>
      <c r="L3796">
        <v>81000</v>
      </c>
      <c r="M3796">
        <v>741</v>
      </c>
      <c r="N3796">
        <v>778</v>
      </c>
      <c r="O3796">
        <v>817</v>
      </c>
      <c r="P3796">
        <v>893</v>
      </c>
      <c r="Q3796">
        <v>969</v>
      </c>
      <c r="R3796">
        <v>450</v>
      </c>
      <c r="S3796">
        <v>472</v>
      </c>
      <c r="T3796">
        <v>496</v>
      </c>
      <c r="U3796">
        <v>542</v>
      </c>
      <c r="V3796">
        <v>588</v>
      </c>
      <c r="W3796" t="s">
        <v>3190</v>
      </c>
      <c r="X3796">
        <v>1</v>
      </c>
      <c r="Y3796">
        <v>1</v>
      </c>
      <c r="Z3796" t="s">
        <v>1532</v>
      </c>
    </row>
    <row r="3797" spans="1:26">
      <c r="A3797">
        <v>285</v>
      </c>
      <c r="B3797">
        <v>16226</v>
      </c>
      <c r="C3797" t="s">
        <v>1574</v>
      </c>
      <c r="D3797" t="s">
        <v>1529</v>
      </c>
      <c r="E3797" t="s">
        <v>1441</v>
      </c>
      <c r="F3797">
        <v>80381</v>
      </c>
      <c r="G3797">
        <v>94985</v>
      </c>
      <c r="H3797" t="s">
        <v>1530</v>
      </c>
      <c r="I3797">
        <v>296</v>
      </c>
      <c r="J3797">
        <v>10</v>
      </c>
      <c r="K3797">
        <v>100</v>
      </c>
      <c r="L3797">
        <v>81000</v>
      </c>
      <c r="M3797">
        <v>741</v>
      </c>
      <c r="N3797">
        <v>778</v>
      </c>
      <c r="O3797">
        <v>817</v>
      </c>
      <c r="P3797">
        <v>893</v>
      </c>
      <c r="Q3797">
        <v>969</v>
      </c>
      <c r="R3797">
        <v>1000</v>
      </c>
      <c r="S3797">
        <v>1050</v>
      </c>
      <c r="T3797">
        <v>1103</v>
      </c>
      <c r="U3797">
        <v>1205</v>
      </c>
      <c r="V3797">
        <v>1308</v>
      </c>
      <c r="W3797" t="s">
        <v>3192</v>
      </c>
      <c r="X3797">
        <v>1</v>
      </c>
      <c r="Y3797">
        <v>1</v>
      </c>
      <c r="Z3797" t="s">
        <v>1532</v>
      </c>
    </row>
    <row r="3798" spans="1:26">
      <c r="A3798">
        <v>285</v>
      </c>
      <c r="B3798">
        <v>16226</v>
      </c>
      <c r="C3798" t="s">
        <v>1574</v>
      </c>
      <c r="D3798" t="s">
        <v>1529</v>
      </c>
      <c r="E3798" t="s">
        <v>1441</v>
      </c>
      <c r="F3798">
        <v>25993</v>
      </c>
      <c r="G3798">
        <v>28227</v>
      </c>
      <c r="H3798" t="s">
        <v>1530</v>
      </c>
      <c r="I3798">
        <v>296</v>
      </c>
      <c r="J3798">
        <v>10</v>
      </c>
      <c r="K3798">
        <v>20</v>
      </c>
      <c r="L3798">
        <v>81000</v>
      </c>
      <c r="M3798">
        <v>741</v>
      </c>
      <c r="N3798">
        <v>778</v>
      </c>
      <c r="O3798">
        <v>817</v>
      </c>
      <c r="P3798">
        <v>893</v>
      </c>
      <c r="Q3798">
        <v>969</v>
      </c>
      <c r="R3798">
        <v>200</v>
      </c>
      <c r="S3798">
        <v>210</v>
      </c>
      <c r="T3798">
        <v>221</v>
      </c>
      <c r="U3798">
        <v>241</v>
      </c>
      <c r="V3798">
        <v>262</v>
      </c>
      <c r="W3798" t="s">
        <v>3192</v>
      </c>
      <c r="X3798">
        <v>1</v>
      </c>
      <c r="Y3798">
        <v>1</v>
      </c>
      <c r="Z3798" t="s">
        <v>1532</v>
      </c>
    </row>
    <row r="3799" spans="1:26">
      <c r="A3799">
        <v>285</v>
      </c>
      <c r="B3799">
        <v>16226</v>
      </c>
      <c r="C3799" t="s">
        <v>1574</v>
      </c>
      <c r="D3799" t="s">
        <v>1529</v>
      </c>
      <c r="E3799" t="s">
        <v>1441</v>
      </c>
      <c r="F3799">
        <v>53996</v>
      </c>
      <c r="G3799">
        <v>63679</v>
      </c>
      <c r="H3799" t="s">
        <v>1530</v>
      </c>
      <c r="I3799">
        <v>296</v>
      </c>
      <c r="J3799">
        <v>5</v>
      </c>
      <c r="K3799">
        <v>50</v>
      </c>
      <c r="L3799">
        <v>81000</v>
      </c>
      <c r="M3799">
        <v>741</v>
      </c>
      <c r="N3799">
        <v>778</v>
      </c>
      <c r="O3799">
        <v>817</v>
      </c>
      <c r="P3799">
        <v>893</v>
      </c>
      <c r="Q3799">
        <v>969</v>
      </c>
      <c r="R3799">
        <v>250</v>
      </c>
      <c r="S3799">
        <v>262</v>
      </c>
      <c r="T3799">
        <v>276</v>
      </c>
      <c r="U3799">
        <v>301</v>
      </c>
      <c r="V3799">
        <v>327</v>
      </c>
      <c r="W3799" t="s">
        <v>3224</v>
      </c>
      <c r="X3799">
        <v>1</v>
      </c>
      <c r="Y3799">
        <v>1</v>
      </c>
      <c r="Z3799" t="s">
        <v>1532</v>
      </c>
    </row>
    <row r="3800" spans="1:26">
      <c r="A3800">
        <v>285</v>
      </c>
      <c r="B3800">
        <v>16226</v>
      </c>
      <c r="C3800" t="s">
        <v>1574</v>
      </c>
      <c r="D3800" t="s">
        <v>1529</v>
      </c>
      <c r="E3800" t="s">
        <v>1441</v>
      </c>
      <c r="F3800">
        <v>53706</v>
      </c>
      <c r="G3800">
        <v>63345</v>
      </c>
      <c r="H3800" t="s">
        <v>1530</v>
      </c>
      <c r="I3800">
        <v>296</v>
      </c>
      <c r="J3800">
        <v>10</v>
      </c>
      <c r="K3800">
        <v>100</v>
      </c>
      <c r="L3800">
        <v>81000</v>
      </c>
      <c r="M3800">
        <v>741</v>
      </c>
      <c r="N3800">
        <v>778</v>
      </c>
      <c r="O3800">
        <v>817</v>
      </c>
      <c r="P3800">
        <v>893</v>
      </c>
      <c r="Q3800">
        <v>969</v>
      </c>
      <c r="R3800">
        <v>1000</v>
      </c>
      <c r="S3800">
        <v>1050</v>
      </c>
      <c r="T3800">
        <v>1103</v>
      </c>
      <c r="U3800">
        <v>1205</v>
      </c>
      <c r="V3800">
        <v>1308</v>
      </c>
      <c r="W3800" t="s">
        <v>3193</v>
      </c>
      <c r="X3800">
        <v>1</v>
      </c>
      <c r="Y3800">
        <v>1</v>
      </c>
      <c r="Z3800" t="s">
        <v>1532</v>
      </c>
    </row>
    <row r="3801" spans="1:26">
      <c r="A3801">
        <v>285</v>
      </c>
      <c r="B3801">
        <v>16226</v>
      </c>
      <c r="C3801" t="s">
        <v>1574</v>
      </c>
      <c r="D3801" t="s">
        <v>1529</v>
      </c>
      <c r="E3801" t="s">
        <v>1441</v>
      </c>
      <c r="F3801">
        <v>53707</v>
      </c>
      <c r="G3801">
        <v>63346</v>
      </c>
      <c r="H3801" t="s">
        <v>1530</v>
      </c>
      <c r="I3801">
        <v>296</v>
      </c>
      <c r="J3801">
        <v>10</v>
      </c>
      <c r="K3801">
        <v>90</v>
      </c>
      <c r="L3801">
        <v>81000</v>
      </c>
      <c r="M3801">
        <v>741</v>
      </c>
      <c r="N3801">
        <v>778</v>
      </c>
      <c r="O3801">
        <v>817</v>
      </c>
      <c r="P3801">
        <v>893</v>
      </c>
      <c r="Q3801">
        <v>969</v>
      </c>
      <c r="R3801">
        <v>900</v>
      </c>
      <c r="S3801">
        <v>945</v>
      </c>
      <c r="T3801">
        <v>992</v>
      </c>
      <c r="U3801">
        <v>1085</v>
      </c>
      <c r="V3801">
        <v>1177</v>
      </c>
      <c r="W3801" t="s">
        <v>3193</v>
      </c>
      <c r="X3801">
        <v>1</v>
      </c>
      <c r="Y3801">
        <v>1</v>
      </c>
      <c r="Z3801" t="s">
        <v>1532</v>
      </c>
    </row>
    <row r="3802" spans="1:26">
      <c r="A3802">
        <v>285</v>
      </c>
      <c r="B3802">
        <v>16226</v>
      </c>
      <c r="C3802" t="s">
        <v>1574</v>
      </c>
      <c r="D3802" t="s">
        <v>1529</v>
      </c>
      <c r="E3802" t="s">
        <v>1441</v>
      </c>
      <c r="F3802">
        <v>53982</v>
      </c>
      <c r="G3802">
        <v>63663</v>
      </c>
      <c r="H3802" t="s">
        <v>1530</v>
      </c>
      <c r="I3802">
        <v>296</v>
      </c>
      <c r="J3802">
        <v>5</v>
      </c>
      <c r="K3802">
        <v>175</v>
      </c>
      <c r="L3802">
        <v>81000</v>
      </c>
      <c r="M3802">
        <v>741</v>
      </c>
      <c r="N3802">
        <v>778</v>
      </c>
      <c r="O3802">
        <v>817</v>
      </c>
      <c r="P3802">
        <v>893</v>
      </c>
      <c r="Q3802">
        <v>969</v>
      </c>
      <c r="R3802">
        <v>875</v>
      </c>
      <c r="S3802">
        <v>919</v>
      </c>
      <c r="T3802">
        <v>965</v>
      </c>
      <c r="U3802">
        <v>1054</v>
      </c>
      <c r="V3802">
        <v>1144</v>
      </c>
      <c r="W3802" t="s">
        <v>3194</v>
      </c>
      <c r="X3802">
        <v>1</v>
      </c>
      <c r="Y3802">
        <v>1</v>
      </c>
      <c r="Z3802" t="s">
        <v>1532</v>
      </c>
    </row>
    <row r="3803" spans="1:26">
      <c r="A3803">
        <v>285</v>
      </c>
      <c r="B3803">
        <v>16226</v>
      </c>
      <c r="C3803" t="s">
        <v>1574</v>
      </c>
      <c r="D3803" t="s">
        <v>1529</v>
      </c>
      <c r="E3803" t="s">
        <v>1441</v>
      </c>
      <c r="F3803">
        <v>72330</v>
      </c>
      <c r="G3803">
        <v>86012</v>
      </c>
      <c r="H3803" t="s">
        <v>1530</v>
      </c>
      <c r="I3803">
        <v>296</v>
      </c>
      <c r="J3803">
        <v>3</v>
      </c>
      <c r="K3803">
        <v>45</v>
      </c>
      <c r="L3803">
        <v>81000</v>
      </c>
      <c r="M3803">
        <v>741</v>
      </c>
      <c r="N3803">
        <v>778</v>
      </c>
      <c r="O3803">
        <v>817</v>
      </c>
      <c r="P3803">
        <v>893</v>
      </c>
      <c r="Q3803">
        <v>969</v>
      </c>
      <c r="R3803">
        <v>135</v>
      </c>
      <c r="S3803">
        <v>142</v>
      </c>
      <c r="T3803">
        <v>149</v>
      </c>
      <c r="U3803">
        <v>163</v>
      </c>
      <c r="V3803">
        <v>177</v>
      </c>
      <c r="W3803" t="s">
        <v>3194</v>
      </c>
      <c r="X3803">
        <v>1</v>
      </c>
      <c r="Y3803">
        <v>1</v>
      </c>
      <c r="Z3803" t="s">
        <v>1532</v>
      </c>
    </row>
    <row r="3804" spans="1:26">
      <c r="A3804">
        <v>285</v>
      </c>
      <c r="B3804">
        <v>16226</v>
      </c>
      <c r="C3804" t="s">
        <v>1574</v>
      </c>
      <c r="D3804" t="s">
        <v>1529</v>
      </c>
      <c r="E3804" t="s">
        <v>1441</v>
      </c>
      <c r="F3804">
        <v>53977</v>
      </c>
      <c r="G3804">
        <v>63658</v>
      </c>
      <c r="H3804" t="s">
        <v>1530</v>
      </c>
      <c r="I3804">
        <v>296</v>
      </c>
      <c r="J3804">
        <v>5</v>
      </c>
      <c r="K3804">
        <v>175</v>
      </c>
      <c r="L3804">
        <v>81000</v>
      </c>
      <c r="M3804">
        <v>741</v>
      </c>
      <c r="N3804">
        <v>778</v>
      </c>
      <c r="O3804">
        <v>817</v>
      </c>
      <c r="P3804">
        <v>893</v>
      </c>
      <c r="Q3804">
        <v>969</v>
      </c>
      <c r="R3804">
        <v>875</v>
      </c>
      <c r="S3804">
        <v>919</v>
      </c>
      <c r="T3804">
        <v>965</v>
      </c>
      <c r="U3804">
        <v>1054</v>
      </c>
      <c r="V3804">
        <v>1144</v>
      </c>
      <c r="W3804" t="s">
        <v>3194</v>
      </c>
      <c r="X3804">
        <v>1</v>
      </c>
      <c r="Y3804">
        <v>1</v>
      </c>
      <c r="Z3804" t="s">
        <v>1532</v>
      </c>
    </row>
    <row r="3805" spans="1:26">
      <c r="A3805">
        <v>285</v>
      </c>
      <c r="B3805">
        <v>16226</v>
      </c>
      <c r="C3805" t="s">
        <v>1574</v>
      </c>
      <c r="D3805" t="s">
        <v>1529</v>
      </c>
      <c r="E3805" t="s">
        <v>1444</v>
      </c>
      <c r="F3805">
        <v>35740</v>
      </c>
      <c r="G3805">
        <v>52581</v>
      </c>
      <c r="H3805" t="s">
        <v>1530</v>
      </c>
      <c r="I3805">
        <v>261</v>
      </c>
      <c r="J3805">
        <v>55</v>
      </c>
      <c r="K3805">
        <v>120</v>
      </c>
      <c r="L3805">
        <v>81000</v>
      </c>
      <c r="M3805">
        <v>32687</v>
      </c>
      <c r="N3805">
        <v>34321</v>
      </c>
      <c r="O3805">
        <v>36037</v>
      </c>
      <c r="P3805">
        <v>39387</v>
      </c>
      <c r="Q3805">
        <v>42737</v>
      </c>
      <c r="R3805">
        <v>6600</v>
      </c>
      <c r="S3805">
        <v>6930</v>
      </c>
      <c r="T3805">
        <v>7276</v>
      </c>
      <c r="U3805">
        <v>7953</v>
      </c>
      <c r="V3805">
        <v>8629</v>
      </c>
      <c r="W3805" t="s">
        <v>1544</v>
      </c>
      <c r="X3805">
        <v>1</v>
      </c>
      <c r="Y3805">
        <v>1</v>
      </c>
      <c r="Z3805" t="s">
        <v>1532</v>
      </c>
    </row>
    <row r="3806" spans="1:26">
      <c r="A3806">
        <v>285</v>
      </c>
      <c r="B3806">
        <v>16226</v>
      </c>
      <c r="C3806" t="s">
        <v>1574</v>
      </c>
      <c r="D3806" t="s">
        <v>1529</v>
      </c>
      <c r="E3806" t="s">
        <v>1441</v>
      </c>
      <c r="F3806">
        <v>38025</v>
      </c>
      <c r="G3806">
        <v>42000</v>
      </c>
      <c r="H3806" t="s">
        <v>1530</v>
      </c>
      <c r="I3806">
        <v>296</v>
      </c>
      <c r="J3806">
        <v>3</v>
      </c>
      <c r="K3806">
        <v>80</v>
      </c>
      <c r="L3806">
        <v>81000</v>
      </c>
      <c r="M3806">
        <v>741</v>
      </c>
      <c r="N3806">
        <v>778</v>
      </c>
      <c r="O3806">
        <v>817</v>
      </c>
      <c r="P3806">
        <v>893</v>
      </c>
      <c r="Q3806">
        <v>969</v>
      </c>
      <c r="R3806">
        <v>240</v>
      </c>
      <c r="S3806">
        <v>252</v>
      </c>
      <c r="T3806">
        <v>265</v>
      </c>
      <c r="U3806">
        <v>289</v>
      </c>
      <c r="V3806">
        <v>314</v>
      </c>
      <c r="W3806" t="s">
        <v>3194</v>
      </c>
      <c r="X3806">
        <v>1</v>
      </c>
      <c r="Y3806">
        <v>1</v>
      </c>
      <c r="Z3806" t="s">
        <v>1532</v>
      </c>
    </row>
    <row r="3807" spans="1:26">
      <c r="A3807">
        <v>285</v>
      </c>
      <c r="B3807">
        <v>16226</v>
      </c>
      <c r="C3807" t="s">
        <v>1574</v>
      </c>
      <c r="D3807" t="s">
        <v>1529</v>
      </c>
      <c r="E3807" t="s">
        <v>1441</v>
      </c>
      <c r="F3807">
        <v>20545</v>
      </c>
      <c r="G3807">
        <v>21515</v>
      </c>
      <c r="H3807" t="s">
        <v>1530</v>
      </c>
      <c r="I3807">
        <v>296</v>
      </c>
      <c r="J3807">
        <v>10</v>
      </c>
      <c r="K3807">
        <v>50</v>
      </c>
      <c r="L3807">
        <v>81000</v>
      </c>
      <c r="M3807">
        <v>741</v>
      </c>
      <c r="N3807">
        <v>778</v>
      </c>
      <c r="O3807">
        <v>817</v>
      </c>
      <c r="P3807">
        <v>893</v>
      </c>
      <c r="Q3807">
        <v>969</v>
      </c>
      <c r="R3807">
        <v>500</v>
      </c>
      <c r="S3807">
        <v>525</v>
      </c>
      <c r="T3807">
        <v>551</v>
      </c>
      <c r="U3807">
        <v>603</v>
      </c>
      <c r="V3807">
        <v>654</v>
      </c>
      <c r="W3807" t="s">
        <v>3194</v>
      </c>
      <c r="X3807">
        <v>1</v>
      </c>
      <c r="Y3807">
        <v>1</v>
      </c>
      <c r="Z3807" t="s">
        <v>1532</v>
      </c>
    </row>
    <row r="3808" spans="1:26">
      <c r="A3808">
        <v>285</v>
      </c>
      <c r="B3808">
        <v>16226</v>
      </c>
      <c r="C3808" t="s">
        <v>1574</v>
      </c>
      <c r="D3808" t="s">
        <v>1529</v>
      </c>
      <c r="E3808" t="s">
        <v>1441</v>
      </c>
      <c r="F3808">
        <v>53945</v>
      </c>
      <c r="G3808">
        <v>63621</v>
      </c>
      <c r="H3808" t="s">
        <v>1530</v>
      </c>
      <c r="I3808">
        <v>296</v>
      </c>
      <c r="J3808">
        <v>10</v>
      </c>
      <c r="K3808">
        <v>190</v>
      </c>
      <c r="L3808">
        <v>81000</v>
      </c>
      <c r="M3808">
        <v>741</v>
      </c>
      <c r="N3808">
        <v>778</v>
      </c>
      <c r="O3808">
        <v>817</v>
      </c>
      <c r="P3808">
        <v>893</v>
      </c>
      <c r="Q3808">
        <v>969</v>
      </c>
      <c r="R3808">
        <v>1900</v>
      </c>
      <c r="S3808">
        <v>1995</v>
      </c>
      <c r="T3808">
        <v>2095</v>
      </c>
      <c r="U3808">
        <v>2290</v>
      </c>
      <c r="V3808">
        <v>2485</v>
      </c>
      <c r="W3808" t="s">
        <v>3194</v>
      </c>
      <c r="X3808">
        <v>1</v>
      </c>
      <c r="Y3808">
        <v>1</v>
      </c>
      <c r="Z3808" t="s">
        <v>1532</v>
      </c>
    </row>
    <row r="3809" spans="1:26">
      <c r="A3809">
        <v>285</v>
      </c>
      <c r="B3809">
        <v>16226</v>
      </c>
      <c r="C3809" t="s">
        <v>1574</v>
      </c>
      <c r="D3809" t="s">
        <v>1529</v>
      </c>
      <c r="E3809" t="s">
        <v>1444</v>
      </c>
      <c r="F3809">
        <v>7063</v>
      </c>
      <c r="G3809">
        <v>84931</v>
      </c>
      <c r="H3809" t="s">
        <v>1530</v>
      </c>
      <c r="I3809">
        <v>261</v>
      </c>
      <c r="J3809">
        <v>100</v>
      </c>
      <c r="K3809">
        <v>11000</v>
      </c>
      <c r="L3809">
        <v>81000</v>
      </c>
      <c r="M3809">
        <v>32687</v>
      </c>
      <c r="N3809">
        <v>34321</v>
      </c>
      <c r="O3809">
        <v>36037</v>
      </c>
      <c r="P3809">
        <v>39387</v>
      </c>
      <c r="Q3809">
        <v>42737</v>
      </c>
      <c r="R3809">
        <v>1100000</v>
      </c>
      <c r="S3809">
        <v>1154988</v>
      </c>
      <c r="T3809">
        <v>1212736</v>
      </c>
      <c r="U3809">
        <v>1325472</v>
      </c>
      <c r="V3809">
        <v>1438208</v>
      </c>
      <c r="W3809" t="s">
        <v>2046</v>
      </c>
      <c r="X3809">
        <v>1</v>
      </c>
      <c r="Y3809">
        <v>1</v>
      </c>
      <c r="Z3809" t="s">
        <v>1532</v>
      </c>
    </row>
    <row r="3810" spans="1:26">
      <c r="A3810">
        <v>285</v>
      </c>
      <c r="B3810">
        <v>16226</v>
      </c>
      <c r="C3810" t="s">
        <v>1574</v>
      </c>
      <c r="D3810" t="s">
        <v>1529</v>
      </c>
      <c r="E3810" t="s">
        <v>1441</v>
      </c>
      <c r="F3810">
        <v>53944</v>
      </c>
      <c r="G3810">
        <v>63620</v>
      </c>
      <c r="H3810" t="s">
        <v>1530</v>
      </c>
      <c r="I3810">
        <v>296</v>
      </c>
      <c r="J3810">
        <v>3</v>
      </c>
      <c r="K3810">
        <v>220</v>
      </c>
      <c r="L3810">
        <v>81000</v>
      </c>
      <c r="M3810">
        <v>741</v>
      </c>
      <c r="N3810">
        <v>778</v>
      </c>
      <c r="O3810">
        <v>817</v>
      </c>
      <c r="P3810">
        <v>893</v>
      </c>
      <c r="Q3810">
        <v>969</v>
      </c>
      <c r="R3810">
        <v>660</v>
      </c>
      <c r="S3810">
        <v>693</v>
      </c>
      <c r="T3810">
        <v>728</v>
      </c>
      <c r="U3810">
        <v>795</v>
      </c>
      <c r="V3810">
        <v>863</v>
      </c>
      <c r="W3810" t="s">
        <v>3194</v>
      </c>
      <c r="X3810">
        <v>1</v>
      </c>
      <c r="Y3810">
        <v>1</v>
      </c>
      <c r="Z3810" t="s">
        <v>1532</v>
      </c>
    </row>
    <row r="3811" spans="1:26">
      <c r="A3811">
        <v>285</v>
      </c>
      <c r="B3811">
        <v>16226</v>
      </c>
      <c r="C3811" t="s">
        <v>1574</v>
      </c>
      <c r="D3811" t="s">
        <v>1529</v>
      </c>
      <c r="E3811" t="s">
        <v>1444</v>
      </c>
      <c r="F3811">
        <v>1941</v>
      </c>
      <c r="G3811">
        <v>66563</v>
      </c>
      <c r="H3811" t="s">
        <v>1530</v>
      </c>
      <c r="I3811">
        <v>262</v>
      </c>
      <c r="J3811">
        <v>5000</v>
      </c>
      <c r="K3811">
        <v>30</v>
      </c>
      <c r="L3811">
        <v>81000</v>
      </c>
      <c r="M3811">
        <v>32687</v>
      </c>
      <c r="N3811">
        <v>34321</v>
      </c>
      <c r="O3811">
        <v>36037</v>
      </c>
      <c r="P3811">
        <v>39387</v>
      </c>
      <c r="Q3811">
        <v>42737</v>
      </c>
      <c r="R3811">
        <v>150000</v>
      </c>
      <c r="S3811">
        <v>157498</v>
      </c>
      <c r="T3811">
        <v>165373</v>
      </c>
      <c r="U3811">
        <v>180746</v>
      </c>
      <c r="V3811">
        <v>196119</v>
      </c>
      <c r="W3811" t="s">
        <v>3225</v>
      </c>
      <c r="X3811">
        <v>1</v>
      </c>
      <c r="Y3811">
        <v>1</v>
      </c>
      <c r="Z3811" t="s">
        <v>1532</v>
      </c>
    </row>
    <row r="3812" spans="1:26">
      <c r="A3812">
        <v>285</v>
      </c>
      <c r="B3812">
        <v>16226</v>
      </c>
      <c r="C3812" t="s">
        <v>1574</v>
      </c>
      <c r="D3812" t="s">
        <v>1529</v>
      </c>
      <c r="E3812" t="s">
        <v>1443</v>
      </c>
      <c r="F3812">
        <v>1941</v>
      </c>
      <c r="G3812">
        <v>66563</v>
      </c>
      <c r="H3812" t="s">
        <v>1530</v>
      </c>
      <c r="I3812">
        <v>262</v>
      </c>
      <c r="J3812">
        <v>5000</v>
      </c>
      <c r="K3812">
        <v>30</v>
      </c>
      <c r="L3812">
        <v>81000</v>
      </c>
      <c r="M3812">
        <v>14512</v>
      </c>
      <c r="N3812">
        <v>15238</v>
      </c>
      <c r="O3812">
        <v>15999</v>
      </c>
      <c r="P3812">
        <v>17486</v>
      </c>
      <c r="Q3812">
        <v>18973</v>
      </c>
      <c r="R3812">
        <v>150000</v>
      </c>
      <c r="S3812">
        <v>157504</v>
      </c>
      <c r="T3812">
        <v>165370</v>
      </c>
      <c r="U3812">
        <v>180740</v>
      </c>
      <c r="V3812">
        <v>196110</v>
      </c>
      <c r="W3812" t="s">
        <v>3225</v>
      </c>
      <c r="X3812">
        <v>1</v>
      </c>
      <c r="Y3812">
        <v>1</v>
      </c>
      <c r="Z3812" t="s">
        <v>1532</v>
      </c>
    </row>
    <row r="3813" spans="1:26">
      <c r="A3813">
        <v>285</v>
      </c>
      <c r="B3813">
        <v>16226</v>
      </c>
      <c r="C3813" t="s">
        <v>1574</v>
      </c>
      <c r="D3813" t="s">
        <v>1529</v>
      </c>
      <c r="E3813" t="s">
        <v>1440</v>
      </c>
      <c r="F3813">
        <v>1941</v>
      </c>
      <c r="G3813">
        <v>66563</v>
      </c>
      <c r="H3813" t="s">
        <v>1530</v>
      </c>
      <c r="I3813">
        <v>262</v>
      </c>
      <c r="J3813">
        <v>5000</v>
      </c>
      <c r="K3813">
        <v>30</v>
      </c>
      <c r="L3813">
        <v>81000</v>
      </c>
      <c r="M3813">
        <v>9493</v>
      </c>
      <c r="N3813">
        <v>9968</v>
      </c>
      <c r="O3813">
        <v>10466</v>
      </c>
      <c r="P3813">
        <v>11439</v>
      </c>
      <c r="Q3813">
        <v>12412</v>
      </c>
      <c r="R3813">
        <v>150000</v>
      </c>
      <c r="S3813">
        <v>157506</v>
      </c>
      <c r="T3813">
        <v>165374</v>
      </c>
      <c r="U3813">
        <v>180749</v>
      </c>
      <c r="V3813">
        <v>196123</v>
      </c>
      <c r="W3813" t="s">
        <v>3225</v>
      </c>
      <c r="X3813">
        <v>1</v>
      </c>
      <c r="Y3813">
        <v>1</v>
      </c>
      <c r="Z3813" t="s">
        <v>1532</v>
      </c>
    </row>
    <row r="3814" spans="1:26">
      <c r="A3814">
        <v>285</v>
      </c>
      <c r="B3814">
        <v>16226</v>
      </c>
      <c r="C3814" t="s">
        <v>1574</v>
      </c>
      <c r="D3814" t="s">
        <v>1529</v>
      </c>
      <c r="E3814" t="s">
        <v>1439</v>
      </c>
      <c r="F3814">
        <v>82542</v>
      </c>
      <c r="G3814">
        <v>97577</v>
      </c>
      <c r="H3814" t="s">
        <v>1530</v>
      </c>
      <c r="I3814">
        <v>262</v>
      </c>
      <c r="J3814">
        <v>10</v>
      </c>
      <c r="K3814">
        <v>300</v>
      </c>
      <c r="L3814">
        <v>81000</v>
      </c>
      <c r="M3814">
        <v>2044</v>
      </c>
      <c r="N3814">
        <v>2146</v>
      </c>
      <c r="O3814">
        <v>2254</v>
      </c>
      <c r="P3814">
        <v>2464</v>
      </c>
      <c r="Q3814">
        <v>2674</v>
      </c>
      <c r="R3814">
        <v>3000</v>
      </c>
      <c r="S3814">
        <v>3150</v>
      </c>
      <c r="T3814">
        <v>3308</v>
      </c>
      <c r="U3814">
        <v>3616</v>
      </c>
      <c r="V3814">
        <v>3925</v>
      </c>
      <c r="W3814" t="s">
        <v>1730</v>
      </c>
      <c r="X3814">
        <v>1</v>
      </c>
      <c r="Y3814">
        <v>1</v>
      </c>
      <c r="Z3814" t="s">
        <v>1532</v>
      </c>
    </row>
    <row r="3815" spans="1:26">
      <c r="A3815">
        <v>285</v>
      </c>
      <c r="B3815">
        <v>16226</v>
      </c>
      <c r="C3815" t="s">
        <v>1574</v>
      </c>
      <c r="D3815" t="s">
        <v>1529</v>
      </c>
      <c r="E3815" t="s">
        <v>1439</v>
      </c>
      <c r="F3815">
        <v>64307</v>
      </c>
      <c r="G3815">
        <v>77374</v>
      </c>
      <c r="H3815" t="s">
        <v>1530</v>
      </c>
      <c r="I3815">
        <v>262</v>
      </c>
      <c r="J3815">
        <v>12</v>
      </c>
      <c r="K3815">
        <v>300</v>
      </c>
      <c r="L3815">
        <v>81000</v>
      </c>
      <c r="M3815">
        <v>2044</v>
      </c>
      <c r="N3815">
        <v>2146</v>
      </c>
      <c r="O3815">
        <v>2254</v>
      </c>
      <c r="P3815">
        <v>2464</v>
      </c>
      <c r="Q3815">
        <v>2674</v>
      </c>
      <c r="R3815">
        <v>3600</v>
      </c>
      <c r="S3815">
        <v>3780</v>
      </c>
      <c r="T3815">
        <v>3970</v>
      </c>
      <c r="U3815">
        <v>4340</v>
      </c>
      <c r="V3815">
        <v>4710</v>
      </c>
      <c r="W3815" t="s">
        <v>1730</v>
      </c>
      <c r="X3815">
        <v>1</v>
      </c>
      <c r="Y3815">
        <v>1</v>
      </c>
      <c r="Z3815" t="s">
        <v>1532</v>
      </c>
    </row>
    <row r="3816" spans="1:26">
      <c r="A3816">
        <v>285</v>
      </c>
      <c r="B3816">
        <v>16226</v>
      </c>
      <c r="C3816" t="s">
        <v>1574</v>
      </c>
      <c r="D3816" t="s">
        <v>1529</v>
      </c>
      <c r="E3816" t="s">
        <v>1439</v>
      </c>
      <c r="F3816">
        <v>63211</v>
      </c>
      <c r="G3816">
        <v>76072</v>
      </c>
      <c r="H3816" t="s">
        <v>1530</v>
      </c>
      <c r="I3816">
        <v>262</v>
      </c>
      <c r="J3816">
        <v>50</v>
      </c>
      <c r="K3816">
        <v>50</v>
      </c>
      <c r="L3816">
        <v>81000</v>
      </c>
      <c r="M3816">
        <v>2044</v>
      </c>
      <c r="N3816">
        <v>2146</v>
      </c>
      <c r="O3816">
        <v>2254</v>
      </c>
      <c r="P3816">
        <v>2464</v>
      </c>
      <c r="Q3816">
        <v>2674</v>
      </c>
      <c r="R3816">
        <v>2500</v>
      </c>
      <c r="S3816">
        <v>2625</v>
      </c>
      <c r="T3816">
        <v>2757</v>
      </c>
      <c r="U3816">
        <v>3014</v>
      </c>
      <c r="V3816">
        <v>3271</v>
      </c>
      <c r="W3816" t="s">
        <v>1730</v>
      </c>
      <c r="X3816">
        <v>1</v>
      </c>
      <c r="Y3816">
        <v>1</v>
      </c>
      <c r="Z3816" t="s">
        <v>1532</v>
      </c>
    </row>
    <row r="3817" spans="1:26">
      <c r="A3817">
        <v>285</v>
      </c>
      <c r="B3817">
        <v>16226</v>
      </c>
      <c r="C3817" t="s">
        <v>1574</v>
      </c>
      <c r="D3817" t="s">
        <v>1529</v>
      </c>
      <c r="E3817" t="s">
        <v>1439</v>
      </c>
      <c r="F3817">
        <v>4901</v>
      </c>
      <c r="G3817">
        <v>5126</v>
      </c>
      <c r="H3817" t="s">
        <v>1530</v>
      </c>
      <c r="I3817">
        <v>262</v>
      </c>
      <c r="J3817">
        <v>2000</v>
      </c>
      <c r="K3817">
        <v>100</v>
      </c>
      <c r="L3817">
        <v>81000</v>
      </c>
      <c r="M3817">
        <v>2044</v>
      </c>
      <c r="N3817">
        <v>2146</v>
      </c>
      <c r="O3817">
        <v>2254</v>
      </c>
      <c r="P3817">
        <v>2464</v>
      </c>
      <c r="Q3817">
        <v>2674</v>
      </c>
      <c r="R3817">
        <v>200000</v>
      </c>
      <c r="S3817">
        <v>209980</v>
      </c>
      <c r="T3817">
        <v>220548</v>
      </c>
      <c r="U3817">
        <v>241096</v>
      </c>
      <c r="V3817">
        <v>261644</v>
      </c>
      <c r="W3817" t="s">
        <v>3226</v>
      </c>
      <c r="X3817">
        <v>1</v>
      </c>
      <c r="Y3817">
        <v>1</v>
      </c>
      <c r="Z3817" t="s">
        <v>1532</v>
      </c>
    </row>
    <row r="3818" spans="1:26">
      <c r="A3818">
        <v>285</v>
      </c>
      <c r="B3818">
        <v>16226</v>
      </c>
      <c r="C3818" t="s">
        <v>1574</v>
      </c>
      <c r="D3818" t="s">
        <v>1529</v>
      </c>
      <c r="E3818" t="s">
        <v>1441</v>
      </c>
      <c r="F3818">
        <v>45905</v>
      </c>
      <c r="G3818">
        <v>53072</v>
      </c>
      <c r="H3818" t="s">
        <v>1530</v>
      </c>
      <c r="I3818">
        <v>296</v>
      </c>
      <c r="J3818">
        <v>5</v>
      </c>
      <c r="K3818">
        <v>2000</v>
      </c>
      <c r="L3818">
        <v>81000</v>
      </c>
      <c r="M3818">
        <v>741</v>
      </c>
      <c r="N3818">
        <v>778</v>
      </c>
      <c r="O3818">
        <v>817</v>
      </c>
      <c r="P3818">
        <v>893</v>
      </c>
      <c r="Q3818">
        <v>969</v>
      </c>
      <c r="R3818">
        <v>10000</v>
      </c>
      <c r="S3818">
        <v>10499</v>
      </c>
      <c r="T3818">
        <v>11026</v>
      </c>
      <c r="U3818">
        <v>12051</v>
      </c>
      <c r="V3818">
        <v>13077</v>
      </c>
      <c r="W3818" t="s">
        <v>3194</v>
      </c>
      <c r="X3818">
        <v>1</v>
      </c>
      <c r="Y3818">
        <v>1</v>
      </c>
      <c r="Z3818" t="s">
        <v>1532</v>
      </c>
    </row>
    <row r="3819" spans="1:26">
      <c r="A3819">
        <v>285</v>
      </c>
      <c r="B3819">
        <v>16226</v>
      </c>
      <c r="C3819" t="s">
        <v>1574</v>
      </c>
      <c r="D3819" t="s">
        <v>1529</v>
      </c>
      <c r="E3819" t="s">
        <v>1441</v>
      </c>
      <c r="F3819">
        <v>45916</v>
      </c>
      <c r="G3819">
        <v>53089</v>
      </c>
      <c r="H3819" t="s">
        <v>1530</v>
      </c>
      <c r="I3819">
        <v>296</v>
      </c>
      <c r="J3819">
        <v>5</v>
      </c>
      <c r="K3819">
        <v>350</v>
      </c>
      <c r="L3819">
        <v>81000</v>
      </c>
      <c r="M3819">
        <v>741</v>
      </c>
      <c r="N3819">
        <v>778</v>
      </c>
      <c r="O3819">
        <v>817</v>
      </c>
      <c r="P3819">
        <v>893</v>
      </c>
      <c r="Q3819">
        <v>969</v>
      </c>
      <c r="R3819">
        <v>1750</v>
      </c>
      <c r="S3819">
        <v>1837</v>
      </c>
      <c r="T3819">
        <v>1929</v>
      </c>
      <c r="U3819">
        <v>2109</v>
      </c>
      <c r="V3819">
        <v>2288</v>
      </c>
      <c r="W3819" t="s">
        <v>3194</v>
      </c>
      <c r="X3819">
        <v>1</v>
      </c>
      <c r="Y3819">
        <v>1</v>
      </c>
      <c r="Z3819" t="s">
        <v>1532</v>
      </c>
    </row>
    <row r="3820" spans="1:26">
      <c r="A3820">
        <v>285</v>
      </c>
      <c r="B3820">
        <v>16226</v>
      </c>
      <c r="C3820" t="s">
        <v>1574</v>
      </c>
      <c r="D3820" t="s">
        <v>1529</v>
      </c>
      <c r="E3820" t="s">
        <v>1441</v>
      </c>
      <c r="F3820">
        <v>37798</v>
      </c>
      <c r="G3820">
        <v>41680</v>
      </c>
      <c r="H3820" t="s">
        <v>1530</v>
      </c>
      <c r="I3820">
        <v>296</v>
      </c>
      <c r="J3820">
        <v>10</v>
      </c>
      <c r="K3820">
        <v>1000</v>
      </c>
      <c r="L3820">
        <v>81000</v>
      </c>
      <c r="M3820">
        <v>741</v>
      </c>
      <c r="N3820">
        <v>778</v>
      </c>
      <c r="O3820">
        <v>817</v>
      </c>
      <c r="P3820">
        <v>893</v>
      </c>
      <c r="Q3820">
        <v>969</v>
      </c>
      <c r="R3820">
        <v>10000</v>
      </c>
      <c r="S3820">
        <v>10499</v>
      </c>
      <c r="T3820">
        <v>11026</v>
      </c>
      <c r="U3820">
        <v>12051</v>
      </c>
      <c r="V3820">
        <v>13077</v>
      </c>
      <c r="W3820" t="s">
        <v>3194</v>
      </c>
      <c r="X3820">
        <v>1</v>
      </c>
      <c r="Y3820">
        <v>1</v>
      </c>
      <c r="Z3820" t="s">
        <v>1532</v>
      </c>
    </row>
    <row r="3821" spans="1:26">
      <c r="A3821">
        <v>285</v>
      </c>
      <c r="B3821">
        <v>16226</v>
      </c>
      <c r="C3821" t="s">
        <v>1574</v>
      </c>
      <c r="D3821" t="s">
        <v>1529</v>
      </c>
      <c r="E3821" t="s">
        <v>1441</v>
      </c>
      <c r="F3821">
        <v>38024</v>
      </c>
      <c r="G3821">
        <v>41999</v>
      </c>
      <c r="H3821" t="s">
        <v>1530</v>
      </c>
      <c r="I3821">
        <v>296</v>
      </c>
      <c r="J3821">
        <v>5</v>
      </c>
      <c r="K3821">
        <v>400</v>
      </c>
      <c r="L3821">
        <v>81000</v>
      </c>
      <c r="M3821">
        <v>741</v>
      </c>
      <c r="N3821">
        <v>778</v>
      </c>
      <c r="O3821">
        <v>817</v>
      </c>
      <c r="P3821">
        <v>893</v>
      </c>
      <c r="Q3821">
        <v>969</v>
      </c>
      <c r="R3821">
        <v>2000</v>
      </c>
      <c r="S3821">
        <v>2100</v>
      </c>
      <c r="T3821">
        <v>2205</v>
      </c>
      <c r="U3821">
        <v>2410</v>
      </c>
      <c r="V3821">
        <v>2615</v>
      </c>
      <c r="W3821" t="s">
        <v>3194</v>
      </c>
      <c r="X3821">
        <v>1</v>
      </c>
      <c r="Y3821">
        <v>1</v>
      </c>
      <c r="Z3821" t="s">
        <v>1532</v>
      </c>
    </row>
    <row r="3822" spans="1:26">
      <c r="A3822">
        <v>285</v>
      </c>
      <c r="B3822">
        <v>16226</v>
      </c>
      <c r="C3822" t="s">
        <v>1574</v>
      </c>
      <c r="D3822" t="s">
        <v>1529</v>
      </c>
      <c r="E3822" t="s">
        <v>1441</v>
      </c>
      <c r="F3822">
        <v>38023</v>
      </c>
      <c r="G3822">
        <v>41998</v>
      </c>
      <c r="H3822" t="s">
        <v>1530</v>
      </c>
      <c r="I3822">
        <v>296</v>
      </c>
      <c r="J3822">
        <v>5</v>
      </c>
      <c r="K3822">
        <v>450</v>
      </c>
      <c r="L3822">
        <v>81000</v>
      </c>
      <c r="M3822">
        <v>741</v>
      </c>
      <c r="N3822">
        <v>778</v>
      </c>
      <c r="O3822">
        <v>817</v>
      </c>
      <c r="P3822">
        <v>893</v>
      </c>
      <c r="Q3822">
        <v>969</v>
      </c>
      <c r="R3822">
        <v>2250</v>
      </c>
      <c r="S3822">
        <v>2362</v>
      </c>
      <c r="T3822">
        <v>2481</v>
      </c>
      <c r="U3822">
        <v>2712</v>
      </c>
      <c r="V3822">
        <v>2942</v>
      </c>
      <c r="W3822" t="s">
        <v>3194</v>
      </c>
      <c r="X3822">
        <v>1</v>
      </c>
      <c r="Y3822">
        <v>1</v>
      </c>
      <c r="Z3822" t="s">
        <v>1532</v>
      </c>
    </row>
    <row r="3823" spans="1:26">
      <c r="A3823">
        <v>285</v>
      </c>
      <c r="B3823">
        <v>16226</v>
      </c>
      <c r="C3823" t="s">
        <v>1574</v>
      </c>
      <c r="D3823" t="s">
        <v>1529</v>
      </c>
      <c r="E3823" t="s">
        <v>1441</v>
      </c>
      <c r="F3823">
        <v>48332</v>
      </c>
      <c r="G3823">
        <v>56561</v>
      </c>
      <c r="H3823" t="s">
        <v>1530</v>
      </c>
      <c r="I3823">
        <v>296</v>
      </c>
      <c r="J3823">
        <v>7</v>
      </c>
      <c r="K3823">
        <v>50</v>
      </c>
      <c r="L3823">
        <v>81000</v>
      </c>
      <c r="M3823">
        <v>741</v>
      </c>
      <c r="N3823">
        <v>778</v>
      </c>
      <c r="O3823">
        <v>817</v>
      </c>
      <c r="P3823">
        <v>893</v>
      </c>
      <c r="Q3823">
        <v>969</v>
      </c>
      <c r="R3823">
        <v>350</v>
      </c>
      <c r="S3823">
        <v>367</v>
      </c>
      <c r="T3823">
        <v>386</v>
      </c>
      <c r="U3823">
        <v>422</v>
      </c>
      <c r="V3823">
        <v>458</v>
      </c>
      <c r="W3823" t="s">
        <v>3227</v>
      </c>
      <c r="X3823">
        <v>1</v>
      </c>
      <c r="Y3823">
        <v>1</v>
      </c>
      <c r="Z3823" t="s">
        <v>1532</v>
      </c>
    </row>
    <row r="3824" spans="1:26">
      <c r="A3824">
        <v>285</v>
      </c>
      <c r="B3824">
        <v>16226</v>
      </c>
      <c r="C3824" t="s">
        <v>1574</v>
      </c>
      <c r="D3824" t="s">
        <v>1529</v>
      </c>
      <c r="E3824" t="s">
        <v>1441</v>
      </c>
      <c r="F3824">
        <v>4743</v>
      </c>
      <c r="G3824">
        <v>4926</v>
      </c>
      <c r="H3824" t="s">
        <v>1530</v>
      </c>
      <c r="I3824">
        <v>296</v>
      </c>
      <c r="J3824">
        <v>3</v>
      </c>
      <c r="K3824">
        <v>1500</v>
      </c>
      <c r="L3824">
        <v>81000</v>
      </c>
      <c r="M3824">
        <v>741</v>
      </c>
      <c r="N3824">
        <v>778</v>
      </c>
      <c r="O3824">
        <v>817</v>
      </c>
      <c r="P3824">
        <v>893</v>
      </c>
      <c r="Q3824">
        <v>969</v>
      </c>
      <c r="R3824">
        <v>4500</v>
      </c>
      <c r="S3824">
        <v>4725</v>
      </c>
      <c r="T3824">
        <v>4962</v>
      </c>
      <c r="U3824">
        <v>5423</v>
      </c>
      <c r="V3824">
        <v>5885</v>
      </c>
      <c r="W3824" t="s">
        <v>3228</v>
      </c>
      <c r="X3824">
        <v>1</v>
      </c>
      <c r="Y3824">
        <v>1</v>
      </c>
      <c r="Z3824" t="s">
        <v>1532</v>
      </c>
    </row>
    <row r="3825" spans="1:26">
      <c r="A3825">
        <v>285</v>
      </c>
      <c r="B3825">
        <v>16226</v>
      </c>
      <c r="C3825" t="s">
        <v>1574</v>
      </c>
      <c r="D3825" t="s">
        <v>1529</v>
      </c>
      <c r="E3825" t="s">
        <v>1441</v>
      </c>
      <c r="F3825">
        <v>34224</v>
      </c>
      <c r="G3825">
        <v>75478</v>
      </c>
      <c r="H3825" t="s">
        <v>1530</v>
      </c>
      <c r="I3825">
        <v>283</v>
      </c>
      <c r="J3825">
        <v>1000</v>
      </c>
      <c r="K3825">
        <v>20</v>
      </c>
      <c r="L3825">
        <v>81000</v>
      </c>
      <c r="M3825">
        <v>741</v>
      </c>
      <c r="N3825">
        <v>778</v>
      </c>
      <c r="O3825">
        <v>817</v>
      </c>
      <c r="P3825">
        <v>893</v>
      </c>
      <c r="Q3825">
        <v>969</v>
      </c>
      <c r="R3825">
        <v>20000</v>
      </c>
      <c r="S3825">
        <v>20999</v>
      </c>
      <c r="T3825">
        <v>22051</v>
      </c>
      <c r="U3825">
        <v>24103</v>
      </c>
      <c r="V3825">
        <v>26154</v>
      </c>
      <c r="W3825" t="s">
        <v>3221</v>
      </c>
      <c r="X3825">
        <v>1</v>
      </c>
      <c r="Y3825">
        <v>1</v>
      </c>
      <c r="Z3825" t="s">
        <v>1532</v>
      </c>
    </row>
    <row r="3826" spans="1:26">
      <c r="A3826">
        <v>285</v>
      </c>
      <c r="B3826">
        <v>16226</v>
      </c>
      <c r="C3826" t="s">
        <v>1574</v>
      </c>
      <c r="D3826" t="s">
        <v>1529</v>
      </c>
      <c r="E3826" t="s">
        <v>1441</v>
      </c>
      <c r="F3826">
        <v>4741</v>
      </c>
      <c r="G3826">
        <v>4924</v>
      </c>
      <c r="H3826" t="s">
        <v>1530</v>
      </c>
      <c r="I3826">
        <v>296</v>
      </c>
      <c r="J3826">
        <v>50</v>
      </c>
      <c r="K3826">
        <v>125</v>
      </c>
      <c r="L3826">
        <v>81000</v>
      </c>
      <c r="M3826">
        <v>741</v>
      </c>
      <c r="N3826">
        <v>778</v>
      </c>
      <c r="O3826">
        <v>817</v>
      </c>
      <c r="P3826">
        <v>893</v>
      </c>
      <c r="Q3826">
        <v>969</v>
      </c>
      <c r="R3826">
        <v>6250</v>
      </c>
      <c r="S3826">
        <v>6562</v>
      </c>
      <c r="T3826">
        <v>6891</v>
      </c>
      <c r="U3826">
        <v>7532</v>
      </c>
      <c r="V3826">
        <v>8173</v>
      </c>
      <c r="W3826" t="s">
        <v>2962</v>
      </c>
      <c r="X3826">
        <v>1</v>
      </c>
      <c r="Y3826">
        <v>1</v>
      </c>
      <c r="Z3826" t="s">
        <v>1532</v>
      </c>
    </row>
    <row r="3827" spans="1:26">
      <c r="A3827">
        <v>285</v>
      </c>
      <c r="B3827">
        <v>16226</v>
      </c>
      <c r="C3827" t="s">
        <v>1574</v>
      </c>
      <c r="D3827" t="s">
        <v>1529</v>
      </c>
      <c r="E3827" t="s">
        <v>1441</v>
      </c>
      <c r="F3827">
        <v>47585</v>
      </c>
      <c r="G3827">
        <v>55448</v>
      </c>
      <c r="H3827" t="s">
        <v>1530</v>
      </c>
      <c r="I3827">
        <v>283</v>
      </c>
      <c r="J3827">
        <v>1000</v>
      </c>
      <c r="K3827">
        <v>1.5</v>
      </c>
      <c r="L3827">
        <v>81000</v>
      </c>
      <c r="M3827">
        <v>741</v>
      </c>
      <c r="N3827">
        <v>778</v>
      </c>
      <c r="O3827">
        <v>817</v>
      </c>
      <c r="P3827">
        <v>893</v>
      </c>
      <c r="Q3827">
        <v>969</v>
      </c>
      <c r="R3827">
        <v>1500</v>
      </c>
      <c r="S3827">
        <v>1575</v>
      </c>
      <c r="T3827">
        <v>1654</v>
      </c>
      <c r="U3827">
        <v>1808</v>
      </c>
      <c r="V3827">
        <v>1962</v>
      </c>
      <c r="W3827" t="s">
        <v>3221</v>
      </c>
      <c r="X3827">
        <v>1</v>
      </c>
      <c r="Y3827">
        <v>1</v>
      </c>
      <c r="Z3827" t="s">
        <v>1532</v>
      </c>
    </row>
    <row r="3828" spans="1:26">
      <c r="A3828">
        <v>285</v>
      </c>
      <c r="B3828">
        <v>16226</v>
      </c>
      <c r="C3828" t="s">
        <v>1574</v>
      </c>
      <c r="D3828" t="s">
        <v>1529</v>
      </c>
      <c r="E3828" t="s">
        <v>1441</v>
      </c>
      <c r="F3828">
        <v>47585</v>
      </c>
      <c r="G3828">
        <v>55447</v>
      </c>
      <c r="H3828" t="s">
        <v>1530</v>
      </c>
      <c r="I3828">
        <v>283</v>
      </c>
      <c r="J3828">
        <v>1000</v>
      </c>
      <c r="K3828">
        <v>15</v>
      </c>
      <c r="L3828">
        <v>81000</v>
      </c>
      <c r="M3828">
        <v>741</v>
      </c>
      <c r="N3828">
        <v>778</v>
      </c>
      <c r="O3828">
        <v>817</v>
      </c>
      <c r="P3828">
        <v>893</v>
      </c>
      <c r="Q3828">
        <v>969</v>
      </c>
      <c r="R3828">
        <v>15000</v>
      </c>
      <c r="S3828">
        <v>15749</v>
      </c>
      <c r="T3828">
        <v>16538</v>
      </c>
      <c r="U3828">
        <v>18077</v>
      </c>
      <c r="V3828">
        <v>19615</v>
      </c>
      <c r="W3828" t="s">
        <v>3221</v>
      </c>
      <c r="X3828">
        <v>1</v>
      </c>
      <c r="Y3828">
        <v>1</v>
      </c>
      <c r="Z3828" t="s">
        <v>1532</v>
      </c>
    </row>
    <row r="3829" spans="1:26">
      <c r="A3829">
        <v>285</v>
      </c>
      <c r="B3829">
        <v>16226</v>
      </c>
      <c r="C3829" t="s">
        <v>1574</v>
      </c>
      <c r="D3829" t="s">
        <v>1529</v>
      </c>
      <c r="E3829" t="s">
        <v>1441</v>
      </c>
      <c r="F3829">
        <v>51990</v>
      </c>
      <c r="G3829">
        <v>61268</v>
      </c>
      <c r="H3829" t="s">
        <v>1530</v>
      </c>
      <c r="I3829">
        <v>296</v>
      </c>
      <c r="J3829">
        <v>10</v>
      </c>
      <c r="K3829">
        <v>20</v>
      </c>
      <c r="L3829">
        <v>81000</v>
      </c>
      <c r="M3829">
        <v>741</v>
      </c>
      <c r="N3829">
        <v>778</v>
      </c>
      <c r="O3829">
        <v>817</v>
      </c>
      <c r="P3829">
        <v>893</v>
      </c>
      <c r="Q3829">
        <v>969</v>
      </c>
      <c r="R3829">
        <v>200</v>
      </c>
      <c r="S3829">
        <v>210</v>
      </c>
      <c r="T3829">
        <v>221</v>
      </c>
      <c r="U3829">
        <v>241</v>
      </c>
      <c r="V3829">
        <v>262</v>
      </c>
      <c r="W3829" t="s">
        <v>3229</v>
      </c>
      <c r="X3829">
        <v>1</v>
      </c>
      <c r="Y3829">
        <v>1</v>
      </c>
      <c r="Z3829" t="s">
        <v>1532</v>
      </c>
    </row>
    <row r="3830" spans="1:26">
      <c r="A3830">
        <v>285</v>
      </c>
      <c r="B3830">
        <v>16226</v>
      </c>
      <c r="C3830" t="s">
        <v>1574</v>
      </c>
      <c r="D3830" t="s">
        <v>1529</v>
      </c>
      <c r="E3830" t="s">
        <v>1441</v>
      </c>
      <c r="F3830">
        <v>44738</v>
      </c>
      <c r="G3830">
        <v>51551</v>
      </c>
      <c r="H3830" t="s">
        <v>1530</v>
      </c>
      <c r="I3830">
        <v>283</v>
      </c>
      <c r="J3830">
        <v>1000</v>
      </c>
      <c r="K3830">
        <v>1.5</v>
      </c>
      <c r="L3830">
        <v>81000</v>
      </c>
      <c r="M3830">
        <v>741</v>
      </c>
      <c r="N3830">
        <v>778</v>
      </c>
      <c r="O3830">
        <v>817</v>
      </c>
      <c r="P3830">
        <v>893</v>
      </c>
      <c r="Q3830">
        <v>969</v>
      </c>
      <c r="R3830">
        <v>1500</v>
      </c>
      <c r="S3830">
        <v>1575</v>
      </c>
      <c r="T3830">
        <v>1654</v>
      </c>
      <c r="U3830">
        <v>1808</v>
      </c>
      <c r="V3830">
        <v>1962</v>
      </c>
      <c r="W3830" t="s">
        <v>3221</v>
      </c>
      <c r="X3830">
        <v>1</v>
      </c>
      <c r="Y3830">
        <v>1</v>
      </c>
      <c r="Z3830" t="s">
        <v>1532</v>
      </c>
    </row>
    <row r="3831" spans="1:26">
      <c r="A3831">
        <v>285</v>
      </c>
      <c r="B3831">
        <v>16226</v>
      </c>
      <c r="C3831" t="s">
        <v>1574</v>
      </c>
      <c r="D3831" t="s">
        <v>1529</v>
      </c>
      <c r="E3831" t="s">
        <v>1441</v>
      </c>
      <c r="F3831">
        <v>34224</v>
      </c>
      <c r="G3831">
        <v>51548</v>
      </c>
      <c r="H3831" t="s">
        <v>1530</v>
      </c>
      <c r="I3831">
        <v>283</v>
      </c>
      <c r="J3831">
        <v>1000</v>
      </c>
      <c r="K3831">
        <v>12.5</v>
      </c>
      <c r="L3831">
        <v>81000</v>
      </c>
      <c r="M3831">
        <v>741</v>
      </c>
      <c r="N3831">
        <v>778</v>
      </c>
      <c r="O3831">
        <v>817</v>
      </c>
      <c r="P3831">
        <v>893</v>
      </c>
      <c r="Q3831">
        <v>969</v>
      </c>
      <c r="R3831">
        <v>12500</v>
      </c>
      <c r="S3831">
        <v>13124</v>
      </c>
      <c r="T3831">
        <v>13782</v>
      </c>
      <c r="U3831">
        <v>15064</v>
      </c>
      <c r="V3831">
        <v>16346</v>
      </c>
      <c r="W3831" t="s">
        <v>3221</v>
      </c>
      <c r="X3831">
        <v>1</v>
      </c>
      <c r="Y3831">
        <v>1</v>
      </c>
      <c r="Z3831" t="s">
        <v>1532</v>
      </c>
    </row>
    <row r="3832" spans="1:26">
      <c r="A3832">
        <v>285</v>
      </c>
      <c r="B3832">
        <v>16226</v>
      </c>
      <c r="C3832" t="s">
        <v>1574</v>
      </c>
      <c r="D3832" t="s">
        <v>1529</v>
      </c>
      <c r="E3832" t="s">
        <v>1441</v>
      </c>
      <c r="F3832">
        <v>34225</v>
      </c>
      <c r="G3832">
        <v>51547</v>
      </c>
      <c r="H3832" t="s">
        <v>1530</v>
      </c>
      <c r="I3832">
        <v>283</v>
      </c>
      <c r="J3832">
        <v>1000</v>
      </c>
      <c r="K3832">
        <v>2</v>
      </c>
      <c r="L3832">
        <v>81000</v>
      </c>
      <c r="M3832">
        <v>741</v>
      </c>
      <c r="N3832">
        <v>778</v>
      </c>
      <c r="O3832">
        <v>817</v>
      </c>
      <c r="P3832">
        <v>893</v>
      </c>
      <c r="Q3832">
        <v>969</v>
      </c>
      <c r="R3832">
        <v>2000</v>
      </c>
      <c r="S3832">
        <v>2100</v>
      </c>
      <c r="T3832">
        <v>2205</v>
      </c>
      <c r="U3832">
        <v>2410</v>
      </c>
      <c r="V3832">
        <v>2615</v>
      </c>
      <c r="W3832" t="s">
        <v>3221</v>
      </c>
      <c r="X3832">
        <v>1</v>
      </c>
      <c r="Y3832">
        <v>1</v>
      </c>
      <c r="Z3832" t="s">
        <v>1532</v>
      </c>
    </row>
    <row r="3833" spans="1:26">
      <c r="A3833">
        <v>285</v>
      </c>
      <c r="B3833">
        <v>16226</v>
      </c>
      <c r="C3833" t="s">
        <v>1574</v>
      </c>
      <c r="D3833" t="s">
        <v>1529</v>
      </c>
      <c r="E3833" t="s">
        <v>1441</v>
      </c>
      <c r="F3833">
        <v>40646</v>
      </c>
      <c r="G3833">
        <v>45435</v>
      </c>
      <c r="H3833" t="s">
        <v>1530</v>
      </c>
      <c r="I3833">
        <v>291</v>
      </c>
      <c r="J3833">
        <v>1000</v>
      </c>
      <c r="K3833">
        <v>15</v>
      </c>
      <c r="L3833">
        <v>81000</v>
      </c>
      <c r="M3833">
        <v>741</v>
      </c>
      <c r="N3833">
        <v>778</v>
      </c>
      <c r="O3833">
        <v>817</v>
      </c>
      <c r="P3833">
        <v>893</v>
      </c>
      <c r="Q3833">
        <v>969</v>
      </c>
      <c r="R3833">
        <v>15000</v>
      </c>
      <c r="S3833">
        <v>15749</v>
      </c>
      <c r="T3833">
        <v>16538</v>
      </c>
      <c r="U3833">
        <v>18077</v>
      </c>
      <c r="V3833">
        <v>19615</v>
      </c>
      <c r="W3833" t="s">
        <v>3221</v>
      </c>
      <c r="X3833">
        <v>1</v>
      </c>
      <c r="Y3833">
        <v>1</v>
      </c>
      <c r="Z3833" t="s">
        <v>1532</v>
      </c>
    </row>
    <row r="3834" spans="1:26">
      <c r="A3834">
        <v>285</v>
      </c>
      <c r="B3834">
        <v>16226</v>
      </c>
      <c r="C3834" t="s">
        <v>1574</v>
      </c>
      <c r="D3834" t="s">
        <v>1529</v>
      </c>
      <c r="E3834" t="s">
        <v>1441</v>
      </c>
      <c r="F3834">
        <v>82480</v>
      </c>
      <c r="G3834">
        <v>97510</v>
      </c>
      <c r="H3834" t="s">
        <v>1530</v>
      </c>
      <c r="I3834">
        <v>296</v>
      </c>
      <c r="J3834">
        <v>15</v>
      </c>
      <c r="K3834">
        <v>100</v>
      </c>
      <c r="L3834">
        <v>81000</v>
      </c>
      <c r="M3834">
        <v>741</v>
      </c>
      <c r="N3834">
        <v>778</v>
      </c>
      <c r="O3834">
        <v>817</v>
      </c>
      <c r="P3834">
        <v>893</v>
      </c>
      <c r="Q3834">
        <v>969</v>
      </c>
      <c r="R3834">
        <v>1500</v>
      </c>
      <c r="S3834">
        <v>1575</v>
      </c>
      <c r="T3834">
        <v>1654</v>
      </c>
      <c r="U3834">
        <v>1808</v>
      </c>
      <c r="V3834">
        <v>1962</v>
      </c>
      <c r="W3834" t="s">
        <v>3230</v>
      </c>
      <c r="X3834">
        <v>1</v>
      </c>
      <c r="Y3834">
        <v>1</v>
      </c>
      <c r="Z3834" t="s">
        <v>1532</v>
      </c>
    </row>
    <row r="3835" spans="1:26">
      <c r="A3835">
        <v>285</v>
      </c>
      <c r="B3835">
        <v>16226</v>
      </c>
      <c r="C3835" t="s">
        <v>1574</v>
      </c>
      <c r="D3835" t="s">
        <v>1529</v>
      </c>
      <c r="E3835" t="s">
        <v>1441</v>
      </c>
      <c r="F3835">
        <v>40645</v>
      </c>
      <c r="G3835">
        <v>45434</v>
      </c>
      <c r="H3835" t="s">
        <v>1530</v>
      </c>
      <c r="I3835">
        <v>291</v>
      </c>
      <c r="J3835">
        <v>1000</v>
      </c>
      <c r="K3835">
        <v>15</v>
      </c>
      <c r="L3835">
        <v>81000</v>
      </c>
      <c r="M3835">
        <v>741</v>
      </c>
      <c r="N3835">
        <v>778</v>
      </c>
      <c r="O3835">
        <v>817</v>
      </c>
      <c r="P3835">
        <v>893</v>
      </c>
      <c r="Q3835">
        <v>969</v>
      </c>
      <c r="R3835">
        <v>15000</v>
      </c>
      <c r="S3835">
        <v>15749</v>
      </c>
      <c r="T3835">
        <v>16538</v>
      </c>
      <c r="U3835">
        <v>18077</v>
      </c>
      <c r="V3835">
        <v>19615</v>
      </c>
      <c r="W3835" t="s">
        <v>3221</v>
      </c>
      <c r="X3835">
        <v>1</v>
      </c>
      <c r="Y3835">
        <v>1</v>
      </c>
      <c r="Z3835" t="s">
        <v>1532</v>
      </c>
    </row>
    <row r="3836" spans="1:26">
      <c r="A3836">
        <v>285</v>
      </c>
      <c r="B3836">
        <v>16226</v>
      </c>
      <c r="C3836" t="s">
        <v>1574</v>
      </c>
      <c r="D3836" t="s">
        <v>1529</v>
      </c>
      <c r="E3836" t="s">
        <v>1441</v>
      </c>
      <c r="F3836">
        <v>53440</v>
      </c>
      <c r="G3836">
        <v>63016</v>
      </c>
      <c r="H3836" t="s">
        <v>1530</v>
      </c>
      <c r="I3836">
        <v>296</v>
      </c>
      <c r="J3836">
        <v>100</v>
      </c>
      <c r="K3836">
        <v>15</v>
      </c>
      <c r="L3836">
        <v>81000</v>
      </c>
      <c r="M3836">
        <v>741</v>
      </c>
      <c r="N3836">
        <v>778</v>
      </c>
      <c r="O3836">
        <v>817</v>
      </c>
      <c r="P3836">
        <v>893</v>
      </c>
      <c r="Q3836">
        <v>969</v>
      </c>
      <c r="R3836">
        <v>1500</v>
      </c>
      <c r="S3836">
        <v>1575</v>
      </c>
      <c r="T3836">
        <v>1654</v>
      </c>
      <c r="U3836">
        <v>1808</v>
      </c>
      <c r="V3836">
        <v>1962</v>
      </c>
      <c r="W3836" t="s">
        <v>3231</v>
      </c>
      <c r="X3836">
        <v>1</v>
      </c>
      <c r="Y3836">
        <v>1</v>
      </c>
      <c r="Z3836" t="s">
        <v>1532</v>
      </c>
    </row>
    <row r="3837" spans="1:26">
      <c r="A3837">
        <v>285</v>
      </c>
      <c r="B3837">
        <v>16226</v>
      </c>
      <c r="C3837" t="s">
        <v>1574</v>
      </c>
      <c r="D3837" t="s">
        <v>1529</v>
      </c>
      <c r="E3837" t="s">
        <v>1441</v>
      </c>
      <c r="F3837">
        <v>37041</v>
      </c>
      <c r="G3837">
        <v>40710</v>
      </c>
      <c r="H3837" t="s">
        <v>1530</v>
      </c>
      <c r="I3837">
        <v>296</v>
      </c>
      <c r="J3837">
        <v>100</v>
      </c>
      <c r="K3837">
        <v>150</v>
      </c>
      <c r="L3837">
        <v>81000</v>
      </c>
      <c r="M3837">
        <v>741</v>
      </c>
      <c r="N3837">
        <v>778</v>
      </c>
      <c r="O3837">
        <v>817</v>
      </c>
      <c r="P3837">
        <v>893</v>
      </c>
      <c r="Q3837">
        <v>969</v>
      </c>
      <c r="R3837">
        <v>15000</v>
      </c>
      <c r="S3837">
        <v>15749</v>
      </c>
      <c r="T3837">
        <v>16538</v>
      </c>
      <c r="U3837">
        <v>18077</v>
      </c>
      <c r="V3837">
        <v>19615</v>
      </c>
      <c r="W3837" t="s">
        <v>3231</v>
      </c>
      <c r="X3837">
        <v>1</v>
      </c>
      <c r="Y3837">
        <v>1</v>
      </c>
      <c r="Z3837" t="s">
        <v>1532</v>
      </c>
    </row>
    <row r="3838" spans="1:26">
      <c r="A3838">
        <v>285</v>
      </c>
      <c r="B3838">
        <v>16226</v>
      </c>
      <c r="C3838" t="s">
        <v>1574</v>
      </c>
      <c r="D3838" t="s">
        <v>1529</v>
      </c>
      <c r="E3838" t="s">
        <v>1441</v>
      </c>
      <c r="F3838">
        <v>34227</v>
      </c>
      <c r="G3838">
        <v>37475</v>
      </c>
      <c r="H3838" t="s">
        <v>1530</v>
      </c>
      <c r="I3838">
        <v>283</v>
      </c>
      <c r="J3838">
        <v>1000</v>
      </c>
      <c r="K3838">
        <v>2</v>
      </c>
      <c r="L3838">
        <v>81000</v>
      </c>
      <c r="M3838">
        <v>741</v>
      </c>
      <c r="N3838">
        <v>778</v>
      </c>
      <c r="O3838">
        <v>817</v>
      </c>
      <c r="P3838">
        <v>893</v>
      </c>
      <c r="Q3838">
        <v>969</v>
      </c>
      <c r="R3838">
        <v>2000</v>
      </c>
      <c r="S3838">
        <v>2100</v>
      </c>
      <c r="T3838">
        <v>2205</v>
      </c>
      <c r="U3838">
        <v>2410</v>
      </c>
      <c r="V3838">
        <v>2615</v>
      </c>
      <c r="W3838" t="s">
        <v>3221</v>
      </c>
      <c r="X3838">
        <v>1</v>
      </c>
      <c r="Y3838">
        <v>1</v>
      </c>
      <c r="Z3838" t="s">
        <v>1532</v>
      </c>
    </row>
    <row r="3839" spans="1:26">
      <c r="A3839">
        <v>285</v>
      </c>
      <c r="B3839">
        <v>16226</v>
      </c>
      <c r="C3839" t="s">
        <v>1574</v>
      </c>
      <c r="D3839" t="s">
        <v>1529</v>
      </c>
      <c r="E3839" t="s">
        <v>1441</v>
      </c>
      <c r="F3839">
        <v>34225</v>
      </c>
      <c r="G3839">
        <v>37474</v>
      </c>
      <c r="H3839" t="s">
        <v>1530</v>
      </c>
      <c r="I3839">
        <v>283</v>
      </c>
      <c r="J3839">
        <v>1000</v>
      </c>
      <c r="K3839">
        <v>2.5</v>
      </c>
      <c r="L3839">
        <v>81000</v>
      </c>
      <c r="M3839">
        <v>741</v>
      </c>
      <c r="N3839">
        <v>778</v>
      </c>
      <c r="O3839">
        <v>817</v>
      </c>
      <c r="P3839">
        <v>893</v>
      </c>
      <c r="Q3839">
        <v>969</v>
      </c>
      <c r="R3839">
        <v>2500</v>
      </c>
      <c r="S3839">
        <v>2625</v>
      </c>
      <c r="T3839">
        <v>2756</v>
      </c>
      <c r="U3839">
        <v>3013</v>
      </c>
      <c r="V3839">
        <v>3269</v>
      </c>
      <c r="W3839" t="s">
        <v>3221</v>
      </c>
      <c r="X3839">
        <v>1</v>
      </c>
      <c r="Y3839">
        <v>1</v>
      </c>
      <c r="Z3839" t="s">
        <v>1532</v>
      </c>
    </row>
    <row r="3840" spans="1:26">
      <c r="A3840">
        <v>285</v>
      </c>
      <c r="B3840">
        <v>16226</v>
      </c>
      <c r="C3840" t="s">
        <v>1574</v>
      </c>
      <c r="D3840" t="s">
        <v>1529</v>
      </c>
      <c r="E3840" t="s">
        <v>1441</v>
      </c>
      <c r="F3840">
        <v>34224</v>
      </c>
      <c r="G3840">
        <v>37473</v>
      </c>
      <c r="H3840" t="s">
        <v>1530</v>
      </c>
      <c r="I3840">
        <v>283</v>
      </c>
      <c r="J3840">
        <v>1000</v>
      </c>
      <c r="K3840">
        <v>2</v>
      </c>
      <c r="L3840">
        <v>81000</v>
      </c>
      <c r="M3840">
        <v>741</v>
      </c>
      <c r="N3840">
        <v>778</v>
      </c>
      <c r="O3840">
        <v>817</v>
      </c>
      <c r="P3840">
        <v>893</v>
      </c>
      <c r="Q3840">
        <v>969</v>
      </c>
      <c r="R3840">
        <v>2000</v>
      </c>
      <c r="S3840">
        <v>2100</v>
      </c>
      <c r="T3840">
        <v>2205</v>
      </c>
      <c r="U3840">
        <v>2410</v>
      </c>
      <c r="V3840">
        <v>2615</v>
      </c>
      <c r="W3840" t="s">
        <v>3221</v>
      </c>
      <c r="X3840">
        <v>1</v>
      </c>
      <c r="Y3840">
        <v>1</v>
      </c>
      <c r="Z3840" t="s">
        <v>1532</v>
      </c>
    </row>
    <row r="3841" spans="1:26">
      <c r="A3841">
        <v>285</v>
      </c>
      <c r="B3841">
        <v>16226</v>
      </c>
      <c r="C3841" t="s">
        <v>1574</v>
      </c>
      <c r="D3841" t="s">
        <v>1529</v>
      </c>
      <c r="E3841" t="s">
        <v>1441</v>
      </c>
      <c r="F3841">
        <v>5475</v>
      </c>
      <c r="G3841">
        <v>5695</v>
      </c>
      <c r="H3841" t="s">
        <v>1530</v>
      </c>
      <c r="I3841">
        <v>291</v>
      </c>
      <c r="J3841">
        <v>1000</v>
      </c>
      <c r="K3841">
        <v>25</v>
      </c>
      <c r="L3841">
        <v>81000</v>
      </c>
      <c r="M3841">
        <v>741</v>
      </c>
      <c r="N3841">
        <v>778</v>
      </c>
      <c r="O3841">
        <v>817</v>
      </c>
      <c r="P3841">
        <v>893</v>
      </c>
      <c r="Q3841">
        <v>969</v>
      </c>
      <c r="R3841">
        <v>25000</v>
      </c>
      <c r="S3841">
        <v>26248</v>
      </c>
      <c r="T3841">
        <v>27564</v>
      </c>
      <c r="U3841">
        <v>30128</v>
      </c>
      <c r="V3841">
        <v>32692</v>
      </c>
      <c r="W3841" t="s">
        <v>3221</v>
      </c>
      <c r="X3841">
        <v>1</v>
      </c>
      <c r="Y3841">
        <v>1</v>
      </c>
      <c r="Z3841" t="s">
        <v>1532</v>
      </c>
    </row>
    <row r="3842" spans="1:26">
      <c r="A3842">
        <v>285</v>
      </c>
      <c r="B3842">
        <v>16226</v>
      </c>
      <c r="C3842" t="s">
        <v>1574</v>
      </c>
      <c r="D3842" t="s">
        <v>1529</v>
      </c>
      <c r="E3842" t="s">
        <v>1441</v>
      </c>
      <c r="F3842">
        <v>41493</v>
      </c>
      <c r="G3842">
        <v>46603</v>
      </c>
      <c r="H3842" t="s">
        <v>1530</v>
      </c>
      <c r="I3842">
        <v>296</v>
      </c>
      <c r="J3842">
        <v>10</v>
      </c>
      <c r="K3842">
        <v>100</v>
      </c>
      <c r="L3842">
        <v>81000</v>
      </c>
      <c r="M3842">
        <v>741</v>
      </c>
      <c r="N3842">
        <v>778</v>
      </c>
      <c r="O3842">
        <v>817</v>
      </c>
      <c r="P3842">
        <v>893</v>
      </c>
      <c r="Q3842">
        <v>969</v>
      </c>
      <c r="R3842">
        <v>1000</v>
      </c>
      <c r="S3842">
        <v>1050</v>
      </c>
      <c r="T3842">
        <v>1103</v>
      </c>
      <c r="U3842">
        <v>1205</v>
      </c>
      <c r="V3842">
        <v>1308</v>
      </c>
      <c r="W3842" t="s">
        <v>3197</v>
      </c>
      <c r="X3842">
        <v>1</v>
      </c>
      <c r="Y3842">
        <v>1</v>
      </c>
      <c r="Z3842" t="s">
        <v>1532</v>
      </c>
    </row>
    <row r="3843" spans="1:26">
      <c r="A3843">
        <v>285</v>
      </c>
      <c r="B3843">
        <v>16226</v>
      </c>
      <c r="C3843" t="s">
        <v>1574</v>
      </c>
      <c r="D3843" t="s">
        <v>1529</v>
      </c>
      <c r="E3843" t="s">
        <v>1441</v>
      </c>
      <c r="F3843">
        <v>80344</v>
      </c>
      <c r="G3843">
        <v>94948</v>
      </c>
      <c r="H3843" t="s">
        <v>1530</v>
      </c>
      <c r="I3843">
        <v>296</v>
      </c>
      <c r="J3843">
        <v>10</v>
      </c>
      <c r="K3843">
        <v>100</v>
      </c>
      <c r="L3843">
        <v>81000</v>
      </c>
      <c r="M3843">
        <v>741</v>
      </c>
      <c r="N3843">
        <v>778</v>
      </c>
      <c r="O3843">
        <v>817</v>
      </c>
      <c r="P3843">
        <v>893</v>
      </c>
      <c r="Q3843">
        <v>969</v>
      </c>
      <c r="R3843">
        <v>1000</v>
      </c>
      <c r="S3843">
        <v>1050</v>
      </c>
      <c r="T3843">
        <v>1103</v>
      </c>
      <c r="U3843">
        <v>1205</v>
      </c>
      <c r="V3843">
        <v>1308</v>
      </c>
      <c r="W3843" t="s">
        <v>3197</v>
      </c>
      <c r="X3843">
        <v>1</v>
      </c>
      <c r="Y3843">
        <v>1</v>
      </c>
      <c r="Z3843" t="s">
        <v>1532</v>
      </c>
    </row>
    <row r="3844" spans="1:26">
      <c r="A3844">
        <v>285</v>
      </c>
      <c r="B3844">
        <v>16226</v>
      </c>
      <c r="C3844" t="s">
        <v>1574</v>
      </c>
      <c r="D3844" t="s">
        <v>1529</v>
      </c>
      <c r="E3844" t="s">
        <v>1441</v>
      </c>
      <c r="F3844">
        <v>21585</v>
      </c>
      <c r="G3844">
        <v>22813</v>
      </c>
      <c r="H3844" t="s">
        <v>1530</v>
      </c>
      <c r="I3844">
        <v>296</v>
      </c>
      <c r="J3844">
        <v>3</v>
      </c>
      <c r="K3844">
        <v>2000</v>
      </c>
      <c r="L3844">
        <v>81000</v>
      </c>
      <c r="M3844">
        <v>741</v>
      </c>
      <c r="N3844">
        <v>778</v>
      </c>
      <c r="O3844">
        <v>817</v>
      </c>
      <c r="P3844">
        <v>893</v>
      </c>
      <c r="Q3844">
        <v>969</v>
      </c>
      <c r="R3844">
        <v>6000</v>
      </c>
      <c r="S3844">
        <v>6300</v>
      </c>
      <c r="T3844">
        <v>6615</v>
      </c>
      <c r="U3844">
        <v>7231</v>
      </c>
      <c r="V3844">
        <v>7846</v>
      </c>
      <c r="W3844" t="s">
        <v>3232</v>
      </c>
      <c r="X3844">
        <v>1</v>
      </c>
      <c r="Y3844">
        <v>1</v>
      </c>
      <c r="Z3844" t="s">
        <v>1532</v>
      </c>
    </row>
    <row r="3845" spans="1:26">
      <c r="A3845">
        <v>285</v>
      </c>
      <c r="B3845">
        <v>16226</v>
      </c>
      <c r="C3845" t="s">
        <v>1574</v>
      </c>
      <c r="D3845" t="s">
        <v>1529</v>
      </c>
      <c r="E3845" t="s">
        <v>1441</v>
      </c>
      <c r="F3845">
        <v>2020</v>
      </c>
      <c r="G3845">
        <v>30599</v>
      </c>
      <c r="H3845" t="s">
        <v>1530</v>
      </c>
      <c r="I3845">
        <v>291</v>
      </c>
      <c r="J3845">
        <v>1000</v>
      </c>
      <c r="K3845">
        <v>10</v>
      </c>
      <c r="L3845">
        <v>81000</v>
      </c>
      <c r="M3845">
        <v>741</v>
      </c>
      <c r="N3845">
        <v>778</v>
      </c>
      <c r="O3845">
        <v>817</v>
      </c>
      <c r="P3845">
        <v>893</v>
      </c>
      <c r="Q3845">
        <v>969</v>
      </c>
      <c r="R3845">
        <v>10000</v>
      </c>
      <c r="S3845">
        <v>10499</v>
      </c>
      <c r="T3845">
        <v>11026</v>
      </c>
      <c r="U3845">
        <v>12051</v>
      </c>
      <c r="V3845">
        <v>13077</v>
      </c>
      <c r="W3845" t="s">
        <v>3233</v>
      </c>
      <c r="X3845">
        <v>1</v>
      </c>
      <c r="Y3845">
        <v>1</v>
      </c>
      <c r="Z3845" t="s">
        <v>1532</v>
      </c>
    </row>
    <row r="3846" spans="1:26">
      <c r="A3846">
        <v>285</v>
      </c>
      <c r="B3846">
        <v>16226</v>
      </c>
      <c r="C3846" t="s">
        <v>1574</v>
      </c>
      <c r="D3846" t="s">
        <v>1529</v>
      </c>
      <c r="E3846" t="s">
        <v>1449</v>
      </c>
      <c r="F3846">
        <v>44421</v>
      </c>
      <c r="G3846">
        <v>51174</v>
      </c>
      <c r="H3846" t="s">
        <v>1530</v>
      </c>
      <c r="I3846">
        <v>296</v>
      </c>
      <c r="J3846">
        <v>2</v>
      </c>
      <c r="K3846">
        <v>50</v>
      </c>
      <c r="L3846">
        <v>81314</v>
      </c>
      <c r="M3846">
        <v>1010</v>
      </c>
      <c r="N3846">
        <v>1061</v>
      </c>
      <c r="O3846">
        <v>1114</v>
      </c>
      <c r="P3846">
        <v>1218</v>
      </c>
      <c r="Q3846">
        <v>1322</v>
      </c>
      <c r="R3846">
        <v>100</v>
      </c>
      <c r="S3846">
        <v>105</v>
      </c>
      <c r="T3846">
        <v>110</v>
      </c>
      <c r="U3846">
        <v>121</v>
      </c>
      <c r="V3846">
        <v>131</v>
      </c>
      <c r="W3846" t="s">
        <v>3234</v>
      </c>
      <c r="X3846">
        <v>1</v>
      </c>
      <c r="Y3846">
        <v>1</v>
      </c>
      <c r="Z3846" t="s">
        <v>1532</v>
      </c>
    </row>
    <row r="3847" spans="1:26">
      <c r="A3847">
        <v>285</v>
      </c>
      <c r="B3847">
        <v>16226</v>
      </c>
      <c r="C3847" t="s">
        <v>1574</v>
      </c>
      <c r="D3847" t="s">
        <v>1529</v>
      </c>
      <c r="E3847" t="s">
        <v>1449</v>
      </c>
      <c r="F3847">
        <v>45255</v>
      </c>
      <c r="G3847">
        <v>52267</v>
      </c>
      <c r="H3847" t="s">
        <v>1530</v>
      </c>
      <c r="I3847">
        <v>296</v>
      </c>
      <c r="J3847">
        <v>10</v>
      </c>
      <c r="K3847">
        <v>7</v>
      </c>
      <c r="L3847">
        <v>81314</v>
      </c>
      <c r="M3847">
        <v>1010</v>
      </c>
      <c r="N3847">
        <v>1061</v>
      </c>
      <c r="O3847">
        <v>1114</v>
      </c>
      <c r="P3847">
        <v>1218</v>
      </c>
      <c r="Q3847">
        <v>1322</v>
      </c>
      <c r="R3847">
        <v>70</v>
      </c>
      <c r="S3847">
        <v>74</v>
      </c>
      <c r="T3847">
        <v>77</v>
      </c>
      <c r="U3847">
        <v>84</v>
      </c>
      <c r="V3847">
        <v>92</v>
      </c>
      <c r="W3847" t="s">
        <v>3235</v>
      </c>
      <c r="X3847">
        <v>1</v>
      </c>
      <c r="Y3847">
        <v>1</v>
      </c>
      <c r="Z3847" t="s">
        <v>1532</v>
      </c>
    </row>
    <row r="3848" spans="1:26">
      <c r="A3848">
        <v>285</v>
      </c>
      <c r="B3848">
        <v>16226</v>
      </c>
      <c r="C3848" t="s">
        <v>1574</v>
      </c>
      <c r="D3848" t="s">
        <v>1529</v>
      </c>
      <c r="E3848" t="s">
        <v>1449</v>
      </c>
      <c r="F3848">
        <v>45100</v>
      </c>
      <c r="G3848">
        <v>52071</v>
      </c>
      <c r="H3848" t="s">
        <v>1530</v>
      </c>
      <c r="I3848">
        <v>296</v>
      </c>
      <c r="J3848">
        <v>10</v>
      </c>
      <c r="K3848">
        <v>100</v>
      </c>
      <c r="L3848">
        <v>81314</v>
      </c>
      <c r="M3848">
        <v>1010</v>
      </c>
      <c r="N3848">
        <v>1061</v>
      </c>
      <c r="O3848">
        <v>1114</v>
      </c>
      <c r="P3848">
        <v>1218</v>
      </c>
      <c r="Q3848">
        <v>1322</v>
      </c>
      <c r="R3848">
        <v>1000</v>
      </c>
      <c r="S3848">
        <v>1050</v>
      </c>
      <c r="T3848">
        <v>1103</v>
      </c>
      <c r="U3848">
        <v>1206</v>
      </c>
      <c r="V3848">
        <v>1309</v>
      </c>
      <c r="W3848" t="s">
        <v>3236</v>
      </c>
      <c r="X3848">
        <v>1</v>
      </c>
      <c r="Y3848">
        <v>1</v>
      </c>
      <c r="Z3848" t="s">
        <v>1532</v>
      </c>
    </row>
    <row r="3849" spans="1:26">
      <c r="A3849">
        <v>285</v>
      </c>
      <c r="B3849">
        <v>16226</v>
      </c>
      <c r="C3849" t="s">
        <v>1574</v>
      </c>
      <c r="D3849" t="s">
        <v>1529</v>
      </c>
      <c r="E3849" t="s">
        <v>1449</v>
      </c>
      <c r="F3849">
        <v>48129</v>
      </c>
      <c r="G3849">
        <v>56239</v>
      </c>
      <c r="H3849" t="s">
        <v>1530</v>
      </c>
      <c r="I3849">
        <v>296</v>
      </c>
      <c r="J3849">
        <v>2</v>
      </c>
      <c r="K3849">
        <v>45</v>
      </c>
      <c r="L3849">
        <v>81314</v>
      </c>
      <c r="M3849">
        <v>1010</v>
      </c>
      <c r="N3849">
        <v>1061</v>
      </c>
      <c r="O3849">
        <v>1114</v>
      </c>
      <c r="P3849">
        <v>1218</v>
      </c>
      <c r="Q3849">
        <v>1322</v>
      </c>
      <c r="R3849">
        <v>90</v>
      </c>
      <c r="S3849">
        <v>95</v>
      </c>
      <c r="T3849">
        <v>99</v>
      </c>
      <c r="U3849">
        <v>109</v>
      </c>
      <c r="V3849">
        <v>118</v>
      </c>
      <c r="W3849" t="s">
        <v>3237</v>
      </c>
      <c r="X3849">
        <v>1</v>
      </c>
      <c r="Y3849">
        <v>1</v>
      </c>
      <c r="Z3849" t="s">
        <v>1532</v>
      </c>
    </row>
    <row r="3850" spans="1:26">
      <c r="A3850">
        <v>285</v>
      </c>
      <c r="B3850">
        <v>16226</v>
      </c>
      <c r="C3850" t="s">
        <v>1574</v>
      </c>
      <c r="D3850" t="s">
        <v>1529</v>
      </c>
      <c r="E3850" t="s">
        <v>1449</v>
      </c>
      <c r="F3850">
        <v>42107</v>
      </c>
      <c r="G3850">
        <v>47567</v>
      </c>
      <c r="H3850" t="s">
        <v>1530</v>
      </c>
      <c r="I3850">
        <v>296</v>
      </c>
      <c r="J3850">
        <v>10</v>
      </c>
      <c r="K3850">
        <v>30</v>
      </c>
      <c r="L3850">
        <v>81314</v>
      </c>
      <c r="M3850">
        <v>1010</v>
      </c>
      <c r="N3850">
        <v>1061</v>
      </c>
      <c r="O3850">
        <v>1114</v>
      </c>
      <c r="P3850">
        <v>1218</v>
      </c>
      <c r="Q3850">
        <v>1322</v>
      </c>
      <c r="R3850">
        <v>300</v>
      </c>
      <c r="S3850">
        <v>315</v>
      </c>
      <c r="T3850">
        <v>331</v>
      </c>
      <c r="U3850">
        <v>362</v>
      </c>
      <c r="V3850">
        <v>393</v>
      </c>
      <c r="W3850" t="s">
        <v>3237</v>
      </c>
      <c r="X3850">
        <v>1</v>
      </c>
      <c r="Y3850">
        <v>1</v>
      </c>
      <c r="Z3850" t="s">
        <v>1532</v>
      </c>
    </row>
    <row r="3851" spans="1:26">
      <c r="A3851">
        <v>285</v>
      </c>
      <c r="B3851">
        <v>16226</v>
      </c>
      <c r="C3851" t="s">
        <v>1574</v>
      </c>
      <c r="D3851" t="s">
        <v>1529</v>
      </c>
      <c r="E3851" t="s">
        <v>1449</v>
      </c>
      <c r="F3851">
        <v>58163</v>
      </c>
      <c r="G3851">
        <v>69035</v>
      </c>
      <c r="H3851" t="s">
        <v>1530</v>
      </c>
      <c r="I3851">
        <v>296</v>
      </c>
      <c r="J3851">
        <v>5</v>
      </c>
      <c r="K3851">
        <v>200</v>
      </c>
      <c r="L3851">
        <v>81314</v>
      </c>
      <c r="M3851">
        <v>1010</v>
      </c>
      <c r="N3851">
        <v>1061</v>
      </c>
      <c r="O3851">
        <v>1114</v>
      </c>
      <c r="P3851">
        <v>1218</v>
      </c>
      <c r="Q3851">
        <v>1322</v>
      </c>
      <c r="R3851">
        <v>1000</v>
      </c>
      <c r="S3851">
        <v>1050</v>
      </c>
      <c r="T3851">
        <v>1103</v>
      </c>
      <c r="U3851">
        <v>1206</v>
      </c>
      <c r="V3851">
        <v>1309</v>
      </c>
      <c r="W3851" t="s">
        <v>3238</v>
      </c>
      <c r="X3851">
        <v>1</v>
      </c>
      <c r="Y3851">
        <v>1</v>
      </c>
      <c r="Z3851" t="s">
        <v>1532</v>
      </c>
    </row>
    <row r="3852" spans="1:26">
      <c r="A3852">
        <v>285</v>
      </c>
      <c r="B3852">
        <v>16226</v>
      </c>
      <c r="C3852" t="s">
        <v>1574</v>
      </c>
      <c r="D3852" t="s">
        <v>1529</v>
      </c>
      <c r="E3852" t="s">
        <v>1449</v>
      </c>
      <c r="F3852">
        <v>82504</v>
      </c>
      <c r="G3852">
        <v>97536</v>
      </c>
      <c r="H3852" t="s">
        <v>1530</v>
      </c>
      <c r="I3852">
        <v>296</v>
      </c>
      <c r="J3852">
        <v>15</v>
      </c>
      <c r="K3852">
        <v>40</v>
      </c>
      <c r="L3852">
        <v>81314</v>
      </c>
      <c r="M3852">
        <v>1010</v>
      </c>
      <c r="N3852">
        <v>1061</v>
      </c>
      <c r="O3852">
        <v>1114</v>
      </c>
      <c r="P3852">
        <v>1218</v>
      </c>
      <c r="Q3852">
        <v>1322</v>
      </c>
      <c r="R3852">
        <v>600</v>
      </c>
      <c r="S3852">
        <v>630</v>
      </c>
      <c r="T3852">
        <v>662</v>
      </c>
      <c r="U3852">
        <v>724</v>
      </c>
      <c r="V3852">
        <v>785</v>
      </c>
      <c r="W3852" t="s">
        <v>3239</v>
      </c>
      <c r="X3852">
        <v>1</v>
      </c>
      <c r="Y3852">
        <v>1</v>
      </c>
      <c r="Z3852" t="s">
        <v>1532</v>
      </c>
    </row>
    <row r="3853" spans="1:26">
      <c r="A3853">
        <v>285</v>
      </c>
      <c r="B3853">
        <v>16226</v>
      </c>
      <c r="C3853" t="s">
        <v>1574</v>
      </c>
      <c r="D3853" t="s">
        <v>1529</v>
      </c>
      <c r="E3853" t="s">
        <v>1449</v>
      </c>
      <c r="F3853">
        <v>82503</v>
      </c>
      <c r="G3853">
        <v>97535</v>
      </c>
      <c r="H3853" t="s">
        <v>1530</v>
      </c>
      <c r="I3853">
        <v>296</v>
      </c>
      <c r="J3853">
        <v>15</v>
      </c>
      <c r="K3853">
        <v>30</v>
      </c>
      <c r="L3853">
        <v>81314</v>
      </c>
      <c r="M3853">
        <v>1010</v>
      </c>
      <c r="N3853">
        <v>1061</v>
      </c>
      <c r="O3853">
        <v>1114</v>
      </c>
      <c r="P3853">
        <v>1218</v>
      </c>
      <c r="Q3853">
        <v>1322</v>
      </c>
      <c r="R3853">
        <v>450</v>
      </c>
      <c r="S3853">
        <v>473</v>
      </c>
      <c r="T3853">
        <v>496</v>
      </c>
      <c r="U3853">
        <v>543</v>
      </c>
      <c r="V3853">
        <v>589</v>
      </c>
      <c r="W3853" t="s">
        <v>3239</v>
      </c>
      <c r="X3853">
        <v>1</v>
      </c>
      <c r="Y3853">
        <v>1</v>
      </c>
      <c r="Z3853" t="s">
        <v>1532</v>
      </c>
    </row>
    <row r="3854" spans="1:26">
      <c r="A3854">
        <v>285</v>
      </c>
      <c r="B3854">
        <v>16226</v>
      </c>
      <c r="C3854" t="s">
        <v>1574</v>
      </c>
      <c r="D3854" t="s">
        <v>1529</v>
      </c>
      <c r="E3854" t="s">
        <v>1449</v>
      </c>
      <c r="F3854">
        <v>51205</v>
      </c>
      <c r="G3854">
        <v>60205</v>
      </c>
      <c r="H3854" t="s">
        <v>1530</v>
      </c>
      <c r="I3854">
        <v>296</v>
      </c>
      <c r="J3854">
        <v>15</v>
      </c>
      <c r="K3854">
        <v>10</v>
      </c>
      <c r="L3854">
        <v>81314</v>
      </c>
      <c r="M3854">
        <v>1010</v>
      </c>
      <c r="N3854">
        <v>1061</v>
      </c>
      <c r="O3854">
        <v>1114</v>
      </c>
      <c r="P3854">
        <v>1218</v>
      </c>
      <c r="Q3854">
        <v>1322</v>
      </c>
      <c r="R3854">
        <v>150</v>
      </c>
      <c r="S3854">
        <v>158</v>
      </c>
      <c r="T3854">
        <v>165</v>
      </c>
      <c r="U3854">
        <v>181</v>
      </c>
      <c r="V3854">
        <v>196</v>
      </c>
      <c r="W3854" t="s">
        <v>3239</v>
      </c>
      <c r="X3854">
        <v>1</v>
      </c>
      <c r="Y3854">
        <v>1</v>
      </c>
      <c r="Z3854" t="s">
        <v>1532</v>
      </c>
    </row>
    <row r="3855" spans="1:26">
      <c r="A3855">
        <v>285</v>
      </c>
      <c r="B3855">
        <v>16226</v>
      </c>
      <c r="C3855" t="s">
        <v>1574</v>
      </c>
      <c r="D3855" t="s">
        <v>1529</v>
      </c>
      <c r="E3855" t="s">
        <v>1449</v>
      </c>
      <c r="F3855">
        <v>51206</v>
      </c>
      <c r="G3855">
        <v>60206</v>
      </c>
      <c r="H3855" t="s">
        <v>1530</v>
      </c>
      <c r="I3855">
        <v>296</v>
      </c>
      <c r="J3855">
        <v>15</v>
      </c>
      <c r="K3855">
        <v>6</v>
      </c>
      <c r="L3855">
        <v>81314</v>
      </c>
      <c r="M3855">
        <v>1010</v>
      </c>
      <c r="N3855">
        <v>1061</v>
      </c>
      <c r="O3855">
        <v>1114</v>
      </c>
      <c r="P3855">
        <v>1218</v>
      </c>
      <c r="Q3855">
        <v>1322</v>
      </c>
      <c r="R3855">
        <v>90</v>
      </c>
      <c r="S3855">
        <v>95</v>
      </c>
      <c r="T3855">
        <v>99</v>
      </c>
      <c r="U3855">
        <v>109</v>
      </c>
      <c r="V3855">
        <v>118</v>
      </c>
      <c r="W3855" t="s">
        <v>3239</v>
      </c>
      <c r="X3855">
        <v>1</v>
      </c>
      <c r="Y3855">
        <v>1</v>
      </c>
      <c r="Z3855" t="s">
        <v>1532</v>
      </c>
    </row>
    <row r="3856" spans="1:26">
      <c r="A3856">
        <v>285</v>
      </c>
      <c r="B3856">
        <v>16226</v>
      </c>
      <c r="C3856" t="s">
        <v>1574</v>
      </c>
      <c r="D3856" t="s">
        <v>1529</v>
      </c>
      <c r="E3856" t="s">
        <v>1449</v>
      </c>
      <c r="F3856">
        <v>47557</v>
      </c>
      <c r="G3856">
        <v>55414</v>
      </c>
      <c r="H3856" t="s">
        <v>1530</v>
      </c>
      <c r="I3856">
        <v>296</v>
      </c>
      <c r="J3856">
        <v>6</v>
      </c>
      <c r="K3856">
        <v>55</v>
      </c>
      <c r="L3856">
        <v>81314</v>
      </c>
      <c r="M3856">
        <v>1010</v>
      </c>
      <c r="N3856">
        <v>1061</v>
      </c>
      <c r="O3856">
        <v>1114</v>
      </c>
      <c r="P3856">
        <v>1218</v>
      </c>
      <c r="Q3856">
        <v>1322</v>
      </c>
      <c r="R3856">
        <v>330</v>
      </c>
      <c r="S3856">
        <v>347</v>
      </c>
      <c r="T3856">
        <v>364</v>
      </c>
      <c r="U3856">
        <v>398</v>
      </c>
      <c r="V3856">
        <v>432</v>
      </c>
      <c r="W3856" t="s">
        <v>3240</v>
      </c>
      <c r="X3856">
        <v>1</v>
      </c>
      <c r="Y3856">
        <v>1</v>
      </c>
      <c r="Z3856" t="s">
        <v>1532</v>
      </c>
    </row>
    <row r="3857" spans="1:26">
      <c r="A3857">
        <v>285</v>
      </c>
      <c r="B3857">
        <v>16226</v>
      </c>
      <c r="C3857" t="s">
        <v>1574</v>
      </c>
      <c r="D3857" t="s">
        <v>1529</v>
      </c>
      <c r="E3857" t="s">
        <v>1449</v>
      </c>
      <c r="F3857">
        <v>45187</v>
      </c>
      <c r="G3857">
        <v>52174</v>
      </c>
      <c r="H3857" t="s">
        <v>1530</v>
      </c>
      <c r="I3857">
        <v>296</v>
      </c>
      <c r="J3857">
        <v>5</v>
      </c>
      <c r="K3857">
        <v>3</v>
      </c>
      <c r="L3857">
        <v>81314</v>
      </c>
      <c r="M3857">
        <v>1010</v>
      </c>
      <c r="N3857">
        <v>1061</v>
      </c>
      <c r="O3857">
        <v>1114</v>
      </c>
      <c r="P3857">
        <v>1218</v>
      </c>
      <c r="Q3857">
        <v>1322</v>
      </c>
      <c r="R3857">
        <v>15</v>
      </c>
      <c r="S3857">
        <v>16</v>
      </c>
      <c r="T3857">
        <v>17</v>
      </c>
      <c r="U3857">
        <v>18</v>
      </c>
      <c r="V3857">
        <v>20</v>
      </c>
      <c r="W3857" t="s">
        <v>3240</v>
      </c>
      <c r="X3857">
        <v>1</v>
      </c>
      <c r="Y3857">
        <v>1</v>
      </c>
      <c r="Z3857" t="s">
        <v>1532</v>
      </c>
    </row>
    <row r="3858" spans="1:26">
      <c r="A3858">
        <v>285</v>
      </c>
      <c r="B3858">
        <v>16226</v>
      </c>
      <c r="C3858" t="s">
        <v>1574</v>
      </c>
      <c r="D3858" t="s">
        <v>1529</v>
      </c>
      <c r="E3858" t="s">
        <v>1449</v>
      </c>
      <c r="F3858">
        <v>44210</v>
      </c>
      <c r="G3858">
        <v>50921</v>
      </c>
      <c r="H3858" t="s">
        <v>1530</v>
      </c>
      <c r="I3858">
        <v>296</v>
      </c>
      <c r="J3858">
        <v>5</v>
      </c>
      <c r="K3858">
        <v>50</v>
      </c>
      <c r="L3858">
        <v>81314</v>
      </c>
      <c r="M3858">
        <v>1010</v>
      </c>
      <c r="N3858">
        <v>1061</v>
      </c>
      <c r="O3858">
        <v>1114</v>
      </c>
      <c r="P3858">
        <v>1218</v>
      </c>
      <c r="Q3858">
        <v>1322</v>
      </c>
      <c r="R3858">
        <v>250</v>
      </c>
      <c r="S3858">
        <v>263</v>
      </c>
      <c r="T3858">
        <v>276</v>
      </c>
      <c r="U3858">
        <v>301</v>
      </c>
      <c r="V3858">
        <v>327</v>
      </c>
      <c r="W3858" t="s">
        <v>3240</v>
      </c>
      <c r="X3858">
        <v>1</v>
      </c>
      <c r="Y3858">
        <v>1</v>
      </c>
      <c r="Z3858" t="s">
        <v>1532</v>
      </c>
    </row>
    <row r="3859" spans="1:26">
      <c r="A3859">
        <v>285</v>
      </c>
      <c r="B3859">
        <v>16226</v>
      </c>
      <c r="C3859" t="s">
        <v>1574</v>
      </c>
      <c r="D3859" t="s">
        <v>1529</v>
      </c>
      <c r="E3859" t="s">
        <v>1449</v>
      </c>
      <c r="F3859">
        <v>24860</v>
      </c>
      <c r="G3859">
        <v>26497</v>
      </c>
      <c r="H3859" t="s">
        <v>1530</v>
      </c>
      <c r="I3859">
        <v>296</v>
      </c>
      <c r="J3859">
        <v>50</v>
      </c>
      <c r="K3859">
        <v>30</v>
      </c>
      <c r="L3859">
        <v>81314</v>
      </c>
      <c r="M3859">
        <v>1010</v>
      </c>
      <c r="N3859">
        <v>1061</v>
      </c>
      <c r="O3859">
        <v>1114</v>
      </c>
      <c r="P3859">
        <v>1218</v>
      </c>
      <c r="Q3859">
        <v>1322</v>
      </c>
      <c r="R3859">
        <v>1500</v>
      </c>
      <c r="S3859">
        <v>1576</v>
      </c>
      <c r="T3859">
        <v>1654</v>
      </c>
      <c r="U3859">
        <v>1809</v>
      </c>
      <c r="V3859">
        <v>1963</v>
      </c>
      <c r="W3859" t="s">
        <v>3240</v>
      </c>
      <c r="X3859">
        <v>1</v>
      </c>
      <c r="Y3859">
        <v>1</v>
      </c>
      <c r="Z3859" t="s">
        <v>1532</v>
      </c>
    </row>
    <row r="3860" spans="1:26">
      <c r="A3860">
        <v>285</v>
      </c>
      <c r="B3860">
        <v>16226</v>
      </c>
      <c r="C3860" t="s">
        <v>1574</v>
      </c>
      <c r="D3860" t="s">
        <v>1529</v>
      </c>
      <c r="E3860" t="s">
        <v>1449</v>
      </c>
      <c r="F3860">
        <v>45216</v>
      </c>
      <c r="G3860">
        <v>52205</v>
      </c>
      <c r="H3860" t="s">
        <v>1530</v>
      </c>
      <c r="I3860">
        <v>296</v>
      </c>
      <c r="J3860">
        <v>5</v>
      </c>
      <c r="K3860">
        <v>20</v>
      </c>
      <c r="L3860">
        <v>81314</v>
      </c>
      <c r="M3860">
        <v>1010</v>
      </c>
      <c r="N3860">
        <v>1061</v>
      </c>
      <c r="O3860">
        <v>1114</v>
      </c>
      <c r="P3860">
        <v>1218</v>
      </c>
      <c r="Q3860">
        <v>1322</v>
      </c>
      <c r="R3860">
        <v>100</v>
      </c>
      <c r="S3860">
        <v>105</v>
      </c>
      <c r="T3860">
        <v>110</v>
      </c>
      <c r="U3860">
        <v>121</v>
      </c>
      <c r="V3860">
        <v>131</v>
      </c>
      <c r="W3860" t="s">
        <v>3241</v>
      </c>
      <c r="X3860">
        <v>1</v>
      </c>
      <c r="Y3860">
        <v>1</v>
      </c>
      <c r="Z3860" t="s">
        <v>1532</v>
      </c>
    </row>
    <row r="3861" spans="1:26">
      <c r="A3861">
        <v>285</v>
      </c>
      <c r="B3861">
        <v>16226</v>
      </c>
      <c r="C3861" t="s">
        <v>1574</v>
      </c>
      <c r="D3861" t="s">
        <v>1529</v>
      </c>
      <c r="E3861" t="s">
        <v>1449</v>
      </c>
      <c r="F3861">
        <v>19598</v>
      </c>
      <c r="G3861">
        <v>20580</v>
      </c>
      <c r="H3861" t="s">
        <v>1530</v>
      </c>
      <c r="I3861">
        <v>296</v>
      </c>
      <c r="J3861">
        <v>25</v>
      </c>
      <c r="K3861">
        <v>55</v>
      </c>
      <c r="L3861">
        <v>81314</v>
      </c>
      <c r="M3861">
        <v>1010</v>
      </c>
      <c r="N3861">
        <v>1061</v>
      </c>
      <c r="O3861">
        <v>1114</v>
      </c>
      <c r="P3861">
        <v>1218</v>
      </c>
      <c r="Q3861">
        <v>1322</v>
      </c>
      <c r="R3861">
        <v>1375</v>
      </c>
      <c r="S3861">
        <v>1444</v>
      </c>
      <c r="T3861">
        <v>1517</v>
      </c>
      <c r="U3861">
        <v>1658</v>
      </c>
      <c r="V3861">
        <v>1800</v>
      </c>
      <c r="W3861" t="s">
        <v>3241</v>
      </c>
      <c r="X3861">
        <v>1</v>
      </c>
      <c r="Y3861">
        <v>1</v>
      </c>
      <c r="Z3861" t="s">
        <v>1532</v>
      </c>
    </row>
    <row r="3862" spans="1:26">
      <c r="A3862">
        <v>285</v>
      </c>
      <c r="B3862">
        <v>16226</v>
      </c>
      <c r="C3862" t="s">
        <v>1574</v>
      </c>
      <c r="D3862" t="s">
        <v>1529</v>
      </c>
      <c r="E3862" t="s">
        <v>1439</v>
      </c>
      <c r="F3862">
        <v>82803</v>
      </c>
      <c r="G3862">
        <v>97879</v>
      </c>
      <c r="H3862" t="s">
        <v>1577</v>
      </c>
      <c r="I3862">
        <v>325</v>
      </c>
      <c r="J3862">
        <v>1</v>
      </c>
      <c r="K3862">
        <v>150000</v>
      </c>
      <c r="L3862">
        <v>81000</v>
      </c>
      <c r="M3862">
        <v>2044</v>
      </c>
      <c r="N3862">
        <v>2146</v>
      </c>
      <c r="O3862">
        <v>2254</v>
      </c>
      <c r="P3862">
        <v>2464</v>
      </c>
      <c r="Q3862">
        <v>2674</v>
      </c>
      <c r="R3862">
        <v>150000</v>
      </c>
      <c r="S3862">
        <v>157485</v>
      </c>
      <c r="T3862">
        <v>165411</v>
      </c>
      <c r="U3862">
        <v>180822</v>
      </c>
      <c r="V3862">
        <v>196233</v>
      </c>
      <c r="W3862" t="s">
        <v>3242</v>
      </c>
      <c r="X3862">
        <v>1</v>
      </c>
      <c r="Y3862">
        <v>1</v>
      </c>
      <c r="Z3862" t="s">
        <v>1532</v>
      </c>
    </row>
    <row r="3863" spans="1:26">
      <c r="A3863">
        <v>285</v>
      </c>
      <c r="B3863">
        <v>16226</v>
      </c>
      <c r="C3863" t="s">
        <v>1574</v>
      </c>
      <c r="D3863" t="s">
        <v>1529</v>
      </c>
      <c r="E3863" t="s">
        <v>1449</v>
      </c>
      <c r="F3863">
        <v>82480</v>
      </c>
      <c r="G3863">
        <v>97510</v>
      </c>
      <c r="H3863" t="s">
        <v>1530</v>
      </c>
      <c r="I3863">
        <v>296</v>
      </c>
      <c r="J3863">
        <v>10</v>
      </c>
      <c r="K3863">
        <v>100</v>
      </c>
      <c r="L3863">
        <v>81314</v>
      </c>
      <c r="M3863">
        <v>1010</v>
      </c>
      <c r="N3863">
        <v>1061</v>
      </c>
      <c r="O3863">
        <v>1114</v>
      </c>
      <c r="P3863">
        <v>1218</v>
      </c>
      <c r="Q3863">
        <v>1322</v>
      </c>
      <c r="R3863">
        <v>1000</v>
      </c>
      <c r="S3863">
        <v>1050</v>
      </c>
      <c r="T3863">
        <v>1103</v>
      </c>
      <c r="U3863">
        <v>1206</v>
      </c>
      <c r="V3863">
        <v>1309</v>
      </c>
      <c r="W3863" t="s">
        <v>3230</v>
      </c>
      <c r="X3863">
        <v>1</v>
      </c>
      <c r="Y3863">
        <v>1</v>
      </c>
      <c r="Z3863" t="s">
        <v>1532</v>
      </c>
    </row>
    <row r="3864" spans="1:26">
      <c r="A3864">
        <v>285</v>
      </c>
      <c r="B3864">
        <v>16226</v>
      </c>
      <c r="C3864" t="s">
        <v>1574</v>
      </c>
      <c r="D3864" t="s">
        <v>1529</v>
      </c>
      <c r="E3864" t="s">
        <v>1449</v>
      </c>
      <c r="F3864">
        <v>3664</v>
      </c>
      <c r="G3864">
        <v>4326</v>
      </c>
      <c r="H3864" t="s">
        <v>1530</v>
      </c>
      <c r="I3864">
        <v>296</v>
      </c>
      <c r="J3864">
        <v>50</v>
      </c>
      <c r="K3864">
        <v>30</v>
      </c>
      <c r="L3864">
        <v>81314</v>
      </c>
      <c r="M3864">
        <v>1010</v>
      </c>
      <c r="N3864">
        <v>1061</v>
      </c>
      <c r="O3864">
        <v>1114</v>
      </c>
      <c r="P3864">
        <v>1218</v>
      </c>
      <c r="Q3864">
        <v>1322</v>
      </c>
      <c r="R3864">
        <v>1500</v>
      </c>
      <c r="S3864">
        <v>1576</v>
      </c>
      <c r="T3864">
        <v>1654</v>
      </c>
      <c r="U3864">
        <v>1809</v>
      </c>
      <c r="V3864">
        <v>1963</v>
      </c>
      <c r="W3864" t="s">
        <v>3243</v>
      </c>
      <c r="X3864">
        <v>1</v>
      </c>
      <c r="Y3864">
        <v>1</v>
      </c>
      <c r="Z3864" t="s">
        <v>1532</v>
      </c>
    </row>
    <row r="3865" spans="1:26">
      <c r="A3865">
        <v>285</v>
      </c>
      <c r="B3865">
        <v>16226</v>
      </c>
      <c r="C3865" t="s">
        <v>1574</v>
      </c>
      <c r="D3865" t="s">
        <v>1529</v>
      </c>
      <c r="E3865" t="s">
        <v>1444</v>
      </c>
      <c r="F3865">
        <v>2703</v>
      </c>
      <c r="G3865">
        <v>3263</v>
      </c>
      <c r="H3865" t="s">
        <v>1530</v>
      </c>
      <c r="I3865">
        <v>295</v>
      </c>
      <c r="J3865">
        <v>5600</v>
      </c>
      <c r="K3865">
        <v>7</v>
      </c>
      <c r="L3865">
        <v>81000</v>
      </c>
      <c r="M3865">
        <v>32687</v>
      </c>
      <c r="N3865">
        <v>34321</v>
      </c>
      <c r="O3865">
        <v>36037</v>
      </c>
      <c r="P3865">
        <v>39387</v>
      </c>
      <c r="Q3865">
        <v>42737</v>
      </c>
      <c r="R3865">
        <v>39200</v>
      </c>
      <c r="S3865">
        <v>41160</v>
      </c>
      <c r="T3865">
        <v>43217</v>
      </c>
      <c r="U3865">
        <v>47235</v>
      </c>
      <c r="V3865">
        <v>51252</v>
      </c>
      <c r="W3865" t="s">
        <v>2244</v>
      </c>
      <c r="X3865">
        <v>1</v>
      </c>
      <c r="Y3865">
        <v>1</v>
      </c>
      <c r="Z3865" t="s">
        <v>1532</v>
      </c>
    </row>
    <row r="3866" spans="1:26">
      <c r="A3866">
        <v>285</v>
      </c>
      <c r="B3866">
        <v>16226</v>
      </c>
      <c r="C3866" t="s">
        <v>1574</v>
      </c>
      <c r="D3866" t="s">
        <v>1529</v>
      </c>
      <c r="E3866" t="s">
        <v>1449</v>
      </c>
      <c r="F3866">
        <v>45213</v>
      </c>
      <c r="G3866">
        <v>52201</v>
      </c>
      <c r="H3866" t="s">
        <v>1530</v>
      </c>
      <c r="I3866">
        <v>296</v>
      </c>
      <c r="J3866">
        <v>15</v>
      </c>
      <c r="K3866">
        <v>2.5</v>
      </c>
      <c r="L3866">
        <v>81314</v>
      </c>
      <c r="M3866">
        <v>1010</v>
      </c>
      <c r="N3866">
        <v>1061</v>
      </c>
      <c r="O3866">
        <v>1114</v>
      </c>
      <c r="P3866">
        <v>1218</v>
      </c>
      <c r="Q3866">
        <v>1322</v>
      </c>
      <c r="R3866">
        <v>38</v>
      </c>
      <c r="S3866">
        <v>39</v>
      </c>
      <c r="T3866">
        <v>41</v>
      </c>
      <c r="U3866">
        <v>45</v>
      </c>
      <c r="V3866">
        <v>49</v>
      </c>
      <c r="W3866" t="s">
        <v>3244</v>
      </c>
      <c r="X3866">
        <v>1</v>
      </c>
      <c r="Y3866">
        <v>1</v>
      </c>
      <c r="Z3866" t="s">
        <v>1532</v>
      </c>
    </row>
    <row r="3867" spans="1:26">
      <c r="A3867">
        <v>285</v>
      </c>
      <c r="B3867">
        <v>16226</v>
      </c>
      <c r="C3867" t="s">
        <v>1574</v>
      </c>
      <c r="D3867" t="s">
        <v>1529</v>
      </c>
      <c r="E3867" t="s">
        <v>1449</v>
      </c>
      <c r="F3867">
        <v>78784</v>
      </c>
      <c r="G3867">
        <v>93096</v>
      </c>
      <c r="H3867" t="s">
        <v>1530</v>
      </c>
      <c r="I3867">
        <v>296</v>
      </c>
      <c r="J3867">
        <v>10</v>
      </c>
      <c r="K3867">
        <v>25</v>
      </c>
      <c r="L3867">
        <v>81314</v>
      </c>
      <c r="M3867">
        <v>1010</v>
      </c>
      <c r="N3867">
        <v>1061</v>
      </c>
      <c r="O3867">
        <v>1114</v>
      </c>
      <c r="P3867">
        <v>1218</v>
      </c>
      <c r="Q3867">
        <v>1322</v>
      </c>
      <c r="R3867">
        <v>250</v>
      </c>
      <c r="S3867">
        <v>263</v>
      </c>
      <c r="T3867">
        <v>276</v>
      </c>
      <c r="U3867">
        <v>301</v>
      </c>
      <c r="V3867">
        <v>327</v>
      </c>
      <c r="W3867" t="s">
        <v>2762</v>
      </c>
      <c r="X3867">
        <v>1</v>
      </c>
      <c r="Y3867">
        <v>1</v>
      </c>
      <c r="Z3867" t="s">
        <v>1532</v>
      </c>
    </row>
    <row r="3868" spans="1:26">
      <c r="A3868">
        <v>285</v>
      </c>
      <c r="B3868">
        <v>16226</v>
      </c>
      <c r="C3868" t="s">
        <v>1574</v>
      </c>
      <c r="D3868" t="s">
        <v>1529</v>
      </c>
      <c r="E3868" t="s">
        <v>1449</v>
      </c>
      <c r="F3868">
        <v>66111</v>
      </c>
      <c r="G3868">
        <v>79461</v>
      </c>
      <c r="H3868" t="s">
        <v>1530</v>
      </c>
      <c r="I3868">
        <v>296</v>
      </c>
      <c r="J3868">
        <v>4</v>
      </c>
      <c r="K3868">
        <v>1200</v>
      </c>
      <c r="L3868">
        <v>81314</v>
      </c>
      <c r="M3868">
        <v>1010</v>
      </c>
      <c r="N3868">
        <v>1061</v>
      </c>
      <c r="O3868">
        <v>1114</v>
      </c>
      <c r="P3868">
        <v>1218</v>
      </c>
      <c r="Q3868">
        <v>1322</v>
      </c>
      <c r="R3868">
        <v>4800</v>
      </c>
      <c r="S3868">
        <v>5042</v>
      </c>
      <c r="T3868">
        <v>5294</v>
      </c>
      <c r="U3868">
        <v>5789</v>
      </c>
      <c r="V3868">
        <v>6283</v>
      </c>
      <c r="W3868" t="s">
        <v>3092</v>
      </c>
      <c r="X3868">
        <v>1</v>
      </c>
      <c r="Y3868">
        <v>1</v>
      </c>
      <c r="Z3868" t="s">
        <v>1532</v>
      </c>
    </row>
    <row r="3869" spans="1:26">
      <c r="A3869">
        <v>285</v>
      </c>
      <c r="B3869">
        <v>16226</v>
      </c>
      <c r="C3869" t="s">
        <v>1574</v>
      </c>
      <c r="D3869" t="s">
        <v>1529</v>
      </c>
      <c r="E3869" t="s">
        <v>1449</v>
      </c>
      <c r="F3869">
        <v>9843</v>
      </c>
      <c r="G3869">
        <v>10223</v>
      </c>
      <c r="H3869" t="s">
        <v>1530</v>
      </c>
      <c r="I3869">
        <v>296</v>
      </c>
      <c r="J3869">
        <v>2</v>
      </c>
      <c r="K3869">
        <v>1000</v>
      </c>
      <c r="L3869">
        <v>81314</v>
      </c>
      <c r="M3869">
        <v>1010</v>
      </c>
      <c r="N3869">
        <v>1061</v>
      </c>
      <c r="O3869">
        <v>1114</v>
      </c>
      <c r="P3869">
        <v>1218</v>
      </c>
      <c r="Q3869">
        <v>1322</v>
      </c>
      <c r="R3869">
        <v>2000</v>
      </c>
      <c r="S3869">
        <v>2101</v>
      </c>
      <c r="T3869">
        <v>2206</v>
      </c>
      <c r="U3869">
        <v>2412</v>
      </c>
      <c r="V3869">
        <v>2618</v>
      </c>
      <c r="W3869" t="s">
        <v>2965</v>
      </c>
      <c r="X3869">
        <v>1</v>
      </c>
      <c r="Y3869">
        <v>1</v>
      </c>
      <c r="Z3869" t="s">
        <v>1532</v>
      </c>
    </row>
    <row r="3870" spans="1:26">
      <c r="A3870">
        <v>285</v>
      </c>
      <c r="B3870">
        <v>16226</v>
      </c>
      <c r="C3870" t="s">
        <v>1574</v>
      </c>
      <c r="D3870" t="s">
        <v>1529</v>
      </c>
      <c r="E3870" t="s">
        <v>1449</v>
      </c>
      <c r="F3870">
        <v>81063</v>
      </c>
      <c r="G3870">
        <v>95772</v>
      </c>
      <c r="H3870" t="s">
        <v>1530</v>
      </c>
      <c r="I3870">
        <v>296</v>
      </c>
      <c r="J3870">
        <v>10</v>
      </c>
      <c r="K3870">
        <v>55</v>
      </c>
      <c r="L3870">
        <v>81314</v>
      </c>
      <c r="M3870">
        <v>1010</v>
      </c>
      <c r="N3870">
        <v>1061</v>
      </c>
      <c r="O3870">
        <v>1114</v>
      </c>
      <c r="P3870">
        <v>1218</v>
      </c>
      <c r="Q3870">
        <v>1322</v>
      </c>
      <c r="R3870">
        <v>550</v>
      </c>
      <c r="S3870">
        <v>578</v>
      </c>
      <c r="T3870">
        <v>607</v>
      </c>
      <c r="U3870">
        <v>663</v>
      </c>
      <c r="V3870">
        <v>720</v>
      </c>
      <c r="W3870" t="s">
        <v>3245</v>
      </c>
      <c r="X3870">
        <v>1</v>
      </c>
      <c r="Y3870">
        <v>1</v>
      </c>
      <c r="Z3870" t="s">
        <v>1532</v>
      </c>
    </row>
    <row r="3871" spans="1:26">
      <c r="A3871">
        <v>285</v>
      </c>
      <c r="B3871">
        <v>16226</v>
      </c>
      <c r="C3871" t="s">
        <v>1574</v>
      </c>
      <c r="D3871" t="s">
        <v>1529</v>
      </c>
      <c r="E3871" t="s">
        <v>1449</v>
      </c>
      <c r="F3871">
        <v>44999</v>
      </c>
      <c r="G3871">
        <v>51911</v>
      </c>
      <c r="H3871" t="s">
        <v>1530</v>
      </c>
      <c r="I3871">
        <v>296</v>
      </c>
      <c r="J3871">
        <v>1</v>
      </c>
      <c r="K3871">
        <v>100</v>
      </c>
      <c r="L3871">
        <v>81314</v>
      </c>
      <c r="M3871">
        <v>1010</v>
      </c>
      <c r="N3871">
        <v>1061</v>
      </c>
      <c r="O3871">
        <v>1114</v>
      </c>
      <c r="P3871">
        <v>1218</v>
      </c>
      <c r="Q3871">
        <v>1322</v>
      </c>
      <c r="R3871">
        <v>100</v>
      </c>
      <c r="S3871">
        <v>105</v>
      </c>
      <c r="T3871">
        <v>110</v>
      </c>
      <c r="U3871">
        <v>121</v>
      </c>
      <c r="V3871">
        <v>131</v>
      </c>
      <c r="W3871" t="s">
        <v>3246</v>
      </c>
      <c r="X3871">
        <v>1</v>
      </c>
      <c r="Y3871">
        <v>1</v>
      </c>
      <c r="Z3871" t="s">
        <v>1532</v>
      </c>
    </row>
    <row r="3872" spans="1:26">
      <c r="A3872">
        <v>285</v>
      </c>
      <c r="B3872">
        <v>16226</v>
      </c>
      <c r="C3872" t="s">
        <v>1574</v>
      </c>
      <c r="D3872" t="s">
        <v>1529</v>
      </c>
      <c r="E3872" t="s">
        <v>1444</v>
      </c>
      <c r="F3872">
        <v>6122</v>
      </c>
      <c r="G3872">
        <v>62739</v>
      </c>
      <c r="H3872" t="s">
        <v>1530</v>
      </c>
      <c r="I3872">
        <v>261</v>
      </c>
      <c r="J3872">
        <v>25</v>
      </c>
      <c r="K3872">
        <v>200</v>
      </c>
      <c r="L3872">
        <v>81000</v>
      </c>
      <c r="M3872">
        <v>32687</v>
      </c>
      <c r="N3872">
        <v>34321</v>
      </c>
      <c r="O3872">
        <v>36037</v>
      </c>
      <c r="P3872">
        <v>39387</v>
      </c>
      <c r="Q3872">
        <v>42737</v>
      </c>
      <c r="R3872">
        <v>5000</v>
      </c>
      <c r="S3872">
        <v>5250</v>
      </c>
      <c r="T3872">
        <v>5512</v>
      </c>
      <c r="U3872">
        <v>6025</v>
      </c>
      <c r="V3872">
        <v>6537</v>
      </c>
      <c r="W3872" t="s">
        <v>3247</v>
      </c>
      <c r="X3872">
        <v>1</v>
      </c>
      <c r="Y3872">
        <v>1</v>
      </c>
      <c r="Z3872" t="s">
        <v>1532</v>
      </c>
    </row>
    <row r="3873" spans="1:26">
      <c r="A3873">
        <v>285</v>
      </c>
      <c r="B3873">
        <v>16226</v>
      </c>
      <c r="C3873" t="s">
        <v>1574</v>
      </c>
      <c r="D3873" t="s">
        <v>1529</v>
      </c>
      <c r="E3873" t="s">
        <v>1440</v>
      </c>
      <c r="F3873">
        <v>2070</v>
      </c>
      <c r="G3873">
        <v>2379</v>
      </c>
      <c r="H3873" t="s">
        <v>1530</v>
      </c>
      <c r="I3873">
        <v>291</v>
      </c>
      <c r="J3873">
        <v>1000</v>
      </c>
      <c r="K3873">
        <v>15</v>
      </c>
      <c r="L3873">
        <v>81000</v>
      </c>
      <c r="M3873">
        <v>9493</v>
      </c>
      <c r="N3873">
        <v>9968</v>
      </c>
      <c r="O3873">
        <v>10466</v>
      </c>
      <c r="P3873">
        <v>11439</v>
      </c>
      <c r="Q3873">
        <v>12412</v>
      </c>
      <c r="R3873">
        <v>15000</v>
      </c>
      <c r="S3873">
        <v>15751</v>
      </c>
      <c r="T3873">
        <v>16537</v>
      </c>
      <c r="U3873">
        <v>18075</v>
      </c>
      <c r="V3873">
        <v>19612</v>
      </c>
      <c r="W3873" t="s">
        <v>3248</v>
      </c>
      <c r="X3873">
        <v>1</v>
      </c>
      <c r="Y3873">
        <v>1</v>
      </c>
      <c r="Z3873" t="s">
        <v>1532</v>
      </c>
    </row>
    <row r="3874" spans="1:26">
      <c r="A3874">
        <v>285</v>
      </c>
      <c r="B3874">
        <v>16226</v>
      </c>
      <c r="C3874" t="s">
        <v>1574</v>
      </c>
      <c r="D3874" t="s">
        <v>1529</v>
      </c>
      <c r="E3874" t="s">
        <v>1449</v>
      </c>
      <c r="F3874">
        <v>45063</v>
      </c>
      <c r="G3874">
        <v>52022</v>
      </c>
      <c r="H3874" t="s">
        <v>1530</v>
      </c>
      <c r="I3874">
        <v>296</v>
      </c>
      <c r="J3874">
        <v>20</v>
      </c>
      <c r="K3874">
        <v>75</v>
      </c>
      <c r="L3874">
        <v>81314</v>
      </c>
      <c r="M3874">
        <v>1010</v>
      </c>
      <c r="N3874">
        <v>1061</v>
      </c>
      <c r="O3874">
        <v>1114</v>
      </c>
      <c r="P3874">
        <v>1218</v>
      </c>
      <c r="Q3874">
        <v>1322</v>
      </c>
      <c r="R3874">
        <v>1500</v>
      </c>
      <c r="S3874">
        <v>1576</v>
      </c>
      <c r="T3874">
        <v>1654</v>
      </c>
      <c r="U3874">
        <v>1809</v>
      </c>
      <c r="V3874">
        <v>1963</v>
      </c>
      <c r="W3874" t="s">
        <v>3249</v>
      </c>
      <c r="X3874">
        <v>1</v>
      </c>
      <c r="Y3874">
        <v>1</v>
      </c>
      <c r="Z3874" t="s">
        <v>1532</v>
      </c>
    </row>
    <row r="3875" spans="1:26">
      <c r="A3875">
        <v>285</v>
      </c>
      <c r="B3875">
        <v>16226</v>
      </c>
      <c r="C3875" t="s">
        <v>1574</v>
      </c>
      <c r="D3875" t="s">
        <v>1529</v>
      </c>
      <c r="E3875" t="s">
        <v>1444</v>
      </c>
      <c r="F3875">
        <v>6193</v>
      </c>
      <c r="G3875">
        <v>6475</v>
      </c>
      <c r="H3875" t="s">
        <v>1530</v>
      </c>
      <c r="I3875">
        <v>261</v>
      </c>
      <c r="J3875">
        <v>1</v>
      </c>
      <c r="K3875">
        <v>900</v>
      </c>
      <c r="L3875">
        <v>81000</v>
      </c>
      <c r="M3875">
        <v>32687</v>
      </c>
      <c r="N3875">
        <v>34321</v>
      </c>
      <c r="O3875">
        <v>36037</v>
      </c>
      <c r="P3875">
        <v>39387</v>
      </c>
      <c r="Q3875">
        <v>42737</v>
      </c>
      <c r="R3875">
        <v>900</v>
      </c>
      <c r="S3875">
        <v>945</v>
      </c>
      <c r="T3875">
        <v>992</v>
      </c>
      <c r="U3875">
        <v>1084</v>
      </c>
      <c r="V3875">
        <v>1177</v>
      </c>
      <c r="W3875" t="s">
        <v>3250</v>
      </c>
      <c r="X3875">
        <v>1</v>
      </c>
      <c r="Y3875">
        <v>1</v>
      </c>
      <c r="Z3875" t="s">
        <v>1532</v>
      </c>
    </row>
    <row r="3876" spans="1:26">
      <c r="A3876">
        <v>285</v>
      </c>
      <c r="B3876">
        <v>16226</v>
      </c>
      <c r="C3876" t="s">
        <v>1574</v>
      </c>
      <c r="D3876" t="s">
        <v>1529</v>
      </c>
      <c r="E3876" t="s">
        <v>1444</v>
      </c>
      <c r="F3876">
        <v>29132</v>
      </c>
      <c r="G3876">
        <v>31735</v>
      </c>
      <c r="H3876" t="s">
        <v>1530</v>
      </c>
      <c r="I3876">
        <v>261</v>
      </c>
      <c r="J3876">
        <v>1</v>
      </c>
      <c r="K3876">
        <v>900</v>
      </c>
      <c r="L3876">
        <v>81000</v>
      </c>
      <c r="M3876">
        <v>32687</v>
      </c>
      <c r="N3876">
        <v>34321</v>
      </c>
      <c r="O3876">
        <v>36037</v>
      </c>
      <c r="P3876">
        <v>39387</v>
      </c>
      <c r="Q3876">
        <v>42737</v>
      </c>
      <c r="R3876">
        <v>900</v>
      </c>
      <c r="S3876">
        <v>945</v>
      </c>
      <c r="T3876">
        <v>992</v>
      </c>
      <c r="U3876">
        <v>1084</v>
      </c>
      <c r="V3876">
        <v>1177</v>
      </c>
      <c r="W3876" t="s">
        <v>3251</v>
      </c>
      <c r="X3876">
        <v>1</v>
      </c>
      <c r="Y3876">
        <v>1</v>
      </c>
      <c r="Z3876" t="s">
        <v>1532</v>
      </c>
    </row>
    <row r="3877" spans="1:26">
      <c r="A3877">
        <v>285</v>
      </c>
      <c r="B3877">
        <v>16226</v>
      </c>
      <c r="C3877" t="s">
        <v>1574</v>
      </c>
      <c r="D3877" t="s">
        <v>1529</v>
      </c>
      <c r="E3877" t="s">
        <v>1440</v>
      </c>
      <c r="F3877">
        <v>2004</v>
      </c>
      <c r="G3877">
        <v>2317</v>
      </c>
      <c r="H3877" t="s">
        <v>1530</v>
      </c>
      <c r="I3877">
        <v>291</v>
      </c>
      <c r="J3877">
        <v>1000</v>
      </c>
      <c r="K3877">
        <v>5</v>
      </c>
      <c r="L3877">
        <v>81000</v>
      </c>
      <c r="M3877">
        <v>9493</v>
      </c>
      <c r="N3877">
        <v>9968</v>
      </c>
      <c r="O3877">
        <v>10466</v>
      </c>
      <c r="P3877">
        <v>11439</v>
      </c>
      <c r="Q3877">
        <v>12412</v>
      </c>
      <c r="R3877">
        <v>5000</v>
      </c>
      <c r="S3877">
        <v>5250</v>
      </c>
      <c r="T3877">
        <v>5512</v>
      </c>
      <c r="U3877">
        <v>6025</v>
      </c>
      <c r="V3877">
        <v>6537</v>
      </c>
      <c r="W3877" t="s">
        <v>1566</v>
      </c>
      <c r="X3877">
        <v>1</v>
      </c>
      <c r="Y3877">
        <v>1</v>
      </c>
      <c r="Z3877" t="s">
        <v>1532</v>
      </c>
    </row>
    <row r="3878" spans="1:26">
      <c r="A3878">
        <v>285</v>
      </c>
      <c r="B3878">
        <v>16226</v>
      </c>
      <c r="C3878" t="s">
        <v>1574</v>
      </c>
      <c r="D3878" t="s">
        <v>1529</v>
      </c>
      <c r="E3878" t="s">
        <v>1440</v>
      </c>
      <c r="F3878">
        <v>27743</v>
      </c>
      <c r="G3878">
        <v>52178</v>
      </c>
      <c r="H3878" t="s">
        <v>1530</v>
      </c>
      <c r="I3878">
        <v>291</v>
      </c>
      <c r="J3878">
        <v>1000</v>
      </c>
      <c r="K3878">
        <v>10</v>
      </c>
      <c r="L3878">
        <v>81000</v>
      </c>
      <c r="M3878">
        <v>9493</v>
      </c>
      <c r="N3878">
        <v>9968</v>
      </c>
      <c r="O3878">
        <v>10466</v>
      </c>
      <c r="P3878">
        <v>11439</v>
      </c>
      <c r="Q3878">
        <v>12412</v>
      </c>
      <c r="R3878">
        <v>10000</v>
      </c>
      <c r="S3878">
        <v>10500</v>
      </c>
      <c r="T3878">
        <v>11025</v>
      </c>
      <c r="U3878">
        <v>12050</v>
      </c>
      <c r="V3878">
        <v>13075</v>
      </c>
      <c r="W3878" t="s">
        <v>3252</v>
      </c>
      <c r="X3878">
        <v>1</v>
      </c>
      <c r="Y3878">
        <v>1</v>
      </c>
      <c r="Z3878" t="s">
        <v>1532</v>
      </c>
    </row>
    <row r="3879" spans="1:26">
      <c r="A3879">
        <v>285</v>
      </c>
      <c r="B3879">
        <v>16226</v>
      </c>
      <c r="C3879" t="s">
        <v>1574</v>
      </c>
      <c r="D3879" t="s">
        <v>1529</v>
      </c>
      <c r="E3879" t="s">
        <v>1440</v>
      </c>
      <c r="F3879">
        <v>32704</v>
      </c>
      <c r="G3879">
        <v>35664</v>
      </c>
      <c r="H3879" t="s">
        <v>1530</v>
      </c>
      <c r="I3879">
        <v>291</v>
      </c>
      <c r="J3879">
        <v>500</v>
      </c>
      <c r="K3879">
        <v>30</v>
      </c>
      <c r="L3879">
        <v>81000</v>
      </c>
      <c r="M3879">
        <v>9493</v>
      </c>
      <c r="N3879">
        <v>9968</v>
      </c>
      <c r="O3879">
        <v>10466</v>
      </c>
      <c r="P3879">
        <v>11439</v>
      </c>
      <c r="Q3879">
        <v>12412</v>
      </c>
      <c r="R3879">
        <v>15000</v>
      </c>
      <c r="S3879">
        <v>15751</v>
      </c>
      <c r="T3879">
        <v>16537</v>
      </c>
      <c r="U3879">
        <v>18075</v>
      </c>
      <c r="V3879">
        <v>19612</v>
      </c>
      <c r="W3879" t="s">
        <v>3248</v>
      </c>
      <c r="X3879">
        <v>1</v>
      </c>
      <c r="Y3879">
        <v>1</v>
      </c>
      <c r="Z3879" t="s">
        <v>1532</v>
      </c>
    </row>
    <row r="3880" spans="1:26">
      <c r="A3880">
        <v>285</v>
      </c>
      <c r="B3880">
        <v>16226</v>
      </c>
      <c r="C3880" t="s">
        <v>1574</v>
      </c>
      <c r="D3880" t="s">
        <v>1529</v>
      </c>
      <c r="E3880" t="s">
        <v>1440</v>
      </c>
      <c r="F3880">
        <v>22430</v>
      </c>
      <c r="G3880">
        <v>23975</v>
      </c>
      <c r="H3880" t="s">
        <v>1530</v>
      </c>
      <c r="I3880">
        <v>291</v>
      </c>
      <c r="J3880">
        <v>500</v>
      </c>
      <c r="K3880">
        <v>30</v>
      </c>
      <c r="L3880">
        <v>81000</v>
      </c>
      <c r="M3880">
        <v>9493</v>
      </c>
      <c r="N3880">
        <v>9968</v>
      </c>
      <c r="O3880">
        <v>10466</v>
      </c>
      <c r="P3880">
        <v>11439</v>
      </c>
      <c r="Q3880">
        <v>12412</v>
      </c>
      <c r="R3880">
        <v>15000</v>
      </c>
      <c r="S3880">
        <v>15751</v>
      </c>
      <c r="T3880">
        <v>16537</v>
      </c>
      <c r="U3880">
        <v>18075</v>
      </c>
      <c r="V3880">
        <v>19612</v>
      </c>
      <c r="W3880" t="s">
        <v>3248</v>
      </c>
      <c r="X3880">
        <v>1</v>
      </c>
      <c r="Y3880">
        <v>1</v>
      </c>
      <c r="Z3880" t="s">
        <v>1532</v>
      </c>
    </row>
    <row r="3881" spans="1:26">
      <c r="A3881">
        <v>285</v>
      </c>
      <c r="B3881">
        <v>16226</v>
      </c>
      <c r="C3881" t="s">
        <v>1574</v>
      </c>
      <c r="D3881" t="s">
        <v>1529</v>
      </c>
      <c r="E3881" t="s">
        <v>1440</v>
      </c>
      <c r="F3881">
        <v>22430</v>
      </c>
      <c r="G3881">
        <v>23974</v>
      </c>
      <c r="H3881" t="s">
        <v>1530</v>
      </c>
      <c r="I3881">
        <v>291</v>
      </c>
      <c r="J3881">
        <v>1000</v>
      </c>
      <c r="K3881">
        <v>8</v>
      </c>
      <c r="L3881">
        <v>81000</v>
      </c>
      <c r="M3881">
        <v>9493</v>
      </c>
      <c r="N3881">
        <v>9968</v>
      </c>
      <c r="O3881">
        <v>10466</v>
      </c>
      <c r="P3881">
        <v>11439</v>
      </c>
      <c r="Q3881">
        <v>12412</v>
      </c>
      <c r="R3881">
        <v>8000</v>
      </c>
      <c r="S3881">
        <v>8400</v>
      </c>
      <c r="T3881">
        <v>8820</v>
      </c>
      <c r="U3881">
        <v>9640</v>
      </c>
      <c r="V3881">
        <v>10460</v>
      </c>
      <c r="W3881" t="s">
        <v>3248</v>
      </c>
      <c r="X3881">
        <v>1</v>
      </c>
      <c r="Y3881">
        <v>1</v>
      </c>
      <c r="Z3881" t="s">
        <v>1532</v>
      </c>
    </row>
    <row r="3882" spans="1:26">
      <c r="A3882">
        <v>285</v>
      </c>
      <c r="B3882">
        <v>16226</v>
      </c>
      <c r="C3882" t="s">
        <v>1574</v>
      </c>
      <c r="D3882" t="s">
        <v>1529</v>
      </c>
      <c r="E3882" t="s">
        <v>1449</v>
      </c>
      <c r="F3882">
        <v>44976</v>
      </c>
      <c r="G3882">
        <v>51885</v>
      </c>
      <c r="H3882" t="s">
        <v>1530</v>
      </c>
      <c r="I3882">
        <v>296</v>
      </c>
      <c r="J3882">
        <v>5</v>
      </c>
      <c r="K3882">
        <v>25</v>
      </c>
      <c r="L3882">
        <v>81314</v>
      </c>
      <c r="M3882">
        <v>1010</v>
      </c>
      <c r="N3882">
        <v>1061</v>
      </c>
      <c r="O3882">
        <v>1114</v>
      </c>
      <c r="P3882">
        <v>1218</v>
      </c>
      <c r="Q3882">
        <v>1322</v>
      </c>
      <c r="R3882">
        <v>125</v>
      </c>
      <c r="S3882">
        <v>131</v>
      </c>
      <c r="T3882">
        <v>138</v>
      </c>
      <c r="U3882">
        <v>151</v>
      </c>
      <c r="V3882">
        <v>164</v>
      </c>
      <c r="W3882" t="s">
        <v>3249</v>
      </c>
      <c r="X3882">
        <v>1</v>
      </c>
      <c r="Y3882">
        <v>1</v>
      </c>
      <c r="Z3882" t="s">
        <v>1532</v>
      </c>
    </row>
    <row r="3883" spans="1:26">
      <c r="A3883">
        <v>285</v>
      </c>
      <c r="B3883">
        <v>16226</v>
      </c>
      <c r="C3883" t="s">
        <v>1574</v>
      </c>
      <c r="D3883" t="s">
        <v>1529</v>
      </c>
      <c r="E3883" t="s">
        <v>1449</v>
      </c>
      <c r="F3883">
        <v>45043</v>
      </c>
      <c r="G3883">
        <v>51971</v>
      </c>
      <c r="H3883" t="s">
        <v>1530</v>
      </c>
      <c r="I3883">
        <v>296</v>
      </c>
      <c r="J3883">
        <v>10</v>
      </c>
      <c r="K3883">
        <v>20</v>
      </c>
      <c r="L3883">
        <v>81314</v>
      </c>
      <c r="M3883">
        <v>1010</v>
      </c>
      <c r="N3883">
        <v>1061</v>
      </c>
      <c r="O3883">
        <v>1114</v>
      </c>
      <c r="P3883">
        <v>1218</v>
      </c>
      <c r="Q3883">
        <v>1322</v>
      </c>
      <c r="R3883">
        <v>200</v>
      </c>
      <c r="S3883">
        <v>210</v>
      </c>
      <c r="T3883">
        <v>221</v>
      </c>
      <c r="U3883">
        <v>241</v>
      </c>
      <c r="V3883">
        <v>262</v>
      </c>
      <c r="W3883" t="s">
        <v>3249</v>
      </c>
      <c r="X3883">
        <v>1</v>
      </c>
      <c r="Y3883">
        <v>1</v>
      </c>
      <c r="Z3883" t="s">
        <v>1532</v>
      </c>
    </row>
    <row r="3884" spans="1:26">
      <c r="A3884">
        <v>285</v>
      </c>
      <c r="B3884">
        <v>16226</v>
      </c>
      <c r="C3884" t="s">
        <v>1574</v>
      </c>
      <c r="D3884" t="s">
        <v>1529</v>
      </c>
      <c r="E3884" t="s">
        <v>1449</v>
      </c>
      <c r="F3884">
        <v>45061</v>
      </c>
      <c r="G3884">
        <v>52017</v>
      </c>
      <c r="H3884" t="s">
        <v>1530</v>
      </c>
      <c r="I3884">
        <v>296</v>
      </c>
      <c r="J3884">
        <v>20</v>
      </c>
      <c r="K3884">
        <v>50</v>
      </c>
      <c r="L3884">
        <v>81314</v>
      </c>
      <c r="M3884">
        <v>1010</v>
      </c>
      <c r="N3884">
        <v>1061</v>
      </c>
      <c r="O3884">
        <v>1114</v>
      </c>
      <c r="P3884">
        <v>1218</v>
      </c>
      <c r="Q3884">
        <v>1322</v>
      </c>
      <c r="R3884">
        <v>1000</v>
      </c>
      <c r="S3884">
        <v>1050</v>
      </c>
      <c r="T3884">
        <v>1103</v>
      </c>
      <c r="U3884">
        <v>1206</v>
      </c>
      <c r="V3884">
        <v>1309</v>
      </c>
      <c r="W3884" t="s">
        <v>3249</v>
      </c>
      <c r="X3884">
        <v>1</v>
      </c>
      <c r="Y3884">
        <v>1</v>
      </c>
      <c r="Z3884" t="s">
        <v>1532</v>
      </c>
    </row>
    <row r="3885" spans="1:26">
      <c r="A3885">
        <v>285</v>
      </c>
      <c r="B3885">
        <v>16226</v>
      </c>
      <c r="C3885" t="s">
        <v>1574</v>
      </c>
      <c r="D3885" t="s">
        <v>1529</v>
      </c>
      <c r="E3885" t="s">
        <v>1449</v>
      </c>
      <c r="F3885">
        <v>45060</v>
      </c>
      <c r="G3885">
        <v>52015</v>
      </c>
      <c r="H3885" t="s">
        <v>1530</v>
      </c>
      <c r="I3885">
        <v>296</v>
      </c>
      <c r="J3885">
        <v>600</v>
      </c>
      <c r="K3885">
        <v>50</v>
      </c>
      <c r="L3885">
        <v>81314</v>
      </c>
      <c r="M3885">
        <v>1010</v>
      </c>
      <c r="N3885">
        <v>1061</v>
      </c>
      <c r="O3885">
        <v>1114</v>
      </c>
      <c r="P3885">
        <v>1218</v>
      </c>
      <c r="Q3885">
        <v>1322</v>
      </c>
      <c r="R3885">
        <v>30000</v>
      </c>
      <c r="S3885">
        <v>31515</v>
      </c>
      <c r="T3885">
        <v>33089</v>
      </c>
      <c r="U3885">
        <v>36178</v>
      </c>
      <c r="V3885">
        <v>39267</v>
      </c>
      <c r="W3885" t="s">
        <v>3249</v>
      </c>
      <c r="X3885">
        <v>1</v>
      </c>
      <c r="Y3885">
        <v>1</v>
      </c>
      <c r="Z3885" t="s">
        <v>1532</v>
      </c>
    </row>
    <row r="3886" spans="1:26">
      <c r="A3886">
        <v>285</v>
      </c>
      <c r="B3886">
        <v>16226</v>
      </c>
      <c r="C3886" t="s">
        <v>1574</v>
      </c>
      <c r="D3886" t="s">
        <v>1529</v>
      </c>
      <c r="E3886" t="s">
        <v>1449</v>
      </c>
      <c r="F3886">
        <v>26280</v>
      </c>
      <c r="G3886">
        <v>28547</v>
      </c>
      <c r="H3886" t="s">
        <v>1530</v>
      </c>
      <c r="I3886">
        <v>296</v>
      </c>
      <c r="J3886">
        <v>300</v>
      </c>
      <c r="K3886">
        <v>50</v>
      </c>
      <c r="L3886">
        <v>81314</v>
      </c>
      <c r="M3886">
        <v>1010</v>
      </c>
      <c r="N3886">
        <v>1061</v>
      </c>
      <c r="O3886">
        <v>1114</v>
      </c>
      <c r="P3886">
        <v>1218</v>
      </c>
      <c r="Q3886">
        <v>1322</v>
      </c>
      <c r="R3886">
        <v>15000</v>
      </c>
      <c r="S3886">
        <v>15757</v>
      </c>
      <c r="T3886">
        <v>16545</v>
      </c>
      <c r="U3886">
        <v>18089</v>
      </c>
      <c r="V3886">
        <v>19634</v>
      </c>
      <c r="W3886" t="s">
        <v>3249</v>
      </c>
      <c r="X3886">
        <v>1</v>
      </c>
      <c r="Y3886">
        <v>1</v>
      </c>
      <c r="Z3886" t="s">
        <v>1532</v>
      </c>
    </row>
    <row r="3887" spans="1:26">
      <c r="A3887">
        <v>285</v>
      </c>
      <c r="B3887">
        <v>16226</v>
      </c>
      <c r="C3887" t="s">
        <v>1574</v>
      </c>
      <c r="D3887" t="s">
        <v>1529</v>
      </c>
      <c r="E3887" t="s">
        <v>1449</v>
      </c>
      <c r="F3887">
        <v>50504</v>
      </c>
      <c r="G3887">
        <v>59214</v>
      </c>
      <c r="H3887" t="s">
        <v>1530</v>
      </c>
      <c r="I3887">
        <v>296</v>
      </c>
      <c r="J3887">
        <v>10</v>
      </c>
      <c r="K3887">
        <v>15</v>
      </c>
      <c r="L3887">
        <v>81314</v>
      </c>
      <c r="M3887">
        <v>1010</v>
      </c>
      <c r="N3887">
        <v>1061</v>
      </c>
      <c r="O3887">
        <v>1114</v>
      </c>
      <c r="P3887">
        <v>1218</v>
      </c>
      <c r="Q3887">
        <v>1322</v>
      </c>
      <c r="R3887">
        <v>150</v>
      </c>
      <c r="S3887">
        <v>158</v>
      </c>
      <c r="T3887">
        <v>165</v>
      </c>
      <c r="U3887">
        <v>181</v>
      </c>
      <c r="V3887">
        <v>196</v>
      </c>
      <c r="W3887" t="s">
        <v>1869</v>
      </c>
      <c r="X3887">
        <v>1</v>
      </c>
      <c r="Y3887">
        <v>1</v>
      </c>
      <c r="Z3887" t="s">
        <v>1532</v>
      </c>
    </row>
    <row r="3888" spans="1:26">
      <c r="A3888">
        <v>285</v>
      </c>
      <c r="B3888">
        <v>16226</v>
      </c>
      <c r="C3888" t="s">
        <v>1574</v>
      </c>
      <c r="D3888" t="s">
        <v>1529</v>
      </c>
      <c r="E3888" t="s">
        <v>1444</v>
      </c>
      <c r="F3888">
        <v>8355</v>
      </c>
      <c r="G3888">
        <v>8735</v>
      </c>
      <c r="H3888" t="s">
        <v>1530</v>
      </c>
      <c r="I3888">
        <v>261</v>
      </c>
      <c r="J3888">
        <v>25</v>
      </c>
      <c r="K3888">
        <v>25</v>
      </c>
      <c r="L3888">
        <v>81000</v>
      </c>
      <c r="M3888">
        <v>32687</v>
      </c>
      <c r="N3888">
        <v>34321</v>
      </c>
      <c r="O3888">
        <v>36037</v>
      </c>
      <c r="P3888">
        <v>39387</v>
      </c>
      <c r="Q3888">
        <v>42737</v>
      </c>
      <c r="R3888">
        <v>625</v>
      </c>
      <c r="S3888">
        <v>656</v>
      </c>
      <c r="T3888">
        <v>689</v>
      </c>
      <c r="U3888">
        <v>753</v>
      </c>
      <c r="V3888">
        <v>817</v>
      </c>
      <c r="W3888" t="s">
        <v>3253</v>
      </c>
      <c r="X3888">
        <v>1</v>
      </c>
      <c r="Y3888">
        <v>1</v>
      </c>
      <c r="Z3888" t="s">
        <v>1532</v>
      </c>
    </row>
    <row r="3889" spans="1:26">
      <c r="A3889">
        <v>285</v>
      </c>
      <c r="B3889">
        <v>16226</v>
      </c>
      <c r="C3889" t="s">
        <v>1574</v>
      </c>
      <c r="D3889" t="s">
        <v>1529</v>
      </c>
      <c r="E3889" t="s">
        <v>1449</v>
      </c>
      <c r="F3889">
        <v>54070</v>
      </c>
      <c r="G3889">
        <v>63766</v>
      </c>
      <c r="H3889" t="s">
        <v>1530</v>
      </c>
      <c r="I3889">
        <v>296</v>
      </c>
      <c r="J3889">
        <v>3</v>
      </c>
      <c r="K3889">
        <v>150</v>
      </c>
      <c r="L3889">
        <v>81314</v>
      </c>
      <c r="M3889">
        <v>1010</v>
      </c>
      <c r="N3889">
        <v>1061</v>
      </c>
      <c r="O3889">
        <v>1114</v>
      </c>
      <c r="P3889">
        <v>1218</v>
      </c>
      <c r="Q3889">
        <v>1322</v>
      </c>
      <c r="R3889">
        <v>450</v>
      </c>
      <c r="S3889">
        <v>473</v>
      </c>
      <c r="T3889">
        <v>496</v>
      </c>
      <c r="U3889">
        <v>543</v>
      </c>
      <c r="V3889">
        <v>589</v>
      </c>
      <c r="W3889" t="s">
        <v>3254</v>
      </c>
      <c r="X3889">
        <v>1</v>
      </c>
      <c r="Y3889">
        <v>1</v>
      </c>
      <c r="Z3889" t="s">
        <v>1532</v>
      </c>
    </row>
    <row r="3890" spans="1:26">
      <c r="A3890">
        <v>285</v>
      </c>
      <c r="B3890">
        <v>16226</v>
      </c>
      <c r="C3890" t="s">
        <v>1574</v>
      </c>
      <c r="D3890" t="s">
        <v>1529</v>
      </c>
      <c r="E3890" t="s">
        <v>1439</v>
      </c>
      <c r="F3890">
        <v>37817</v>
      </c>
      <c r="G3890">
        <v>73365</v>
      </c>
      <c r="H3890" t="s">
        <v>1530</v>
      </c>
      <c r="I3890">
        <v>262</v>
      </c>
      <c r="J3890">
        <v>2000</v>
      </c>
      <c r="K3890">
        <v>30</v>
      </c>
      <c r="L3890">
        <v>81000</v>
      </c>
      <c r="M3890">
        <v>2044</v>
      </c>
      <c r="N3890">
        <v>2146</v>
      </c>
      <c r="O3890">
        <v>2254</v>
      </c>
      <c r="P3890">
        <v>2464</v>
      </c>
      <c r="Q3890">
        <v>2674</v>
      </c>
      <c r="R3890">
        <v>60000</v>
      </c>
      <c r="S3890">
        <v>62994</v>
      </c>
      <c r="T3890">
        <v>66164</v>
      </c>
      <c r="U3890">
        <v>72329</v>
      </c>
      <c r="V3890">
        <v>78493</v>
      </c>
      <c r="W3890" t="s">
        <v>3225</v>
      </c>
      <c r="X3890">
        <v>1</v>
      </c>
      <c r="Y3890">
        <v>1</v>
      </c>
      <c r="Z3890" t="s">
        <v>1532</v>
      </c>
    </row>
    <row r="3891" spans="1:26">
      <c r="A3891">
        <v>285</v>
      </c>
      <c r="B3891">
        <v>16226</v>
      </c>
      <c r="C3891" t="s">
        <v>1574</v>
      </c>
      <c r="D3891" t="s">
        <v>1529</v>
      </c>
      <c r="E3891" t="s">
        <v>1449</v>
      </c>
      <c r="F3891">
        <v>32810</v>
      </c>
      <c r="G3891">
        <v>35784</v>
      </c>
      <c r="H3891" t="s">
        <v>1530</v>
      </c>
      <c r="I3891">
        <v>296</v>
      </c>
      <c r="J3891">
        <v>5</v>
      </c>
      <c r="K3891">
        <v>200</v>
      </c>
      <c r="L3891">
        <v>81314</v>
      </c>
      <c r="M3891">
        <v>1010</v>
      </c>
      <c r="N3891">
        <v>1061</v>
      </c>
      <c r="O3891">
        <v>1114</v>
      </c>
      <c r="P3891">
        <v>1218</v>
      </c>
      <c r="Q3891">
        <v>1322</v>
      </c>
      <c r="R3891">
        <v>1000</v>
      </c>
      <c r="S3891">
        <v>1050</v>
      </c>
      <c r="T3891">
        <v>1103</v>
      </c>
      <c r="U3891">
        <v>1206</v>
      </c>
      <c r="V3891">
        <v>1309</v>
      </c>
      <c r="W3891" t="s">
        <v>3254</v>
      </c>
      <c r="X3891">
        <v>1</v>
      </c>
      <c r="Y3891">
        <v>1</v>
      </c>
      <c r="Z3891" t="s">
        <v>1532</v>
      </c>
    </row>
    <row r="3892" spans="1:26">
      <c r="A3892">
        <v>285</v>
      </c>
      <c r="B3892">
        <v>16226</v>
      </c>
      <c r="C3892" t="s">
        <v>1574</v>
      </c>
      <c r="D3892" t="s">
        <v>1529</v>
      </c>
      <c r="E3892" t="s">
        <v>1444</v>
      </c>
      <c r="F3892">
        <v>6100</v>
      </c>
      <c r="G3892">
        <v>62733</v>
      </c>
      <c r="H3892" t="s">
        <v>1530</v>
      </c>
      <c r="I3892">
        <v>261</v>
      </c>
      <c r="J3892">
        <v>25</v>
      </c>
      <c r="K3892">
        <v>250</v>
      </c>
      <c r="L3892">
        <v>81000</v>
      </c>
      <c r="M3892">
        <v>32687</v>
      </c>
      <c r="N3892">
        <v>34321</v>
      </c>
      <c r="O3892">
        <v>36037</v>
      </c>
      <c r="P3892">
        <v>39387</v>
      </c>
      <c r="Q3892">
        <v>42737</v>
      </c>
      <c r="R3892">
        <v>6250</v>
      </c>
      <c r="S3892">
        <v>6562</v>
      </c>
      <c r="T3892">
        <v>6891</v>
      </c>
      <c r="U3892">
        <v>7531</v>
      </c>
      <c r="V3892">
        <v>8172</v>
      </c>
      <c r="W3892" t="s">
        <v>3255</v>
      </c>
      <c r="X3892">
        <v>1</v>
      </c>
      <c r="Y3892">
        <v>1</v>
      </c>
      <c r="Z3892" t="s">
        <v>1532</v>
      </c>
    </row>
    <row r="3893" spans="1:26">
      <c r="A3893">
        <v>285</v>
      </c>
      <c r="B3893">
        <v>16226</v>
      </c>
      <c r="C3893" t="s">
        <v>1574</v>
      </c>
      <c r="D3893" t="s">
        <v>1529</v>
      </c>
      <c r="E3893" t="s">
        <v>1439</v>
      </c>
      <c r="F3893">
        <v>33102</v>
      </c>
      <c r="G3893">
        <v>36183</v>
      </c>
      <c r="H3893" t="s">
        <v>1530</v>
      </c>
      <c r="I3893">
        <v>262</v>
      </c>
      <c r="J3893">
        <v>1000</v>
      </c>
      <c r="K3893">
        <v>100</v>
      </c>
      <c r="L3893">
        <v>81000</v>
      </c>
      <c r="M3893">
        <v>2044</v>
      </c>
      <c r="N3893">
        <v>2146</v>
      </c>
      <c r="O3893">
        <v>2254</v>
      </c>
      <c r="P3893">
        <v>2464</v>
      </c>
      <c r="Q3893">
        <v>2674</v>
      </c>
      <c r="R3893">
        <v>100000</v>
      </c>
      <c r="S3893">
        <v>104990</v>
      </c>
      <c r="T3893">
        <v>110274</v>
      </c>
      <c r="U3893">
        <v>120548</v>
      </c>
      <c r="V3893">
        <v>130822</v>
      </c>
      <c r="W3893" t="s">
        <v>3225</v>
      </c>
      <c r="X3893">
        <v>1</v>
      </c>
      <c r="Y3893">
        <v>1</v>
      </c>
      <c r="Z3893" t="s">
        <v>1532</v>
      </c>
    </row>
    <row r="3894" spans="1:26">
      <c r="A3894">
        <v>285</v>
      </c>
      <c r="B3894">
        <v>16226</v>
      </c>
      <c r="C3894" t="s">
        <v>1574</v>
      </c>
      <c r="D3894" t="s">
        <v>1529</v>
      </c>
      <c r="E3894" t="s">
        <v>1444</v>
      </c>
      <c r="F3894">
        <v>6007</v>
      </c>
      <c r="G3894">
        <v>62730</v>
      </c>
      <c r="H3894" t="s">
        <v>1530</v>
      </c>
      <c r="I3894">
        <v>261</v>
      </c>
      <c r="J3894">
        <v>25</v>
      </c>
      <c r="K3894">
        <v>200</v>
      </c>
      <c r="L3894">
        <v>81000</v>
      </c>
      <c r="M3894">
        <v>32687</v>
      </c>
      <c r="N3894">
        <v>34321</v>
      </c>
      <c r="O3894">
        <v>36037</v>
      </c>
      <c r="P3894">
        <v>39387</v>
      </c>
      <c r="Q3894">
        <v>42737</v>
      </c>
      <c r="R3894">
        <v>5000</v>
      </c>
      <c r="S3894">
        <v>5250</v>
      </c>
      <c r="T3894">
        <v>5512</v>
      </c>
      <c r="U3894">
        <v>6025</v>
      </c>
      <c r="V3894">
        <v>6537</v>
      </c>
      <c r="W3894" t="s">
        <v>3256</v>
      </c>
      <c r="X3894">
        <v>1</v>
      </c>
      <c r="Y3894">
        <v>1</v>
      </c>
      <c r="Z3894" t="s">
        <v>1532</v>
      </c>
    </row>
    <row r="3895" spans="1:26">
      <c r="A3895">
        <v>285</v>
      </c>
      <c r="B3895">
        <v>16226</v>
      </c>
      <c r="C3895" t="s">
        <v>1574</v>
      </c>
      <c r="D3895" t="s">
        <v>1529</v>
      </c>
      <c r="E3895" t="s">
        <v>1444</v>
      </c>
      <c r="F3895">
        <v>6005</v>
      </c>
      <c r="G3895">
        <v>52255</v>
      </c>
      <c r="H3895" t="s">
        <v>1530</v>
      </c>
      <c r="I3895">
        <v>261</v>
      </c>
      <c r="J3895">
        <v>50</v>
      </c>
      <c r="K3895">
        <v>200</v>
      </c>
      <c r="L3895">
        <v>81000</v>
      </c>
      <c r="M3895">
        <v>32687</v>
      </c>
      <c r="N3895">
        <v>34321</v>
      </c>
      <c r="O3895">
        <v>36037</v>
      </c>
      <c r="P3895">
        <v>39387</v>
      </c>
      <c r="Q3895">
        <v>42737</v>
      </c>
      <c r="R3895">
        <v>10000</v>
      </c>
      <c r="S3895">
        <v>10500</v>
      </c>
      <c r="T3895">
        <v>11025</v>
      </c>
      <c r="U3895">
        <v>12050</v>
      </c>
      <c r="V3895">
        <v>13075</v>
      </c>
      <c r="W3895" t="s">
        <v>1905</v>
      </c>
      <c r="X3895">
        <v>1</v>
      </c>
      <c r="Y3895">
        <v>1</v>
      </c>
      <c r="Z3895" t="s">
        <v>1532</v>
      </c>
    </row>
    <row r="3896" spans="1:26">
      <c r="A3896">
        <v>285</v>
      </c>
      <c r="B3896">
        <v>16226</v>
      </c>
      <c r="C3896" t="s">
        <v>1574</v>
      </c>
      <c r="D3896" t="s">
        <v>1529</v>
      </c>
      <c r="E3896" t="s">
        <v>1444</v>
      </c>
      <c r="F3896">
        <v>72748</v>
      </c>
      <c r="G3896">
        <v>86471</v>
      </c>
      <c r="H3896" t="s">
        <v>1530</v>
      </c>
      <c r="I3896">
        <v>261</v>
      </c>
      <c r="J3896">
        <v>25</v>
      </c>
      <c r="K3896">
        <v>250</v>
      </c>
      <c r="L3896">
        <v>81000</v>
      </c>
      <c r="M3896">
        <v>32687</v>
      </c>
      <c r="N3896">
        <v>34321</v>
      </c>
      <c r="O3896">
        <v>36037</v>
      </c>
      <c r="P3896">
        <v>39387</v>
      </c>
      <c r="Q3896">
        <v>42737</v>
      </c>
      <c r="R3896">
        <v>6250</v>
      </c>
      <c r="S3896">
        <v>6562</v>
      </c>
      <c r="T3896">
        <v>6891</v>
      </c>
      <c r="U3896">
        <v>7531</v>
      </c>
      <c r="V3896">
        <v>8172</v>
      </c>
      <c r="W3896" t="s">
        <v>3257</v>
      </c>
      <c r="X3896">
        <v>1</v>
      </c>
      <c r="Y3896">
        <v>1</v>
      </c>
      <c r="Z3896" t="s">
        <v>1532</v>
      </c>
    </row>
    <row r="3897" spans="1:26">
      <c r="A3897">
        <v>285</v>
      </c>
      <c r="B3897">
        <v>16226</v>
      </c>
      <c r="C3897" t="s">
        <v>1574</v>
      </c>
      <c r="D3897" t="s">
        <v>1529</v>
      </c>
      <c r="E3897" t="s">
        <v>1439</v>
      </c>
      <c r="F3897">
        <v>1940</v>
      </c>
      <c r="G3897">
        <v>2268</v>
      </c>
      <c r="H3897" t="s">
        <v>1530</v>
      </c>
      <c r="I3897">
        <v>262</v>
      </c>
      <c r="J3897">
        <v>500</v>
      </c>
      <c r="K3897">
        <v>30</v>
      </c>
      <c r="L3897">
        <v>81000</v>
      </c>
      <c r="M3897">
        <v>2044</v>
      </c>
      <c r="N3897">
        <v>2146</v>
      </c>
      <c r="O3897">
        <v>2254</v>
      </c>
      <c r="P3897">
        <v>2464</v>
      </c>
      <c r="Q3897">
        <v>2674</v>
      </c>
      <c r="R3897">
        <v>15000</v>
      </c>
      <c r="S3897">
        <v>15749</v>
      </c>
      <c r="T3897">
        <v>16541</v>
      </c>
      <c r="U3897">
        <v>18082</v>
      </c>
      <c r="V3897">
        <v>19623</v>
      </c>
      <c r="W3897" t="s">
        <v>3225</v>
      </c>
      <c r="X3897">
        <v>1</v>
      </c>
      <c r="Y3897">
        <v>1</v>
      </c>
      <c r="Z3897" t="s">
        <v>1532</v>
      </c>
    </row>
    <row r="3898" spans="1:26">
      <c r="A3898">
        <v>285</v>
      </c>
      <c r="B3898">
        <v>16226</v>
      </c>
      <c r="C3898" t="s">
        <v>1574</v>
      </c>
      <c r="D3898" t="s">
        <v>1529</v>
      </c>
      <c r="E3898" t="s">
        <v>1444</v>
      </c>
      <c r="F3898">
        <v>6003</v>
      </c>
      <c r="G3898">
        <v>46861</v>
      </c>
      <c r="H3898" t="s">
        <v>1530</v>
      </c>
      <c r="I3898">
        <v>261</v>
      </c>
      <c r="J3898">
        <v>25</v>
      </c>
      <c r="K3898">
        <v>250</v>
      </c>
      <c r="L3898">
        <v>81000</v>
      </c>
      <c r="M3898">
        <v>32687</v>
      </c>
      <c r="N3898">
        <v>34321</v>
      </c>
      <c r="O3898">
        <v>36037</v>
      </c>
      <c r="P3898">
        <v>39387</v>
      </c>
      <c r="Q3898">
        <v>42737</v>
      </c>
      <c r="R3898">
        <v>6250</v>
      </c>
      <c r="S3898">
        <v>6562</v>
      </c>
      <c r="T3898">
        <v>6891</v>
      </c>
      <c r="U3898">
        <v>7531</v>
      </c>
      <c r="V3898">
        <v>8172</v>
      </c>
      <c r="W3898" t="s">
        <v>1921</v>
      </c>
      <c r="X3898">
        <v>1</v>
      </c>
      <c r="Y3898">
        <v>1</v>
      </c>
      <c r="Z3898" t="s">
        <v>1532</v>
      </c>
    </row>
    <row r="3899" spans="1:26">
      <c r="A3899">
        <v>285</v>
      </c>
      <c r="B3899">
        <v>16226</v>
      </c>
      <c r="C3899" t="s">
        <v>1574</v>
      </c>
      <c r="D3899" t="s">
        <v>1529</v>
      </c>
      <c r="E3899" t="s">
        <v>1444</v>
      </c>
      <c r="F3899">
        <v>35973</v>
      </c>
      <c r="G3899">
        <v>62780</v>
      </c>
      <c r="H3899" t="s">
        <v>1530</v>
      </c>
      <c r="I3899">
        <v>261</v>
      </c>
      <c r="J3899">
        <v>25</v>
      </c>
      <c r="K3899">
        <v>200</v>
      </c>
      <c r="L3899">
        <v>81000</v>
      </c>
      <c r="M3899">
        <v>32687</v>
      </c>
      <c r="N3899">
        <v>34321</v>
      </c>
      <c r="O3899">
        <v>36037</v>
      </c>
      <c r="P3899">
        <v>39387</v>
      </c>
      <c r="Q3899">
        <v>42737</v>
      </c>
      <c r="R3899">
        <v>5000</v>
      </c>
      <c r="S3899">
        <v>5250</v>
      </c>
      <c r="T3899">
        <v>5512</v>
      </c>
      <c r="U3899">
        <v>6025</v>
      </c>
      <c r="V3899">
        <v>6537</v>
      </c>
      <c r="W3899" t="s">
        <v>3258</v>
      </c>
      <c r="X3899">
        <v>1</v>
      </c>
      <c r="Y3899">
        <v>1</v>
      </c>
      <c r="Z3899" t="s">
        <v>1532</v>
      </c>
    </row>
    <row r="3900" spans="1:26">
      <c r="A3900">
        <v>285</v>
      </c>
      <c r="B3900">
        <v>16226</v>
      </c>
      <c r="C3900" t="s">
        <v>1574</v>
      </c>
      <c r="D3900" t="s">
        <v>1529</v>
      </c>
      <c r="E3900" t="s">
        <v>1439</v>
      </c>
      <c r="F3900">
        <v>1941</v>
      </c>
      <c r="G3900">
        <v>2269</v>
      </c>
      <c r="H3900" t="s">
        <v>1530</v>
      </c>
      <c r="I3900">
        <v>262</v>
      </c>
      <c r="J3900">
        <v>24000</v>
      </c>
      <c r="K3900">
        <v>30</v>
      </c>
      <c r="L3900">
        <v>81000</v>
      </c>
      <c r="M3900">
        <v>2044</v>
      </c>
      <c r="N3900">
        <v>2146</v>
      </c>
      <c r="O3900">
        <v>2254</v>
      </c>
      <c r="P3900">
        <v>2464</v>
      </c>
      <c r="Q3900">
        <v>2674</v>
      </c>
      <c r="R3900">
        <v>720000</v>
      </c>
      <c r="S3900">
        <v>755930</v>
      </c>
      <c r="T3900">
        <v>793973</v>
      </c>
      <c r="U3900">
        <v>867945</v>
      </c>
      <c r="V3900">
        <v>941918</v>
      </c>
      <c r="W3900" t="s">
        <v>3225</v>
      </c>
      <c r="X3900">
        <v>1</v>
      </c>
      <c r="Y3900">
        <v>1</v>
      </c>
      <c r="Z3900" t="s">
        <v>1532</v>
      </c>
    </row>
    <row r="3901" spans="1:26">
      <c r="A3901">
        <v>285</v>
      </c>
      <c r="B3901">
        <v>16226</v>
      </c>
      <c r="C3901" t="s">
        <v>1574</v>
      </c>
      <c r="D3901" t="s">
        <v>1529</v>
      </c>
      <c r="E3901" t="s">
        <v>1444</v>
      </c>
      <c r="F3901">
        <v>35973</v>
      </c>
      <c r="G3901">
        <v>39479</v>
      </c>
      <c r="H3901" t="s">
        <v>1530</v>
      </c>
      <c r="I3901">
        <v>261</v>
      </c>
      <c r="J3901">
        <v>25</v>
      </c>
      <c r="K3901">
        <v>2.5</v>
      </c>
      <c r="L3901">
        <v>81000</v>
      </c>
      <c r="M3901">
        <v>32687</v>
      </c>
      <c r="N3901">
        <v>34321</v>
      </c>
      <c r="O3901">
        <v>36037</v>
      </c>
      <c r="P3901">
        <v>39387</v>
      </c>
      <c r="Q3901">
        <v>42737</v>
      </c>
      <c r="R3901">
        <v>63</v>
      </c>
      <c r="S3901">
        <v>66</v>
      </c>
      <c r="T3901">
        <v>69</v>
      </c>
      <c r="U3901">
        <v>75</v>
      </c>
      <c r="V3901">
        <v>82</v>
      </c>
      <c r="W3901" t="s">
        <v>3258</v>
      </c>
      <c r="X3901">
        <v>1</v>
      </c>
      <c r="Y3901">
        <v>1</v>
      </c>
      <c r="Z3901" t="s">
        <v>1532</v>
      </c>
    </row>
    <row r="3902" spans="1:26">
      <c r="A3902">
        <v>285</v>
      </c>
      <c r="B3902">
        <v>16226</v>
      </c>
      <c r="C3902" t="s">
        <v>1574</v>
      </c>
      <c r="D3902" t="s">
        <v>1529</v>
      </c>
      <c r="E3902" t="s">
        <v>1440</v>
      </c>
      <c r="F3902">
        <v>51018</v>
      </c>
      <c r="G3902">
        <v>59979</v>
      </c>
      <c r="H3902" t="s">
        <v>1530</v>
      </c>
      <c r="I3902">
        <v>293</v>
      </c>
      <c r="J3902">
        <v>100</v>
      </c>
      <c r="K3902">
        <v>20</v>
      </c>
      <c r="L3902">
        <v>81000</v>
      </c>
      <c r="M3902">
        <v>9493</v>
      </c>
      <c r="N3902">
        <v>9968</v>
      </c>
      <c r="O3902">
        <v>10466</v>
      </c>
      <c r="P3902">
        <v>11439</v>
      </c>
      <c r="Q3902">
        <v>12412</v>
      </c>
      <c r="R3902">
        <v>2000</v>
      </c>
      <c r="S3902">
        <v>2100</v>
      </c>
      <c r="T3902">
        <v>2205</v>
      </c>
      <c r="U3902">
        <v>2410</v>
      </c>
      <c r="V3902">
        <v>2615</v>
      </c>
      <c r="W3902" t="s">
        <v>1566</v>
      </c>
      <c r="X3902">
        <v>1</v>
      </c>
      <c r="Y3902">
        <v>1</v>
      </c>
      <c r="Z3902" t="s">
        <v>1532</v>
      </c>
    </row>
    <row r="3903" spans="1:26">
      <c r="A3903">
        <v>285</v>
      </c>
      <c r="B3903">
        <v>16226</v>
      </c>
      <c r="C3903" t="s">
        <v>1574</v>
      </c>
      <c r="D3903" t="s">
        <v>1529</v>
      </c>
      <c r="E3903" t="s">
        <v>1444</v>
      </c>
      <c r="F3903">
        <v>6002</v>
      </c>
      <c r="G3903">
        <v>62729</v>
      </c>
      <c r="H3903" t="s">
        <v>1530</v>
      </c>
      <c r="I3903">
        <v>261</v>
      </c>
      <c r="J3903">
        <v>25</v>
      </c>
      <c r="K3903">
        <v>200</v>
      </c>
      <c r="L3903">
        <v>81000</v>
      </c>
      <c r="M3903">
        <v>32687</v>
      </c>
      <c r="N3903">
        <v>34321</v>
      </c>
      <c r="O3903">
        <v>36037</v>
      </c>
      <c r="P3903">
        <v>39387</v>
      </c>
      <c r="Q3903">
        <v>42737</v>
      </c>
      <c r="R3903">
        <v>5000</v>
      </c>
      <c r="S3903">
        <v>5250</v>
      </c>
      <c r="T3903">
        <v>5512</v>
      </c>
      <c r="U3903">
        <v>6025</v>
      </c>
      <c r="V3903">
        <v>6537</v>
      </c>
      <c r="W3903" t="s">
        <v>3259</v>
      </c>
      <c r="X3903">
        <v>1</v>
      </c>
      <c r="Y3903">
        <v>1</v>
      </c>
      <c r="Z3903" t="s">
        <v>1532</v>
      </c>
    </row>
    <row r="3904" spans="1:26">
      <c r="A3904">
        <v>285</v>
      </c>
      <c r="B3904">
        <v>16226</v>
      </c>
      <c r="C3904" t="s">
        <v>1574</v>
      </c>
      <c r="D3904" t="s">
        <v>1529</v>
      </c>
      <c r="E3904" t="s">
        <v>1440</v>
      </c>
      <c r="F3904">
        <v>47506</v>
      </c>
      <c r="G3904">
        <v>55340</v>
      </c>
      <c r="H3904" t="s">
        <v>1530</v>
      </c>
      <c r="I3904">
        <v>291</v>
      </c>
      <c r="J3904">
        <v>100</v>
      </c>
      <c r="K3904">
        <v>30</v>
      </c>
      <c r="L3904">
        <v>81000</v>
      </c>
      <c r="M3904">
        <v>9493</v>
      </c>
      <c r="N3904">
        <v>9968</v>
      </c>
      <c r="O3904">
        <v>10466</v>
      </c>
      <c r="P3904">
        <v>11439</v>
      </c>
      <c r="Q3904">
        <v>12412</v>
      </c>
      <c r="R3904">
        <v>3000</v>
      </c>
      <c r="S3904">
        <v>3150</v>
      </c>
      <c r="T3904">
        <v>3307</v>
      </c>
      <c r="U3904">
        <v>3615</v>
      </c>
      <c r="V3904">
        <v>3922</v>
      </c>
      <c r="W3904" t="s">
        <v>1566</v>
      </c>
      <c r="X3904">
        <v>1</v>
      </c>
      <c r="Y3904">
        <v>1</v>
      </c>
      <c r="Z3904" t="s">
        <v>1532</v>
      </c>
    </row>
    <row r="3905" spans="1:26">
      <c r="A3905">
        <v>285</v>
      </c>
      <c r="B3905">
        <v>16226</v>
      </c>
      <c r="C3905" t="s">
        <v>1574</v>
      </c>
      <c r="D3905" t="s">
        <v>1529</v>
      </c>
      <c r="E3905" t="s">
        <v>1440</v>
      </c>
      <c r="F3905">
        <v>47506</v>
      </c>
      <c r="G3905">
        <v>55339</v>
      </c>
      <c r="H3905" t="s">
        <v>1530</v>
      </c>
      <c r="I3905">
        <v>291</v>
      </c>
      <c r="J3905">
        <v>100</v>
      </c>
      <c r="K3905">
        <v>5</v>
      </c>
      <c r="L3905">
        <v>81000</v>
      </c>
      <c r="M3905">
        <v>9493</v>
      </c>
      <c r="N3905">
        <v>9968</v>
      </c>
      <c r="O3905">
        <v>10466</v>
      </c>
      <c r="P3905">
        <v>11439</v>
      </c>
      <c r="Q3905">
        <v>12412</v>
      </c>
      <c r="R3905">
        <v>500</v>
      </c>
      <c r="S3905">
        <v>525</v>
      </c>
      <c r="T3905">
        <v>551</v>
      </c>
      <c r="U3905">
        <v>602</v>
      </c>
      <c r="V3905">
        <v>654</v>
      </c>
      <c r="W3905" t="s">
        <v>1566</v>
      </c>
      <c r="X3905">
        <v>1</v>
      </c>
      <c r="Y3905">
        <v>1</v>
      </c>
      <c r="Z3905" t="s">
        <v>1532</v>
      </c>
    </row>
    <row r="3906" spans="1:26">
      <c r="A3906">
        <v>285</v>
      </c>
      <c r="B3906">
        <v>16226</v>
      </c>
      <c r="C3906" t="s">
        <v>1574</v>
      </c>
      <c r="D3906" t="s">
        <v>1529</v>
      </c>
      <c r="E3906" t="s">
        <v>1444</v>
      </c>
      <c r="F3906">
        <v>6001</v>
      </c>
      <c r="G3906">
        <v>62728</v>
      </c>
      <c r="H3906" t="s">
        <v>1530</v>
      </c>
      <c r="I3906">
        <v>261</v>
      </c>
      <c r="J3906">
        <v>25</v>
      </c>
      <c r="K3906">
        <v>200</v>
      </c>
      <c r="L3906">
        <v>81000</v>
      </c>
      <c r="M3906">
        <v>32687</v>
      </c>
      <c r="N3906">
        <v>34321</v>
      </c>
      <c r="O3906">
        <v>36037</v>
      </c>
      <c r="P3906">
        <v>39387</v>
      </c>
      <c r="Q3906">
        <v>42737</v>
      </c>
      <c r="R3906">
        <v>5000</v>
      </c>
      <c r="S3906">
        <v>5250</v>
      </c>
      <c r="T3906">
        <v>5512</v>
      </c>
      <c r="U3906">
        <v>6025</v>
      </c>
      <c r="V3906">
        <v>6537</v>
      </c>
      <c r="W3906" t="s">
        <v>3260</v>
      </c>
      <c r="X3906">
        <v>1</v>
      </c>
      <c r="Y3906">
        <v>1</v>
      </c>
      <c r="Z3906" t="s">
        <v>1532</v>
      </c>
    </row>
    <row r="3907" spans="1:26">
      <c r="A3907">
        <v>285</v>
      </c>
      <c r="B3907">
        <v>16226</v>
      </c>
      <c r="C3907" t="s">
        <v>1574</v>
      </c>
      <c r="D3907" t="s">
        <v>1529</v>
      </c>
      <c r="E3907" t="s">
        <v>1440</v>
      </c>
      <c r="F3907">
        <v>30346</v>
      </c>
      <c r="G3907">
        <v>33121</v>
      </c>
      <c r="H3907" t="s">
        <v>1530</v>
      </c>
      <c r="I3907">
        <v>291</v>
      </c>
      <c r="J3907">
        <v>300</v>
      </c>
      <c r="K3907">
        <v>30</v>
      </c>
      <c r="L3907">
        <v>81000</v>
      </c>
      <c r="M3907">
        <v>9493</v>
      </c>
      <c r="N3907">
        <v>9968</v>
      </c>
      <c r="O3907">
        <v>10466</v>
      </c>
      <c r="P3907">
        <v>11439</v>
      </c>
      <c r="Q3907">
        <v>12412</v>
      </c>
      <c r="R3907">
        <v>9000</v>
      </c>
      <c r="S3907">
        <v>9450</v>
      </c>
      <c r="T3907">
        <v>9922</v>
      </c>
      <c r="U3907">
        <v>10845</v>
      </c>
      <c r="V3907">
        <v>11767</v>
      </c>
      <c r="W3907" t="s">
        <v>1566</v>
      </c>
      <c r="X3907">
        <v>1</v>
      </c>
      <c r="Y3907">
        <v>1</v>
      </c>
      <c r="Z3907" t="s">
        <v>1532</v>
      </c>
    </row>
    <row r="3908" spans="1:26">
      <c r="A3908">
        <v>285</v>
      </c>
      <c r="B3908">
        <v>16226</v>
      </c>
      <c r="C3908" t="s">
        <v>1574</v>
      </c>
      <c r="D3908" t="s">
        <v>1529</v>
      </c>
      <c r="E3908" t="s">
        <v>1440</v>
      </c>
      <c r="F3908">
        <v>47508</v>
      </c>
      <c r="G3908">
        <v>55342</v>
      </c>
      <c r="H3908" t="s">
        <v>1530</v>
      </c>
      <c r="I3908">
        <v>291</v>
      </c>
      <c r="J3908">
        <v>500</v>
      </c>
      <c r="K3908">
        <v>50</v>
      </c>
      <c r="L3908">
        <v>81000</v>
      </c>
      <c r="M3908">
        <v>9493</v>
      </c>
      <c r="N3908">
        <v>9968</v>
      </c>
      <c r="O3908">
        <v>10466</v>
      </c>
      <c r="P3908">
        <v>11439</v>
      </c>
      <c r="Q3908">
        <v>12412</v>
      </c>
      <c r="R3908">
        <v>25000</v>
      </c>
      <c r="S3908">
        <v>26251</v>
      </c>
      <c r="T3908">
        <v>27562</v>
      </c>
      <c r="U3908">
        <v>30125</v>
      </c>
      <c r="V3908">
        <v>32687</v>
      </c>
      <c r="W3908" t="s">
        <v>1566</v>
      </c>
      <c r="X3908">
        <v>1</v>
      </c>
      <c r="Y3908">
        <v>1</v>
      </c>
      <c r="Z3908" t="s">
        <v>1532</v>
      </c>
    </row>
    <row r="3909" spans="1:26">
      <c r="A3909">
        <v>285</v>
      </c>
      <c r="B3909">
        <v>16226</v>
      </c>
      <c r="C3909" t="s">
        <v>1574</v>
      </c>
      <c r="D3909" t="s">
        <v>1529</v>
      </c>
      <c r="E3909" t="s">
        <v>1440</v>
      </c>
      <c r="F3909">
        <v>47508</v>
      </c>
      <c r="G3909">
        <v>55341</v>
      </c>
      <c r="H3909" t="s">
        <v>1530</v>
      </c>
      <c r="I3909">
        <v>291</v>
      </c>
      <c r="J3909">
        <v>500</v>
      </c>
      <c r="K3909">
        <v>5</v>
      </c>
      <c r="L3909">
        <v>81000</v>
      </c>
      <c r="M3909">
        <v>9493</v>
      </c>
      <c r="N3909">
        <v>9968</v>
      </c>
      <c r="O3909">
        <v>10466</v>
      </c>
      <c r="P3909">
        <v>11439</v>
      </c>
      <c r="Q3909">
        <v>12412</v>
      </c>
      <c r="R3909">
        <v>2500</v>
      </c>
      <c r="S3909">
        <v>2625</v>
      </c>
      <c r="T3909">
        <v>2756</v>
      </c>
      <c r="U3909">
        <v>3012</v>
      </c>
      <c r="V3909">
        <v>3269</v>
      </c>
      <c r="W3909" t="s">
        <v>1566</v>
      </c>
      <c r="X3909">
        <v>1</v>
      </c>
      <c r="Y3909">
        <v>1</v>
      </c>
      <c r="Z3909" t="s">
        <v>1532</v>
      </c>
    </row>
    <row r="3910" spans="1:26">
      <c r="A3910">
        <v>285</v>
      </c>
      <c r="B3910">
        <v>16226</v>
      </c>
      <c r="C3910" t="s">
        <v>1574</v>
      </c>
      <c r="D3910" t="s">
        <v>1529</v>
      </c>
      <c r="E3910" t="s">
        <v>1444</v>
      </c>
      <c r="F3910">
        <v>34705</v>
      </c>
      <c r="G3910">
        <v>38031</v>
      </c>
      <c r="H3910" t="s">
        <v>1530</v>
      </c>
      <c r="I3910">
        <v>261</v>
      </c>
      <c r="J3910">
        <v>25</v>
      </c>
      <c r="K3910">
        <v>200</v>
      </c>
      <c r="L3910">
        <v>81000</v>
      </c>
      <c r="M3910">
        <v>32687</v>
      </c>
      <c r="N3910">
        <v>34321</v>
      </c>
      <c r="O3910">
        <v>36037</v>
      </c>
      <c r="P3910">
        <v>39387</v>
      </c>
      <c r="Q3910">
        <v>42737</v>
      </c>
      <c r="R3910">
        <v>5000</v>
      </c>
      <c r="S3910">
        <v>5250</v>
      </c>
      <c r="T3910">
        <v>5512</v>
      </c>
      <c r="U3910">
        <v>6025</v>
      </c>
      <c r="V3910">
        <v>6537</v>
      </c>
      <c r="W3910" t="s">
        <v>1942</v>
      </c>
      <c r="X3910">
        <v>1</v>
      </c>
      <c r="Y3910">
        <v>1</v>
      </c>
      <c r="Z3910" t="s">
        <v>1532</v>
      </c>
    </row>
    <row r="3911" spans="1:26">
      <c r="A3911">
        <v>285</v>
      </c>
      <c r="B3911">
        <v>16226</v>
      </c>
      <c r="C3911" t="s">
        <v>1574</v>
      </c>
      <c r="D3911" t="s">
        <v>1529</v>
      </c>
      <c r="E3911" t="s">
        <v>1444</v>
      </c>
      <c r="F3911">
        <v>32568</v>
      </c>
      <c r="G3911">
        <v>35509</v>
      </c>
      <c r="H3911" t="s">
        <v>1530</v>
      </c>
      <c r="I3911">
        <v>261</v>
      </c>
      <c r="J3911">
        <v>1</v>
      </c>
      <c r="K3911">
        <v>900</v>
      </c>
      <c r="L3911">
        <v>81000</v>
      </c>
      <c r="M3911">
        <v>32687</v>
      </c>
      <c r="N3911">
        <v>34321</v>
      </c>
      <c r="O3911">
        <v>36037</v>
      </c>
      <c r="P3911">
        <v>39387</v>
      </c>
      <c r="Q3911">
        <v>42737</v>
      </c>
      <c r="R3911">
        <v>900</v>
      </c>
      <c r="S3911">
        <v>945</v>
      </c>
      <c r="T3911">
        <v>992</v>
      </c>
      <c r="U3911">
        <v>1084</v>
      </c>
      <c r="V3911">
        <v>1177</v>
      </c>
      <c r="W3911" t="s">
        <v>3261</v>
      </c>
      <c r="X3911">
        <v>1</v>
      </c>
      <c r="Y3911">
        <v>1</v>
      </c>
      <c r="Z3911" t="s">
        <v>1532</v>
      </c>
    </row>
    <row r="3912" spans="1:26">
      <c r="A3912">
        <v>285</v>
      </c>
      <c r="B3912">
        <v>16226</v>
      </c>
      <c r="C3912" t="s">
        <v>1574</v>
      </c>
      <c r="D3912" t="s">
        <v>1529</v>
      </c>
      <c r="E3912" t="s">
        <v>1444</v>
      </c>
      <c r="F3912">
        <v>32558</v>
      </c>
      <c r="G3912">
        <v>35498</v>
      </c>
      <c r="H3912" t="s">
        <v>1530</v>
      </c>
      <c r="I3912">
        <v>261</v>
      </c>
      <c r="J3912">
        <v>1</v>
      </c>
      <c r="K3912">
        <v>900</v>
      </c>
      <c r="L3912">
        <v>81000</v>
      </c>
      <c r="M3912">
        <v>32687</v>
      </c>
      <c r="N3912">
        <v>34321</v>
      </c>
      <c r="O3912">
        <v>36037</v>
      </c>
      <c r="P3912">
        <v>39387</v>
      </c>
      <c r="Q3912">
        <v>42737</v>
      </c>
      <c r="R3912">
        <v>900</v>
      </c>
      <c r="S3912">
        <v>945</v>
      </c>
      <c r="T3912">
        <v>992</v>
      </c>
      <c r="U3912">
        <v>1084</v>
      </c>
      <c r="V3912">
        <v>1177</v>
      </c>
      <c r="W3912" t="s">
        <v>3262</v>
      </c>
      <c r="X3912">
        <v>1</v>
      </c>
      <c r="Y3912">
        <v>1</v>
      </c>
      <c r="Z3912" t="s">
        <v>1532</v>
      </c>
    </row>
    <row r="3913" spans="1:26">
      <c r="A3913">
        <v>285</v>
      </c>
      <c r="B3913">
        <v>16226</v>
      </c>
      <c r="C3913" t="s">
        <v>1574</v>
      </c>
      <c r="D3913" t="s">
        <v>1529</v>
      </c>
      <c r="E3913" t="s">
        <v>1444</v>
      </c>
      <c r="F3913">
        <v>28984</v>
      </c>
      <c r="G3913">
        <v>31581</v>
      </c>
      <c r="H3913" t="s">
        <v>1530</v>
      </c>
      <c r="I3913">
        <v>261</v>
      </c>
      <c r="J3913">
        <v>1</v>
      </c>
      <c r="K3913">
        <v>900</v>
      </c>
      <c r="L3913">
        <v>81000</v>
      </c>
      <c r="M3913">
        <v>32687</v>
      </c>
      <c r="N3913">
        <v>34321</v>
      </c>
      <c r="O3913">
        <v>36037</v>
      </c>
      <c r="P3913">
        <v>39387</v>
      </c>
      <c r="Q3913">
        <v>42737</v>
      </c>
      <c r="R3913">
        <v>900</v>
      </c>
      <c r="S3913">
        <v>945</v>
      </c>
      <c r="T3913">
        <v>992</v>
      </c>
      <c r="U3913">
        <v>1084</v>
      </c>
      <c r="V3913">
        <v>1177</v>
      </c>
      <c r="W3913" t="s">
        <v>3263</v>
      </c>
      <c r="X3913">
        <v>1</v>
      </c>
      <c r="Y3913">
        <v>1</v>
      </c>
      <c r="Z3913" t="s">
        <v>1532</v>
      </c>
    </row>
    <row r="3914" spans="1:26">
      <c r="A3914">
        <v>285</v>
      </c>
      <c r="B3914">
        <v>16226</v>
      </c>
      <c r="C3914" t="s">
        <v>1574</v>
      </c>
      <c r="D3914" t="s">
        <v>1529</v>
      </c>
      <c r="E3914" t="s">
        <v>1444</v>
      </c>
      <c r="F3914">
        <v>28957</v>
      </c>
      <c r="G3914">
        <v>31556</v>
      </c>
      <c r="H3914" t="s">
        <v>1530</v>
      </c>
      <c r="I3914">
        <v>261</v>
      </c>
      <c r="J3914">
        <v>1</v>
      </c>
      <c r="K3914">
        <v>900</v>
      </c>
      <c r="L3914">
        <v>81000</v>
      </c>
      <c r="M3914">
        <v>32687</v>
      </c>
      <c r="N3914">
        <v>34321</v>
      </c>
      <c r="O3914">
        <v>36037</v>
      </c>
      <c r="P3914">
        <v>39387</v>
      </c>
      <c r="Q3914">
        <v>42737</v>
      </c>
      <c r="R3914">
        <v>900</v>
      </c>
      <c r="S3914">
        <v>945</v>
      </c>
      <c r="T3914">
        <v>992</v>
      </c>
      <c r="U3914">
        <v>1084</v>
      </c>
      <c r="V3914">
        <v>1177</v>
      </c>
      <c r="W3914" t="s">
        <v>3264</v>
      </c>
      <c r="X3914">
        <v>1</v>
      </c>
      <c r="Y3914">
        <v>1</v>
      </c>
      <c r="Z3914" t="s">
        <v>1532</v>
      </c>
    </row>
    <row r="3915" spans="1:26">
      <c r="A3915">
        <v>285</v>
      </c>
      <c r="B3915">
        <v>16226</v>
      </c>
      <c r="C3915" t="s">
        <v>1574</v>
      </c>
      <c r="D3915" t="s">
        <v>1529</v>
      </c>
      <c r="E3915" t="s">
        <v>1444</v>
      </c>
      <c r="F3915">
        <v>35410</v>
      </c>
      <c r="G3915">
        <v>38810</v>
      </c>
      <c r="H3915" t="s">
        <v>1530</v>
      </c>
      <c r="I3915">
        <v>261</v>
      </c>
      <c r="J3915">
        <v>1</v>
      </c>
      <c r="K3915">
        <v>900</v>
      </c>
      <c r="L3915">
        <v>81000</v>
      </c>
      <c r="M3915">
        <v>32687</v>
      </c>
      <c r="N3915">
        <v>34321</v>
      </c>
      <c r="O3915">
        <v>36037</v>
      </c>
      <c r="P3915">
        <v>39387</v>
      </c>
      <c r="Q3915">
        <v>42737</v>
      </c>
      <c r="R3915">
        <v>900</v>
      </c>
      <c r="S3915">
        <v>945</v>
      </c>
      <c r="T3915">
        <v>992</v>
      </c>
      <c r="U3915">
        <v>1084</v>
      </c>
      <c r="V3915">
        <v>1177</v>
      </c>
      <c r="W3915" t="s">
        <v>3265</v>
      </c>
      <c r="X3915">
        <v>1</v>
      </c>
      <c r="Y3915">
        <v>1</v>
      </c>
      <c r="Z3915" t="s">
        <v>1532</v>
      </c>
    </row>
    <row r="3916" spans="1:26">
      <c r="A3916">
        <v>285</v>
      </c>
      <c r="B3916">
        <v>16226</v>
      </c>
      <c r="C3916" t="s">
        <v>1574</v>
      </c>
      <c r="D3916" t="s">
        <v>1529</v>
      </c>
      <c r="E3916" t="s">
        <v>1444</v>
      </c>
      <c r="F3916">
        <v>29096</v>
      </c>
      <c r="G3916">
        <v>31701</v>
      </c>
      <c r="H3916" t="s">
        <v>1530</v>
      </c>
      <c r="I3916">
        <v>261</v>
      </c>
      <c r="J3916">
        <v>1</v>
      </c>
      <c r="K3916">
        <v>900</v>
      </c>
      <c r="L3916">
        <v>81000</v>
      </c>
      <c r="M3916">
        <v>32687</v>
      </c>
      <c r="N3916">
        <v>34321</v>
      </c>
      <c r="O3916">
        <v>36037</v>
      </c>
      <c r="P3916">
        <v>39387</v>
      </c>
      <c r="Q3916">
        <v>42737</v>
      </c>
      <c r="R3916">
        <v>900</v>
      </c>
      <c r="S3916">
        <v>945</v>
      </c>
      <c r="T3916">
        <v>992</v>
      </c>
      <c r="U3916">
        <v>1084</v>
      </c>
      <c r="V3916">
        <v>1177</v>
      </c>
      <c r="W3916" t="s">
        <v>3266</v>
      </c>
      <c r="X3916">
        <v>1</v>
      </c>
      <c r="Y3916">
        <v>1</v>
      </c>
      <c r="Z3916" t="s">
        <v>1532</v>
      </c>
    </row>
    <row r="3917" spans="1:26">
      <c r="A3917">
        <v>285</v>
      </c>
      <c r="B3917">
        <v>16226</v>
      </c>
      <c r="C3917" t="s">
        <v>1574</v>
      </c>
      <c r="D3917" t="s">
        <v>1529</v>
      </c>
      <c r="E3917" t="s">
        <v>1445</v>
      </c>
      <c r="F3917">
        <v>79874</v>
      </c>
      <c r="G3917">
        <v>94364</v>
      </c>
      <c r="H3917" t="s">
        <v>1530</v>
      </c>
      <c r="I3917">
        <v>292</v>
      </c>
      <c r="J3917">
        <v>40</v>
      </c>
      <c r="K3917">
        <v>40</v>
      </c>
      <c r="L3917">
        <v>81000</v>
      </c>
      <c r="M3917">
        <v>4982</v>
      </c>
      <c r="N3917">
        <v>5231</v>
      </c>
      <c r="O3917">
        <v>5493</v>
      </c>
      <c r="P3917">
        <v>6004</v>
      </c>
      <c r="Q3917">
        <v>6515</v>
      </c>
      <c r="R3917">
        <v>1600</v>
      </c>
      <c r="S3917">
        <v>1680</v>
      </c>
      <c r="T3917">
        <v>1764</v>
      </c>
      <c r="U3917">
        <v>1928</v>
      </c>
      <c r="V3917">
        <v>2092</v>
      </c>
      <c r="W3917" t="s">
        <v>3267</v>
      </c>
      <c r="X3917">
        <v>1</v>
      </c>
      <c r="Y3917">
        <v>1</v>
      </c>
      <c r="Z3917" t="s">
        <v>1532</v>
      </c>
    </row>
    <row r="3918" spans="1:26">
      <c r="A3918">
        <v>285</v>
      </c>
      <c r="B3918">
        <v>16226</v>
      </c>
      <c r="C3918" t="s">
        <v>1574</v>
      </c>
      <c r="D3918" t="s">
        <v>1529</v>
      </c>
      <c r="E3918" t="s">
        <v>1444</v>
      </c>
      <c r="F3918">
        <v>28658</v>
      </c>
      <c r="G3918">
        <v>31223</v>
      </c>
      <c r="H3918" t="s">
        <v>1530</v>
      </c>
      <c r="I3918">
        <v>261</v>
      </c>
      <c r="J3918">
        <v>1</v>
      </c>
      <c r="K3918">
        <v>900</v>
      </c>
      <c r="L3918">
        <v>81000</v>
      </c>
      <c r="M3918">
        <v>32687</v>
      </c>
      <c r="N3918">
        <v>34321</v>
      </c>
      <c r="O3918">
        <v>36037</v>
      </c>
      <c r="P3918">
        <v>39387</v>
      </c>
      <c r="Q3918">
        <v>42737</v>
      </c>
      <c r="R3918">
        <v>900</v>
      </c>
      <c r="S3918">
        <v>945</v>
      </c>
      <c r="T3918">
        <v>992</v>
      </c>
      <c r="U3918">
        <v>1084</v>
      </c>
      <c r="V3918">
        <v>1177</v>
      </c>
      <c r="W3918" t="s">
        <v>3268</v>
      </c>
      <c r="X3918">
        <v>1</v>
      </c>
      <c r="Y3918">
        <v>1</v>
      </c>
      <c r="Z3918" t="s">
        <v>1532</v>
      </c>
    </row>
    <row r="3919" spans="1:26">
      <c r="A3919">
        <v>285</v>
      </c>
      <c r="B3919">
        <v>16226</v>
      </c>
      <c r="C3919" t="s">
        <v>1574</v>
      </c>
      <c r="D3919" t="s">
        <v>1529</v>
      </c>
      <c r="E3919" t="s">
        <v>1444</v>
      </c>
      <c r="F3919">
        <v>5996</v>
      </c>
      <c r="G3919">
        <v>6276</v>
      </c>
      <c r="H3919" t="s">
        <v>1530</v>
      </c>
      <c r="I3919">
        <v>261</v>
      </c>
      <c r="J3919">
        <v>12</v>
      </c>
      <c r="K3919">
        <v>500</v>
      </c>
      <c r="L3919">
        <v>81000</v>
      </c>
      <c r="M3919">
        <v>32687</v>
      </c>
      <c r="N3919">
        <v>34321</v>
      </c>
      <c r="O3919">
        <v>36037</v>
      </c>
      <c r="P3919">
        <v>39387</v>
      </c>
      <c r="Q3919">
        <v>42737</v>
      </c>
      <c r="R3919">
        <v>6000</v>
      </c>
      <c r="S3919">
        <v>6300</v>
      </c>
      <c r="T3919">
        <v>6615</v>
      </c>
      <c r="U3919">
        <v>7230</v>
      </c>
      <c r="V3919">
        <v>7845</v>
      </c>
      <c r="W3919" t="s">
        <v>3269</v>
      </c>
      <c r="X3919">
        <v>1</v>
      </c>
      <c r="Y3919">
        <v>1</v>
      </c>
      <c r="Z3919" t="s">
        <v>1532</v>
      </c>
    </row>
    <row r="3920" spans="1:26">
      <c r="A3920">
        <v>285</v>
      </c>
      <c r="B3920">
        <v>16226</v>
      </c>
      <c r="C3920" t="s">
        <v>1574</v>
      </c>
      <c r="D3920" t="s">
        <v>1529</v>
      </c>
      <c r="E3920" t="s">
        <v>1444</v>
      </c>
      <c r="F3920">
        <v>65098</v>
      </c>
      <c r="G3920">
        <v>78333</v>
      </c>
      <c r="H3920" t="s">
        <v>1530</v>
      </c>
      <c r="I3920">
        <v>233</v>
      </c>
      <c r="J3920">
        <v>30</v>
      </c>
      <c r="K3920">
        <v>150</v>
      </c>
      <c r="L3920">
        <v>81000</v>
      </c>
      <c r="M3920">
        <v>32687</v>
      </c>
      <c r="N3920">
        <v>34321</v>
      </c>
      <c r="O3920">
        <v>36037</v>
      </c>
      <c r="P3920">
        <v>39387</v>
      </c>
      <c r="Q3920">
        <v>42737</v>
      </c>
      <c r="R3920">
        <v>4500</v>
      </c>
      <c r="S3920">
        <v>4725</v>
      </c>
      <c r="T3920">
        <v>4961</v>
      </c>
      <c r="U3920">
        <v>5422</v>
      </c>
      <c r="V3920">
        <v>5884</v>
      </c>
      <c r="W3920" t="s">
        <v>1619</v>
      </c>
      <c r="X3920">
        <v>1</v>
      </c>
      <c r="Y3920">
        <v>1</v>
      </c>
      <c r="Z3920" t="s">
        <v>1532</v>
      </c>
    </row>
    <row r="3921" spans="1:26">
      <c r="A3921">
        <v>285</v>
      </c>
      <c r="B3921">
        <v>16226</v>
      </c>
      <c r="C3921" t="s">
        <v>1574</v>
      </c>
      <c r="D3921" t="s">
        <v>1529</v>
      </c>
      <c r="E3921" t="s">
        <v>1444</v>
      </c>
      <c r="F3921">
        <v>29493</v>
      </c>
      <c r="G3921">
        <v>32114</v>
      </c>
      <c r="H3921" t="s">
        <v>1530</v>
      </c>
      <c r="I3921">
        <v>261</v>
      </c>
      <c r="J3921">
        <v>12</v>
      </c>
      <c r="K3921">
        <v>250</v>
      </c>
      <c r="L3921">
        <v>81000</v>
      </c>
      <c r="M3921">
        <v>32687</v>
      </c>
      <c r="N3921">
        <v>34321</v>
      </c>
      <c r="O3921">
        <v>36037</v>
      </c>
      <c r="P3921">
        <v>39387</v>
      </c>
      <c r="Q3921">
        <v>42737</v>
      </c>
      <c r="R3921">
        <v>3000</v>
      </c>
      <c r="S3921">
        <v>3150</v>
      </c>
      <c r="T3921">
        <v>3307</v>
      </c>
      <c r="U3921">
        <v>3615</v>
      </c>
      <c r="V3921">
        <v>3922</v>
      </c>
      <c r="W3921" t="s">
        <v>3270</v>
      </c>
      <c r="X3921">
        <v>1</v>
      </c>
      <c r="Y3921">
        <v>1</v>
      </c>
      <c r="Z3921" t="s">
        <v>1532</v>
      </c>
    </row>
    <row r="3922" spans="1:26">
      <c r="A3922">
        <v>285</v>
      </c>
      <c r="B3922">
        <v>16226</v>
      </c>
      <c r="C3922" t="s">
        <v>1574</v>
      </c>
      <c r="D3922" t="s">
        <v>1529</v>
      </c>
      <c r="E3922" t="s">
        <v>1444</v>
      </c>
      <c r="F3922">
        <v>34704</v>
      </c>
      <c r="G3922">
        <v>38029</v>
      </c>
      <c r="H3922" t="s">
        <v>1530</v>
      </c>
      <c r="I3922">
        <v>261</v>
      </c>
      <c r="J3922">
        <v>25</v>
      </c>
      <c r="K3922">
        <v>200</v>
      </c>
      <c r="L3922">
        <v>81000</v>
      </c>
      <c r="M3922">
        <v>32687</v>
      </c>
      <c r="N3922">
        <v>34321</v>
      </c>
      <c r="O3922">
        <v>36037</v>
      </c>
      <c r="P3922">
        <v>39387</v>
      </c>
      <c r="Q3922">
        <v>42737</v>
      </c>
      <c r="R3922">
        <v>5000</v>
      </c>
      <c r="S3922">
        <v>5250</v>
      </c>
      <c r="T3922">
        <v>5512</v>
      </c>
      <c r="U3922">
        <v>6025</v>
      </c>
      <c r="V3922">
        <v>6537</v>
      </c>
      <c r="W3922" t="s">
        <v>2416</v>
      </c>
      <c r="X3922">
        <v>1</v>
      </c>
      <c r="Y3922">
        <v>1</v>
      </c>
      <c r="Z3922" t="s">
        <v>1532</v>
      </c>
    </row>
    <row r="3923" spans="1:26">
      <c r="A3923">
        <v>285</v>
      </c>
      <c r="B3923">
        <v>16226</v>
      </c>
      <c r="C3923" t="s">
        <v>1574</v>
      </c>
      <c r="D3923" t="s">
        <v>1529</v>
      </c>
      <c r="E3923" t="s">
        <v>1445</v>
      </c>
      <c r="F3923">
        <v>4948</v>
      </c>
      <c r="G3923">
        <v>5173</v>
      </c>
      <c r="H3923" t="s">
        <v>1577</v>
      </c>
      <c r="I3923">
        <v>381</v>
      </c>
      <c r="J3923">
        <v>1</v>
      </c>
      <c r="K3923">
        <v>75000</v>
      </c>
      <c r="L3923">
        <v>81000</v>
      </c>
      <c r="M3923">
        <v>4982</v>
      </c>
      <c r="N3923">
        <v>5231</v>
      </c>
      <c r="O3923">
        <v>5493</v>
      </c>
      <c r="P3923">
        <v>6004</v>
      </c>
      <c r="Q3923">
        <v>6515</v>
      </c>
      <c r="R3923">
        <v>75000</v>
      </c>
      <c r="S3923">
        <v>78748</v>
      </c>
      <c r="T3923">
        <v>82693</v>
      </c>
      <c r="U3923">
        <v>90385</v>
      </c>
      <c r="V3923">
        <v>98078</v>
      </c>
      <c r="W3923" t="s">
        <v>3271</v>
      </c>
      <c r="X3923">
        <v>1</v>
      </c>
      <c r="Y3923">
        <v>1</v>
      </c>
      <c r="Z3923" t="s">
        <v>1532</v>
      </c>
    </row>
    <row r="3924" spans="1:26">
      <c r="A3924">
        <v>285</v>
      </c>
      <c r="B3924">
        <v>16226</v>
      </c>
      <c r="C3924" t="s">
        <v>1574</v>
      </c>
      <c r="D3924" t="s">
        <v>1529</v>
      </c>
      <c r="E3924" t="s">
        <v>1445</v>
      </c>
      <c r="F3924">
        <v>28112</v>
      </c>
      <c r="G3924">
        <v>30625</v>
      </c>
      <c r="H3924" t="s">
        <v>1577</v>
      </c>
      <c r="I3924">
        <v>381</v>
      </c>
      <c r="J3924">
        <v>1</v>
      </c>
      <c r="K3924">
        <v>5000</v>
      </c>
      <c r="L3924">
        <v>81000</v>
      </c>
      <c r="M3924">
        <v>4982</v>
      </c>
      <c r="N3924">
        <v>5231</v>
      </c>
      <c r="O3924">
        <v>5493</v>
      </c>
      <c r="P3924">
        <v>6004</v>
      </c>
      <c r="Q3924">
        <v>6515</v>
      </c>
      <c r="R3924">
        <v>5000</v>
      </c>
      <c r="S3924">
        <v>5250</v>
      </c>
      <c r="T3924">
        <v>5513</v>
      </c>
      <c r="U3924">
        <v>6026</v>
      </c>
      <c r="V3924">
        <v>6539</v>
      </c>
      <c r="W3924" t="s">
        <v>3272</v>
      </c>
      <c r="X3924">
        <v>1</v>
      </c>
      <c r="Y3924">
        <v>1</v>
      </c>
      <c r="Z3924" t="s">
        <v>1532</v>
      </c>
    </row>
    <row r="3925" spans="1:26">
      <c r="A3925">
        <v>285</v>
      </c>
      <c r="B3925">
        <v>16226</v>
      </c>
      <c r="C3925" t="s">
        <v>1574</v>
      </c>
      <c r="D3925" t="s">
        <v>1529</v>
      </c>
      <c r="E3925" t="s">
        <v>1445</v>
      </c>
      <c r="F3925">
        <v>9904</v>
      </c>
      <c r="G3925">
        <v>10284</v>
      </c>
      <c r="H3925" t="s">
        <v>1577</v>
      </c>
      <c r="I3925">
        <v>381</v>
      </c>
      <c r="J3925">
        <v>1</v>
      </c>
      <c r="K3925">
        <v>20000</v>
      </c>
      <c r="L3925">
        <v>81000</v>
      </c>
      <c r="M3925">
        <v>4982</v>
      </c>
      <c r="N3925">
        <v>5231</v>
      </c>
      <c r="O3925">
        <v>5493</v>
      </c>
      <c r="P3925">
        <v>6004</v>
      </c>
      <c r="Q3925">
        <v>6515</v>
      </c>
      <c r="R3925">
        <v>20000</v>
      </c>
      <c r="S3925">
        <v>21000</v>
      </c>
      <c r="T3925">
        <v>22051</v>
      </c>
      <c r="U3925">
        <v>24103</v>
      </c>
      <c r="V3925">
        <v>26154</v>
      </c>
      <c r="W3925" t="s">
        <v>3272</v>
      </c>
      <c r="X3925">
        <v>1</v>
      </c>
      <c r="Y3925">
        <v>1</v>
      </c>
      <c r="Z3925" t="s">
        <v>1532</v>
      </c>
    </row>
    <row r="3926" spans="1:26">
      <c r="A3926">
        <v>285</v>
      </c>
      <c r="B3926">
        <v>16226</v>
      </c>
      <c r="C3926" t="s">
        <v>1574</v>
      </c>
      <c r="D3926" t="s">
        <v>1529</v>
      </c>
      <c r="E3926" t="s">
        <v>1445</v>
      </c>
      <c r="F3926">
        <v>9903</v>
      </c>
      <c r="G3926">
        <v>10283</v>
      </c>
      <c r="H3926" t="s">
        <v>1577</v>
      </c>
      <c r="I3926">
        <v>381</v>
      </c>
      <c r="J3926">
        <v>1</v>
      </c>
      <c r="K3926">
        <v>1341500</v>
      </c>
      <c r="L3926">
        <v>81000</v>
      </c>
      <c r="M3926">
        <v>4982</v>
      </c>
      <c r="N3926">
        <v>5231</v>
      </c>
      <c r="O3926">
        <v>5493</v>
      </c>
      <c r="P3926">
        <v>6004</v>
      </c>
      <c r="Q3926">
        <v>6515</v>
      </c>
      <c r="R3926">
        <v>1341500</v>
      </c>
      <c r="S3926">
        <v>1408548</v>
      </c>
      <c r="T3926">
        <v>1479097</v>
      </c>
      <c r="U3926">
        <v>1616693</v>
      </c>
      <c r="V3926">
        <v>1754290</v>
      </c>
      <c r="W3926" t="s">
        <v>3272</v>
      </c>
      <c r="X3926">
        <v>1</v>
      </c>
      <c r="Y3926">
        <v>1</v>
      </c>
      <c r="Z3926" t="s">
        <v>1532</v>
      </c>
    </row>
    <row r="3927" spans="1:26">
      <c r="A3927">
        <v>285</v>
      </c>
      <c r="B3927">
        <v>16226</v>
      </c>
      <c r="C3927" t="s">
        <v>1574</v>
      </c>
      <c r="D3927" t="s">
        <v>1529</v>
      </c>
      <c r="E3927" t="s">
        <v>1441</v>
      </c>
      <c r="F3927">
        <v>2170199</v>
      </c>
      <c r="G3927">
        <v>2170199</v>
      </c>
      <c r="H3927" t="s">
        <v>1584</v>
      </c>
      <c r="I3927">
        <v>199</v>
      </c>
      <c r="J3927">
        <v>1</v>
      </c>
      <c r="K3927">
        <v>150000</v>
      </c>
      <c r="L3927">
        <v>81000</v>
      </c>
      <c r="M3927">
        <v>741</v>
      </c>
      <c r="N3927">
        <v>778</v>
      </c>
      <c r="O3927">
        <v>817</v>
      </c>
      <c r="P3927">
        <v>893</v>
      </c>
      <c r="Q3927">
        <v>969</v>
      </c>
      <c r="R3927">
        <v>150000</v>
      </c>
      <c r="S3927">
        <v>157490</v>
      </c>
      <c r="T3927">
        <v>165385</v>
      </c>
      <c r="U3927">
        <v>180769</v>
      </c>
      <c r="V3927">
        <v>196154</v>
      </c>
      <c r="W3927" t="s">
        <v>2987</v>
      </c>
      <c r="X3927">
        <v>1</v>
      </c>
      <c r="Y3927">
        <v>1</v>
      </c>
      <c r="Z3927" t="s">
        <v>1532</v>
      </c>
    </row>
    <row r="3928" spans="1:26">
      <c r="A3928">
        <v>285</v>
      </c>
      <c r="B3928">
        <v>16226</v>
      </c>
      <c r="C3928" t="s">
        <v>1574</v>
      </c>
      <c r="D3928" t="s">
        <v>1529</v>
      </c>
      <c r="E3928" t="s">
        <v>1449</v>
      </c>
      <c r="F3928">
        <v>2170199</v>
      </c>
      <c r="G3928">
        <v>2170199</v>
      </c>
      <c r="H3928" t="s">
        <v>1584</v>
      </c>
      <c r="I3928">
        <v>199</v>
      </c>
      <c r="J3928">
        <v>1</v>
      </c>
      <c r="K3928">
        <v>150000</v>
      </c>
      <c r="L3928">
        <v>81314</v>
      </c>
      <c r="M3928">
        <v>1010</v>
      </c>
      <c r="N3928">
        <v>1061</v>
      </c>
      <c r="O3928">
        <v>1114</v>
      </c>
      <c r="P3928">
        <v>1218</v>
      </c>
      <c r="Q3928">
        <v>1322</v>
      </c>
      <c r="R3928">
        <v>150000</v>
      </c>
      <c r="S3928">
        <v>157574</v>
      </c>
      <c r="T3928">
        <v>165446</v>
      </c>
      <c r="U3928">
        <v>180891</v>
      </c>
      <c r="V3928">
        <v>196337</v>
      </c>
      <c r="W3928" t="s">
        <v>2987</v>
      </c>
      <c r="X3928">
        <v>1</v>
      </c>
      <c r="Y3928">
        <v>1</v>
      </c>
      <c r="Z3928" t="s">
        <v>1532</v>
      </c>
    </row>
    <row r="3929" spans="1:26">
      <c r="A3929">
        <v>285</v>
      </c>
      <c r="B3929">
        <v>16226</v>
      </c>
      <c r="C3929" t="s">
        <v>1574</v>
      </c>
      <c r="D3929" t="s">
        <v>1529</v>
      </c>
      <c r="E3929" t="s">
        <v>1445</v>
      </c>
      <c r="F3929">
        <v>2170199</v>
      </c>
      <c r="G3929">
        <v>2170199</v>
      </c>
      <c r="H3929" t="s">
        <v>1584</v>
      </c>
      <c r="I3929">
        <v>199</v>
      </c>
      <c r="J3929">
        <v>1</v>
      </c>
      <c r="K3929">
        <v>150000</v>
      </c>
      <c r="L3929">
        <v>81000</v>
      </c>
      <c r="M3929">
        <v>4982</v>
      </c>
      <c r="N3929">
        <v>5231</v>
      </c>
      <c r="O3929">
        <v>5493</v>
      </c>
      <c r="P3929">
        <v>6004</v>
      </c>
      <c r="Q3929">
        <v>6515</v>
      </c>
      <c r="R3929">
        <v>150000</v>
      </c>
      <c r="S3929">
        <v>157497</v>
      </c>
      <c r="T3929">
        <v>165385</v>
      </c>
      <c r="U3929">
        <v>180771</v>
      </c>
      <c r="V3929">
        <v>196156</v>
      </c>
      <c r="W3929" t="s">
        <v>2987</v>
      </c>
      <c r="X3929">
        <v>1</v>
      </c>
      <c r="Y3929">
        <v>1</v>
      </c>
      <c r="Z3929" t="s">
        <v>1532</v>
      </c>
    </row>
    <row r="3930" spans="1:26">
      <c r="A3930">
        <v>285</v>
      </c>
      <c r="B3930">
        <v>16226</v>
      </c>
      <c r="C3930" t="s">
        <v>1574</v>
      </c>
      <c r="D3930" t="s">
        <v>1529</v>
      </c>
      <c r="E3930" t="s">
        <v>1441</v>
      </c>
      <c r="F3930">
        <v>2170196</v>
      </c>
      <c r="G3930">
        <v>2170196</v>
      </c>
      <c r="H3930" t="s">
        <v>1584</v>
      </c>
      <c r="I3930">
        <v>196</v>
      </c>
      <c r="J3930">
        <v>1</v>
      </c>
      <c r="K3930">
        <v>50000</v>
      </c>
      <c r="L3930">
        <v>81000</v>
      </c>
      <c r="M3930">
        <v>741</v>
      </c>
      <c r="N3930">
        <v>778</v>
      </c>
      <c r="O3930">
        <v>817</v>
      </c>
      <c r="P3930">
        <v>893</v>
      </c>
      <c r="Q3930">
        <v>969</v>
      </c>
      <c r="R3930">
        <v>50000</v>
      </c>
      <c r="S3930">
        <v>52497</v>
      </c>
      <c r="T3930">
        <v>55128</v>
      </c>
      <c r="U3930">
        <v>60256</v>
      </c>
      <c r="V3930">
        <v>65385</v>
      </c>
      <c r="W3930" t="s">
        <v>3273</v>
      </c>
      <c r="X3930">
        <v>1</v>
      </c>
      <c r="Y3930">
        <v>1</v>
      </c>
      <c r="Z3930" t="s">
        <v>1532</v>
      </c>
    </row>
    <row r="3931" spans="1:26">
      <c r="A3931">
        <v>285</v>
      </c>
      <c r="B3931">
        <v>16226</v>
      </c>
      <c r="C3931" t="s">
        <v>1574</v>
      </c>
      <c r="D3931" t="s">
        <v>1529</v>
      </c>
      <c r="E3931" t="s">
        <v>1449</v>
      </c>
      <c r="F3931">
        <v>2170196</v>
      </c>
      <c r="G3931">
        <v>2170196</v>
      </c>
      <c r="H3931" t="s">
        <v>1584</v>
      </c>
      <c r="I3931">
        <v>196</v>
      </c>
      <c r="J3931">
        <v>1</v>
      </c>
      <c r="K3931">
        <v>50000</v>
      </c>
      <c r="L3931">
        <v>81314</v>
      </c>
      <c r="M3931">
        <v>1010</v>
      </c>
      <c r="N3931">
        <v>1061</v>
      </c>
      <c r="O3931">
        <v>1114</v>
      </c>
      <c r="P3931">
        <v>1218</v>
      </c>
      <c r="Q3931">
        <v>1322</v>
      </c>
      <c r="R3931">
        <v>50000</v>
      </c>
      <c r="S3931">
        <v>52525</v>
      </c>
      <c r="T3931">
        <v>55149</v>
      </c>
      <c r="U3931">
        <v>60297</v>
      </c>
      <c r="V3931">
        <v>65446</v>
      </c>
      <c r="W3931" t="s">
        <v>3273</v>
      </c>
      <c r="X3931">
        <v>1</v>
      </c>
      <c r="Y3931">
        <v>1</v>
      </c>
      <c r="Z3931" t="s">
        <v>1532</v>
      </c>
    </row>
    <row r="3932" spans="1:26">
      <c r="A3932">
        <v>285</v>
      </c>
      <c r="B3932">
        <v>16226</v>
      </c>
      <c r="C3932" t="s">
        <v>1574</v>
      </c>
      <c r="D3932" t="s">
        <v>1529</v>
      </c>
      <c r="E3932" t="s">
        <v>1449</v>
      </c>
      <c r="F3932">
        <v>2170197</v>
      </c>
      <c r="G3932">
        <v>2170197</v>
      </c>
      <c r="H3932" t="s">
        <v>1584</v>
      </c>
      <c r="I3932">
        <v>197</v>
      </c>
      <c r="J3932">
        <v>1</v>
      </c>
      <c r="K3932">
        <v>1800000</v>
      </c>
      <c r="L3932">
        <v>81314</v>
      </c>
      <c r="M3932">
        <v>1010</v>
      </c>
      <c r="N3932">
        <v>1061</v>
      </c>
      <c r="O3932">
        <v>1114</v>
      </c>
      <c r="P3932">
        <v>1218</v>
      </c>
      <c r="Q3932">
        <v>1322</v>
      </c>
      <c r="R3932">
        <v>1800000</v>
      </c>
      <c r="S3932">
        <v>1890891</v>
      </c>
      <c r="T3932">
        <v>1985347</v>
      </c>
      <c r="U3932">
        <v>2170693</v>
      </c>
      <c r="V3932">
        <v>2356040</v>
      </c>
      <c r="W3932" t="s">
        <v>3274</v>
      </c>
      <c r="X3932">
        <v>1</v>
      </c>
      <c r="Y3932">
        <v>1</v>
      </c>
      <c r="Z3932" t="s">
        <v>1532</v>
      </c>
    </row>
    <row r="3933" spans="1:26">
      <c r="A3933">
        <v>285</v>
      </c>
      <c r="B3933">
        <v>16226</v>
      </c>
      <c r="C3933" t="s">
        <v>1574</v>
      </c>
      <c r="D3933" t="s">
        <v>1529</v>
      </c>
      <c r="E3933" t="s">
        <v>1445</v>
      </c>
      <c r="F3933">
        <v>2170197</v>
      </c>
      <c r="G3933">
        <v>2170197</v>
      </c>
      <c r="H3933" t="s">
        <v>1584</v>
      </c>
      <c r="I3933">
        <v>197</v>
      </c>
      <c r="J3933">
        <v>1</v>
      </c>
      <c r="K3933">
        <v>1800000</v>
      </c>
      <c r="L3933">
        <v>81000</v>
      </c>
      <c r="M3933">
        <v>4982</v>
      </c>
      <c r="N3933">
        <v>5231</v>
      </c>
      <c r="O3933">
        <v>5493</v>
      </c>
      <c r="P3933">
        <v>6004</v>
      </c>
      <c r="Q3933">
        <v>6515</v>
      </c>
      <c r="R3933">
        <v>1800000</v>
      </c>
      <c r="S3933">
        <v>1889964</v>
      </c>
      <c r="T3933">
        <v>1984625</v>
      </c>
      <c r="U3933">
        <v>2169249</v>
      </c>
      <c r="V3933">
        <v>2353874</v>
      </c>
      <c r="W3933" t="s">
        <v>3274</v>
      </c>
      <c r="X3933">
        <v>1</v>
      </c>
      <c r="Y3933">
        <v>1</v>
      </c>
      <c r="Z3933" t="s">
        <v>1532</v>
      </c>
    </row>
    <row r="3934" spans="1:26">
      <c r="A3934">
        <v>285</v>
      </c>
      <c r="B3934">
        <v>16226</v>
      </c>
      <c r="C3934" t="s">
        <v>1574</v>
      </c>
      <c r="D3934" t="s">
        <v>1529</v>
      </c>
      <c r="E3934" t="s">
        <v>1441</v>
      </c>
      <c r="F3934">
        <v>2170197</v>
      </c>
      <c r="G3934">
        <v>2170197</v>
      </c>
      <c r="H3934" t="s">
        <v>1584</v>
      </c>
      <c r="I3934">
        <v>197</v>
      </c>
      <c r="J3934">
        <v>1</v>
      </c>
      <c r="K3934">
        <v>1800000</v>
      </c>
      <c r="L3934">
        <v>81000</v>
      </c>
      <c r="M3934">
        <v>741</v>
      </c>
      <c r="N3934">
        <v>778</v>
      </c>
      <c r="O3934">
        <v>817</v>
      </c>
      <c r="P3934">
        <v>893</v>
      </c>
      <c r="Q3934">
        <v>969</v>
      </c>
      <c r="R3934">
        <v>1800000</v>
      </c>
      <c r="S3934">
        <v>1889879</v>
      </c>
      <c r="T3934">
        <v>1984615</v>
      </c>
      <c r="U3934">
        <v>2169231</v>
      </c>
      <c r="V3934">
        <v>2353846</v>
      </c>
      <c r="W3934" t="s">
        <v>3274</v>
      </c>
      <c r="X3934">
        <v>1</v>
      </c>
      <c r="Y3934">
        <v>1</v>
      </c>
      <c r="Z3934" t="s">
        <v>1532</v>
      </c>
    </row>
    <row r="3935" spans="1:26">
      <c r="A3935">
        <v>285</v>
      </c>
      <c r="B3935">
        <v>16226</v>
      </c>
      <c r="C3935" t="s">
        <v>1574</v>
      </c>
      <c r="D3935" t="s">
        <v>1529</v>
      </c>
      <c r="E3935" t="s">
        <v>1449</v>
      </c>
      <c r="F3935">
        <v>2170195</v>
      </c>
      <c r="G3935">
        <v>2170195</v>
      </c>
      <c r="H3935" t="s">
        <v>1584</v>
      </c>
      <c r="I3935">
        <v>195</v>
      </c>
      <c r="J3935">
        <v>1</v>
      </c>
      <c r="K3935">
        <v>300000</v>
      </c>
      <c r="L3935">
        <v>81314</v>
      </c>
      <c r="M3935">
        <v>1010</v>
      </c>
      <c r="N3935">
        <v>1061</v>
      </c>
      <c r="O3935">
        <v>1114</v>
      </c>
      <c r="P3935">
        <v>1218</v>
      </c>
      <c r="Q3935">
        <v>1322</v>
      </c>
      <c r="R3935">
        <v>300000</v>
      </c>
      <c r="S3935">
        <v>315149</v>
      </c>
      <c r="T3935">
        <v>330891</v>
      </c>
      <c r="U3935">
        <v>361782</v>
      </c>
      <c r="V3935">
        <v>392673</v>
      </c>
      <c r="W3935" t="s">
        <v>3275</v>
      </c>
      <c r="X3935">
        <v>1</v>
      </c>
      <c r="Y3935">
        <v>1</v>
      </c>
      <c r="Z3935" t="s">
        <v>1532</v>
      </c>
    </row>
    <row r="3936" spans="1:26">
      <c r="A3936">
        <v>285</v>
      </c>
      <c r="B3936">
        <v>16226</v>
      </c>
      <c r="C3936" t="s">
        <v>1574</v>
      </c>
      <c r="D3936" t="s">
        <v>1529</v>
      </c>
      <c r="E3936" t="s">
        <v>1445</v>
      </c>
      <c r="F3936">
        <v>2170195</v>
      </c>
      <c r="G3936">
        <v>2170195</v>
      </c>
      <c r="H3936" t="s">
        <v>1584</v>
      </c>
      <c r="I3936">
        <v>195</v>
      </c>
      <c r="J3936">
        <v>1</v>
      </c>
      <c r="K3936">
        <v>300000</v>
      </c>
      <c r="L3936">
        <v>81000</v>
      </c>
      <c r="M3936">
        <v>4982</v>
      </c>
      <c r="N3936">
        <v>5231</v>
      </c>
      <c r="O3936">
        <v>5493</v>
      </c>
      <c r="P3936">
        <v>6004</v>
      </c>
      <c r="Q3936">
        <v>6515</v>
      </c>
      <c r="R3936">
        <v>300000</v>
      </c>
      <c r="S3936">
        <v>314994</v>
      </c>
      <c r="T3936">
        <v>330771</v>
      </c>
      <c r="U3936">
        <v>361542</v>
      </c>
      <c r="V3936">
        <v>392312</v>
      </c>
      <c r="W3936" t="s">
        <v>3275</v>
      </c>
      <c r="X3936">
        <v>1</v>
      </c>
      <c r="Y3936">
        <v>1</v>
      </c>
      <c r="Z3936" t="s">
        <v>1532</v>
      </c>
    </row>
    <row r="3937" spans="1:26">
      <c r="A3937">
        <v>285</v>
      </c>
      <c r="B3937">
        <v>16226</v>
      </c>
      <c r="C3937" t="s">
        <v>1574</v>
      </c>
      <c r="D3937" t="s">
        <v>1529</v>
      </c>
      <c r="E3937" t="s">
        <v>1441</v>
      </c>
      <c r="F3937">
        <v>2170195</v>
      </c>
      <c r="G3937">
        <v>2170195</v>
      </c>
      <c r="H3937" t="s">
        <v>1584</v>
      </c>
      <c r="I3937">
        <v>195</v>
      </c>
      <c r="J3937">
        <v>1</v>
      </c>
      <c r="K3937">
        <v>300000</v>
      </c>
      <c r="L3937">
        <v>81000</v>
      </c>
      <c r="M3937">
        <v>741</v>
      </c>
      <c r="N3937">
        <v>778</v>
      </c>
      <c r="O3937">
        <v>817</v>
      </c>
      <c r="P3937">
        <v>893</v>
      </c>
      <c r="Q3937">
        <v>969</v>
      </c>
      <c r="R3937">
        <v>300000</v>
      </c>
      <c r="S3937">
        <v>314980</v>
      </c>
      <c r="T3937">
        <v>330769</v>
      </c>
      <c r="U3937">
        <v>361538</v>
      </c>
      <c r="V3937">
        <v>392308</v>
      </c>
      <c r="W3937" t="s">
        <v>3275</v>
      </c>
      <c r="X3937">
        <v>1</v>
      </c>
      <c r="Y3937">
        <v>1</v>
      </c>
      <c r="Z3937" t="s">
        <v>1532</v>
      </c>
    </row>
    <row r="3938" spans="1:26">
      <c r="A3938">
        <v>285</v>
      </c>
      <c r="B3938">
        <v>16226</v>
      </c>
      <c r="C3938" t="s">
        <v>1574</v>
      </c>
      <c r="D3938" t="s">
        <v>1529</v>
      </c>
      <c r="E3938" t="s">
        <v>1445</v>
      </c>
      <c r="F3938">
        <v>2170191</v>
      </c>
      <c r="G3938">
        <v>2170191</v>
      </c>
      <c r="H3938" t="s">
        <v>1584</v>
      </c>
      <c r="I3938">
        <v>191</v>
      </c>
      <c r="J3938">
        <v>1</v>
      </c>
      <c r="K3938">
        <v>600000</v>
      </c>
      <c r="L3938">
        <v>81000</v>
      </c>
      <c r="M3938">
        <v>4982</v>
      </c>
      <c r="N3938">
        <v>5231</v>
      </c>
      <c r="O3938">
        <v>5493</v>
      </c>
      <c r="P3938">
        <v>6004</v>
      </c>
      <c r="Q3938">
        <v>6515</v>
      </c>
      <c r="R3938">
        <v>600000</v>
      </c>
      <c r="S3938">
        <v>629988</v>
      </c>
      <c r="T3938">
        <v>661542</v>
      </c>
      <c r="U3938">
        <v>723083</v>
      </c>
      <c r="V3938">
        <v>784625</v>
      </c>
      <c r="W3938" t="s">
        <v>3276</v>
      </c>
      <c r="X3938">
        <v>1</v>
      </c>
      <c r="Y3938">
        <v>1</v>
      </c>
      <c r="Z3938" t="s">
        <v>1532</v>
      </c>
    </row>
    <row r="3939" spans="1:26">
      <c r="A3939">
        <v>285</v>
      </c>
      <c r="B3939">
        <v>16226</v>
      </c>
      <c r="C3939" t="s">
        <v>1574</v>
      </c>
      <c r="D3939" t="s">
        <v>1529</v>
      </c>
      <c r="E3939" t="s">
        <v>1441</v>
      </c>
      <c r="F3939">
        <v>2170191</v>
      </c>
      <c r="G3939">
        <v>2170191</v>
      </c>
      <c r="H3939" t="s">
        <v>1584</v>
      </c>
      <c r="I3939">
        <v>191</v>
      </c>
      <c r="J3939">
        <v>1</v>
      </c>
      <c r="K3939">
        <v>600000</v>
      </c>
      <c r="L3939">
        <v>81000</v>
      </c>
      <c r="M3939">
        <v>741</v>
      </c>
      <c r="N3939">
        <v>778</v>
      </c>
      <c r="O3939">
        <v>817</v>
      </c>
      <c r="P3939">
        <v>893</v>
      </c>
      <c r="Q3939">
        <v>969</v>
      </c>
      <c r="R3939">
        <v>600000</v>
      </c>
      <c r="S3939">
        <v>629960</v>
      </c>
      <c r="T3939">
        <v>661538</v>
      </c>
      <c r="U3939">
        <v>723077</v>
      </c>
      <c r="V3939">
        <v>784615</v>
      </c>
      <c r="W3939" t="s">
        <v>3276</v>
      </c>
      <c r="X3939">
        <v>1</v>
      </c>
      <c r="Y3939">
        <v>1</v>
      </c>
      <c r="Z3939" t="s">
        <v>1532</v>
      </c>
    </row>
    <row r="3940" spans="1:26">
      <c r="A3940">
        <v>285</v>
      </c>
      <c r="B3940">
        <v>16226</v>
      </c>
      <c r="C3940" t="s">
        <v>1574</v>
      </c>
      <c r="D3940" t="s">
        <v>1529</v>
      </c>
      <c r="E3940" t="s">
        <v>1440</v>
      </c>
      <c r="F3940">
        <v>46907</v>
      </c>
      <c r="G3940">
        <v>54472</v>
      </c>
      <c r="H3940" t="s">
        <v>1530</v>
      </c>
      <c r="I3940">
        <v>291</v>
      </c>
      <c r="J3940">
        <v>500</v>
      </c>
      <c r="K3940">
        <v>5</v>
      </c>
      <c r="L3940">
        <v>81000</v>
      </c>
      <c r="M3940">
        <v>9493</v>
      </c>
      <c r="N3940">
        <v>9968</v>
      </c>
      <c r="O3940">
        <v>10466</v>
      </c>
      <c r="P3940">
        <v>11439</v>
      </c>
      <c r="Q3940">
        <v>12412</v>
      </c>
      <c r="R3940">
        <v>2500</v>
      </c>
      <c r="S3940">
        <v>2625</v>
      </c>
      <c r="T3940">
        <v>2756</v>
      </c>
      <c r="U3940">
        <v>3012</v>
      </c>
      <c r="V3940">
        <v>3269</v>
      </c>
      <c r="W3940" t="s">
        <v>1566</v>
      </c>
      <c r="X3940">
        <v>1</v>
      </c>
      <c r="Y3940">
        <v>1</v>
      </c>
      <c r="Z3940" t="s">
        <v>1532</v>
      </c>
    </row>
    <row r="3941" spans="1:26">
      <c r="A3941">
        <v>285</v>
      </c>
      <c r="B3941">
        <v>16226</v>
      </c>
      <c r="C3941" t="s">
        <v>1574</v>
      </c>
      <c r="D3941" t="s">
        <v>1529</v>
      </c>
      <c r="E3941" t="s">
        <v>1440</v>
      </c>
      <c r="F3941">
        <v>2004</v>
      </c>
      <c r="G3941">
        <v>46996</v>
      </c>
      <c r="H3941" t="s">
        <v>1530</v>
      </c>
      <c r="I3941">
        <v>291</v>
      </c>
      <c r="J3941">
        <v>1000</v>
      </c>
      <c r="K3941">
        <v>60</v>
      </c>
      <c r="L3941">
        <v>81000</v>
      </c>
      <c r="M3941">
        <v>9493</v>
      </c>
      <c r="N3941">
        <v>9968</v>
      </c>
      <c r="O3941">
        <v>10466</v>
      </c>
      <c r="P3941">
        <v>11439</v>
      </c>
      <c r="Q3941">
        <v>12412</v>
      </c>
      <c r="R3941">
        <v>60000</v>
      </c>
      <c r="S3941">
        <v>63002</v>
      </c>
      <c r="T3941">
        <v>66150</v>
      </c>
      <c r="U3941">
        <v>72300</v>
      </c>
      <c r="V3941">
        <v>78449</v>
      </c>
      <c r="W3941" t="s">
        <v>1566</v>
      </c>
      <c r="X3941">
        <v>1</v>
      </c>
      <c r="Y3941">
        <v>1</v>
      </c>
      <c r="Z3941" t="s">
        <v>1532</v>
      </c>
    </row>
    <row r="3942" spans="1:26">
      <c r="A3942">
        <v>285</v>
      </c>
      <c r="B3942">
        <v>16226</v>
      </c>
      <c r="C3942" t="s">
        <v>1574</v>
      </c>
      <c r="D3942" t="s">
        <v>1529</v>
      </c>
      <c r="E3942" t="s">
        <v>1440</v>
      </c>
      <c r="F3942">
        <v>2049</v>
      </c>
      <c r="G3942">
        <v>43533</v>
      </c>
      <c r="H3942" t="s">
        <v>1530</v>
      </c>
      <c r="I3942">
        <v>291</v>
      </c>
      <c r="J3942">
        <v>1000</v>
      </c>
      <c r="K3942">
        <v>60</v>
      </c>
      <c r="L3942">
        <v>81000</v>
      </c>
      <c r="M3942">
        <v>9493</v>
      </c>
      <c r="N3942">
        <v>9968</v>
      </c>
      <c r="O3942">
        <v>10466</v>
      </c>
      <c r="P3942">
        <v>11439</v>
      </c>
      <c r="Q3942">
        <v>12412</v>
      </c>
      <c r="R3942">
        <v>60000</v>
      </c>
      <c r="S3942">
        <v>63002</v>
      </c>
      <c r="T3942">
        <v>66150</v>
      </c>
      <c r="U3942">
        <v>72300</v>
      </c>
      <c r="V3942">
        <v>78449</v>
      </c>
      <c r="W3942" t="s">
        <v>1566</v>
      </c>
      <c r="X3942">
        <v>1</v>
      </c>
      <c r="Y3942">
        <v>1</v>
      </c>
      <c r="Z3942" t="s">
        <v>1532</v>
      </c>
    </row>
    <row r="3943" spans="1:26">
      <c r="A3943">
        <v>285</v>
      </c>
      <c r="B3943">
        <v>16226</v>
      </c>
      <c r="C3943" t="s">
        <v>1574</v>
      </c>
      <c r="D3943" t="s">
        <v>1529</v>
      </c>
      <c r="E3943" t="s">
        <v>1440</v>
      </c>
      <c r="F3943">
        <v>2051</v>
      </c>
      <c r="G3943">
        <v>43532</v>
      </c>
      <c r="H3943" t="s">
        <v>1530</v>
      </c>
      <c r="I3943">
        <v>291</v>
      </c>
      <c r="J3943">
        <v>1000</v>
      </c>
      <c r="K3943">
        <v>60</v>
      </c>
      <c r="L3943">
        <v>81000</v>
      </c>
      <c r="M3943">
        <v>9493</v>
      </c>
      <c r="N3943">
        <v>9968</v>
      </c>
      <c r="O3943">
        <v>10466</v>
      </c>
      <c r="P3943">
        <v>11439</v>
      </c>
      <c r="Q3943">
        <v>12412</v>
      </c>
      <c r="R3943">
        <v>60000</v>
      </c>
      <c r="S3943">
        <v>63002</v>
      </c>
      <c r="T3943">
        <v>66150</v>
      </c>
      <c r="U3943">
        <v>72300</v>
      </c>
      <c r="V3943">
        <v>78449</v>
      </c>
      <c r="W3943" t="s">
        <v>1566</v>
      </c>
      <c r="X3943">
        <v>1</v>
      </c>
      <c r="Y3943">
        <v>1</v>
      </c>
      <c r="Z3943" t="s">
        <v>1532</v>
      </c>
    </row>
    <row r="3944" spans="1:26">
      <c r="A3944">
        <v>285</v>
      </c>
      <c r="B3944">
        <v>16226</v>
      </c>
      <c r="C3944" t="s">
        <v>1574</v>
      </c>
      <c r="D3944" t="s">
        <v>1529</v>
      </c>
      <c r="E3944" t="s">
        <v>1440</v>
      </c>
      <c r="F3944">
        <v>28384</v>
      </c>
      <c r="G3944">
        <v>30930</v>
      </c>
      <c r="H3944" t="s">
        <v>1530</v>
      </c>
      <c r="I3944">
        <v>291</v>
      </c>
      <c r="J3944">
        <v>500</v>
      </c>
      <c r="K3944">
        <v>10</v>
      </c>
      <c r="L3944">
        <v>81000</v>
      </c>
      <c r="M3944">
        <v>9493</v>
      </c>
      <c r="N3944">
        <v>9968</v>
      </c>
      <c r="O3944">
        <v>10466</v>
      </c>
      <c r="P3944">
        <v>11439</v>
      </c>
      <c r="Q3944">
        <v>12412</v>
      </c>
      <c r="R3944">
        <v>5000</v>
      </c>
      <c r="S3944">
        <v>5250</v>
      </c>
      <c r="T3944">
        <v>5512</v>
      </c>
      <c r="U3944">
        <v>6025</v>
      </c>
      <c r="V3944">
        <v>6537</v>
      </c>
      <c r="W3944" t="s">
        <v>1566</v>
      </c>
      <c r="X3944">
        <v>1</v>
      </c>
      <c r="Y3944">
        <v>1</v>
      </c>
      <c r="Z3944" t="s">
        <v>1532</v>
      </c>
    </row>
    <row r="3945" spans="1:26">
      <c r="A3945">
        <v>285</v>
      </c>
      <c r="B3945">
        <v>16226</v>
      </c>
      <c r="C3945" t="s">
        <v>1574</v>
      </c>
      <c r="D3945" t="s">
        <v>1529</v>
      </c>
      <c r="E3945" t="s">
        <v>1440</v>
      </c>
      <c r="F3945">
        <v>30346</v>
      </c>
      <c r="G3945">
        <v>33123</v>
      </c>
      <c r="H3945" t="s">
        <v>1530</v>
      </c>
      <c r="I3945">
        <v>291</v>
      </c>
      <c r="J3945">
        <v>500</v>
      </c>
      <c r="K3945">
        <v>60</v>
      </c>
      <c r="L3945">
        <v>81000</v>
      </c>
      <c r="M3945">
        <v>9493</v>
      </c>
      <c r="N3945">
        <v>9968</v>
      </c>
      <c r="O3945">
        <v>10466</v>
      </c>
      <c r="P3945">
        <v>11439</v>
      </c>
      <c r="Q3945">
        <v>12412</v>
      </c>
      <c r="R3945">
        <v>30000</v>
      </c>
      <c r="S3945">
        <v>31501</v>
      </c>
      <c r="T3945">
        <v>33075</v>
      </c>
      <c r="U3945">
        <v>36150</v>
      </c>
      <c r="V3945">
        <v>39225</v>
      </c>
      <c r="W3945" t="s">
        <v>1566</v>
      </c>
      <c r="X3945">
        <v>1</v>
      </c>
      <c r="Y3945">
        <v>1</v>
      </c>
      <c r="Z3945" t="s">
        <v>1532</v>
      </c>
    </row>
    <row r="3946" spans="1:26">
      <c r="A3946">
        <v>285</v>
      </c>
      <c r="B3946">
        <v>16226</v>
      </c>
      <c r="C3946" t="s">
        <v>1574</v>
      </c>
      <c r="D3946" t="s">
        <v>1529</v>
      </c>
      <c r="E3946" t="s">
        <v>1440</v>
      </c>
      <c r="F3946">
        <v>30346</v>
      </c>
      <c r="G3946">
        <v>33122</v>
      </c>
      <c r="H3946" t="s">
        <v>1530</v>
      </c>
      <c r="I3946">
        <v>291</v>
      </c>
      <c r="J3946">
        <v>500</v>
      </c>
      <c r="K3946">
        <v>40</v>
      </c>
      <c r="L3946">
        <v>81000</v>
      </c>
      <c r="M3946">
        <v>9493</v>
      </c>
      <c r="N3946">
        <v>9968</v>
      </c>
      <c r="O3946">
        <v>10466</v>
      </c>
      <c r="P3946">
        <v>11439</v>
      </c>
      <c r="Q3946">
        <v>12412</v>
      </c>
      <c r="R3946">
        <v>20000</v>
      </c>
      <c r="S3946">
        <v>21001</v>
      </c>
      <c r="T3946">
        <v>22050</v>
      </c>
      <c r="U3946">
        <v>24100</v>
      </c>
      <c r="V3946">
        <v>26150</v>
      </c>
      <c r="W3946" t="s">
        <v>1566</v>
      </c>
      <c r="X3946">
        <v>1</v>
      </c>
      <c r="Y3946">
        <v>1</v>
      </c>
      <c r="Z3946" t="s">
        <v>1532</v>
      </c>
    </row>
    <row r="3947" spans="1:26">
      <c r="A3947">
        <v>285</v>
      </c>
      <c r="B3947">
        <v>16226</v>
      </c>
      <c r="C3947" t="s">
        <v>1574</v>
      </c>
      <c r="D3947" t="s">
        <v>1529</v>
      </c>
      <c r="E3947" t="s">
        <v>1440</v>
      </c>
      <c r="F3947">
        <v>30346</v>
      </c>
      <c r="G3947">
        <v>33120</v>
      </c>
      <c r="H3947" t="s">
        <v>1530</v>
      </c>
      <c r="I3947">
        <v>291</v>
      </c>
      <c r="J3947">
        <v>100</v>
      </c>
      <c r="K3947">
        <v>8</v>
      </c>
      <c r="L3947">
        <v>81000</v>
      </c>
      <c r="M3947">
        <v>9493</v>
      </c>
      <c r="N3947">
        <v>9968</v>
      </c>
      <c r="O3947">
        <v>10466</v>
      </c>
      <c r="P3947">
        <v>11439</v>
      </c>
      <c r="Q3947">
        <v>12412</v>
      </c>
      <c r="R3947">
        <v>800</v>
      </c>
      <c r="S3947">
        <v>840</v>
      </c>
      <c r="T3947">
        <v>882</v>
      </c>
      <c r="U3947">
        <v>964</v>
      </c>
      <c r="V3947">
        <v>1046</v>
      </c>
      <c r="W3947" t="s">
        <v>1566</v>
      </c>
      <c r="X3947">
        <v>1</v>
      </c>
      <c r="Y3947">
        <v>1</v>
      </c>
      <c r="Z3947" t="s">
        <v>1532</v>
      </c>
    </row>
    <row r="3948" spans="1:26">
      <c r="A3948">
        <v>285</v>
      </c>
      <c r="B3948">
        <v>16226</v>
      </c>
      <c r="C3948" t="s">
        <v>1574</v>
      </c>
      <c r="D3948" t="s">
        <v>1529</v>
      </c>
      <c r="E3948" t="s">
        <v>1440</v>
      </c>
      <c r="F3948">
        <v>30346</v>
      </c>
      <c r="G3948">
        <v>33119</v>
      </c>
      <c r="H3948" t="s">
        <v>1530</v>
      </c>
      <c r="I3948">
        <v>291</v>
      </c>
      <c r="J3948">
        <v>500</v>
      </c>
      <c r="K3948">
        <v>16</v>
      </c>
      <c r="L3948">
        <v>81000</v>
      </c>
      <c r="M3948">
        <v>9493</v>
      </c>
      <c r="N3948">
        <v>9968</v>
      </c>
      <c r="O3948">
        <v>10466</v>
      </c>
      <c r="P3948">
        <v>11439</v>
      </c>
      <c r="Q3948">
        <v>12412</v>
      </c>
      <c r="R3948">
        <v>8000</v>
      </c>
      <c r="S3948">
        <v>8400</v>
      </c>
      <c r="T3948">
        <v>8820</v>
      </c>
      <c r="U3948">
        <v>9640</v>
      </c>
      <c r="V3948">
        <v>10460</v>
      </c>
      <c r="W3948" t="s">
        <v>1566</v>
      </c>
      <c r="X3948">
        <v>1</v>
      </c>
      <c r="Y3948">
        <v>1</v>
      </c>
      <c r="Z3948" t="s">
        <v>1532</v>
      </c>
    </row>
    <row r="3949" spans="1:26">
      <c r="A3949">
        <v>285</v>
      </c>
      <c r="B3949">
        <v>16226</v>
      </c>
      <c r="C3949" t="s">
        <v>1574</v>
      </c>
      <c r="D3949" t="s">
        <v>1529</v>
      </c>
      <c r="E3949" t="s">
        <v>1440</v>
      </c>
      <c r="F3949">
        <v>30335</v>
      </c>
      <c r="G3949">
        <v>33095</v>
      </c>
      <c r="H3949" t="s">
        <v>1530</v>
      </c>
      <c r="I3949">
        <v>291</v>
      </c>
      <c r="J3949">
        <v>500</v>
      </c>
      <c r="K3949">
        <v>10</v>
      </c>
      <c r="L3949">
        <v>81000</v>
      </c>
      <c r="M3949">
        <v>9493</v>
      </c>
      <c r="N3949">
        <v>9968</v>
      </c>
      <c r="O3949">
        <v>10466</v>
      </c>
      <c r="P3949">
        <v>11439</v>
      </c>
      <c r="Q3949">
        <v>12412</v>
      </c>
      <c r="R3949">
        <v>5000</v>
      </c>
      <c r="S3949">
        <v>5250</v>
      </c>
      <c r="T3949">
        <v>5512</v>
      </c>
      <c r="U3949">
        <v>6025</v>
      </c>
      <c r="V3949">
        <v>6537</v>
      </c>
      <c r="W3949" t="s">
        <v>1566</v>
      </c>
      <c r="X3949">
        <v>1</v>
      </c>
      <c r="Y3949">
        <v>1</v>
      </c>
      <c r="Z3949" t="s">
        <v>1532</v>
      </c>
    </row>
    <row r="3950" spans="1:26">
      <c r="A3950">
        <v>285</v>
      </c>
      <c r="B3950">
        <v>16226</v>
      </c>
      <c r="C3950" t="s">
        <v>1574</v>
      </c>
      <c r="D3950" t="s">
        <v>1529</v>
      </c>
      <c r="E3950" t="s">
        <v>1440</v>
      </c>
      <c r="F3950">
        <v>30334</v>
      </c>
      <c r="G3950">
        <v>33094</v>
      </c>
      <c r="H3950" t="s">
        <v>1530</v>
      </c>
      <c r="I3950">
        <v>291</v>
      </c>
      <c r="J3950">
        <v>500</v>
      </c>
      <c r="K3950">
        <v>10</v>
      </c>
      <c r="L3950">
        <v>81000</v>
      </c>
      <c r="M3950">
        <v>9493</v>
      </c>
      <c r="N3950">
        <v>9968</v>
      </c>
      <c r="O3950">
        <v>10466</v>
      </c>
      <c r="P3950">
        <v>11439</v>
      </c>
      <c r="Q3950">
        <v>12412</v>
      </c>
      <c r="R3950">
        <v>5000</v>
      </c>
      <c r="S3950">
        <v>5250</v>
      </c>
      <c r="T3950">
        <v>5512</v>
      </c>
      <c r="U3950">
        <v>6025</v>
      </c>
      <c r="V3950">
        <v>6537</v>
      </c>
      <c r="W3950" t="s">
        <v>1566</v>
      </c>
      <c r="X3950">
        <v>1</v>
      </c>
      <c r="Y3950">
        <v>1</v>
      </c>
      <c r="Z3950" t="s">
        <v>1532</v>
      </c>
    </row>
    <row r="3951" spans="1:26">
      <c r="A3951">
        <v>285</v>
      </c>
      <c r="B3951">
        <v>16226</v>
      </c>
      <c r="C3951" t="s">
        <v>1574</v>
      </c>
      <c r="D3951" t="s">
        <v>1529</v>
      </c>
      <c r="E3951" t="s">
        <v>1448</v>
      </c>
      <c r="F3951">
        <v>69374</v>
      </c>
      <c r="G3951">
        <v>82901</v>
      </c>
      <c r="H3951" t="s">
        <v>1584</v>
      </c>
      <c r="I3951">
        <v>182</v>
      </c>
      <c r="J3951">
        <v>10</v>
      </c>
      <c r="K3951">
        <v>1000</v>
      </c>
      <c r="L3951">
        <v>81314</v>
      </c>
      <c r="M3951">
        <v>7354</v>
      </c>
      <c r="N3951">
        <v>7721</v>
      </c>
      <c r="O3951">
        <v>8107</v>
      </c>
      <c r="P3951">
        <v>8860</v>
      </c>
      <c r="Q3951">
        <v>9613</v>
      </c>
      <c r="R3951">
        <v>10000</v>
      </c>
      <c r="S3951">
        <v>10499</v>
      </c>
      <c r="T3951">
        <v>11024</v>
      </c>
      <c r="U3951">
        <v>12048</v>
      </c>
      <c r="V3951">
        <v>13072</v>
      </c>
      <c r="W3951" t="s">
        <v>3277</v>
      </c>
      <c r="X3951">
        <v>1</v>
      </c>
      <c r="Y3951">
        <v>1</v>
      </c>
      <c r="Z3951" t="s">
        <v>1532</v>
      </c>
    </row>
    <row r="3952" spans="1:26">
      <c r="A3952">
        <v>285</v>
      </c>
      <c r="B3952">
        <v>16226</v>
      </c>
      <c r="C3952" t="s">
        <v>1574</v>
      </c>
      <c r="D3952" t="s">
        <v>1529</v>
      </c>
      <c r="E3952" t="s">
        <v>1440</v>
      </c>
      <c r="F3952">
        <v>2004</v>
      </c>
      <c r="G3952">
        <v>30597</v>
      </c>
      <c r="H3952" t="s">
        <v>1530</v>
      </c>
      <c r="I3952">
        <v>291</v>
      </c>
      <c r="J3952">
        <v>500</v>
      </c>
      <c r="K3952">
        <v>20</v>
      </c>
      <c r="L3952">
        <v>81000</v>
      </c>
      <c r="M3952">
        <v>9493</v>
      </c>
      <c r="N3952">
        <v>9968</v>
      </c>
      <c r="O3952">
        <v>10466</v>
      </c>
      <c r="P3952">
        <v>11439</v>
      </c>
      <c r="Q3952">
        <v>12412</v>
      </c>
      <c r="R3952">
        <v>10000</v>
      </c>
      <c r="S3952">
        <v>10500</v>
      </c>
      <c r="T3952">
        <v>11025</v>
      </c>
      <c r="U3952">
        <v>12050</v>
      </c>
      <c r="V3952">
        <v>13075</v>
      </c>
      <c r="W3952" t="s">
        <v>1566</v>
      </c>
      <c r="X3952">
        <v>1</v>
      </c>
      <c r="Y3952">
        <v>1</v>
      </c>
      <c r="Z3952" t="s">
        <v>1532</v>
      </c>
    </row>
    <row r="3953" spans="1:26">
      <c r="A3953">
        <v>285</v>
      </c>
      <c r="B3953">
        <v>16226</v>
      </c>
      <c r="C3953" t="s">
        <v>1574</v>
      </c>
      <c r="D3953" t="s">
        <v>1529</v>
      </c>
      <c r="E3953" t="s">
        <v>1440</v>
      </c>
      <c r="F3953">
        <v>14959</v>
      </c>
      <c r="G3953">
        <v>15936</v>
      </c>
      <c r="H3953" t="s">
        <v>1530</v>
      </c>
      <c r="I3953">
        <v>291</v>
      </c>
      <c r="J3953">
        <v>500</v>
      </c>
      <c r="K3953">
        <v>10</v>
      </c>
      <c r="L3953">
        <v>81000</v>
      </c>
      <c r="M3953">
        <v>9493</v>
      </c>
      <c r="N3953">
        <v>9968</v>
      </c>
      <c r="O3953">
        <v>10466</v>
      </c>
      <c r="P3953">
        <v>11439</v>
      </c>
      <c r="Q3953">
        <v>12412</v>
      </c>
      <c r="R3953">
        <v>5000</v>
      </c>
      <c r="S3953">
        <v>5250</v>
      </c>
      <c r="T3953">
        <v>5512</v>
      </c>
      <c r="U3953">
        <v>6025</v>
      </c>
      <c r="V3953">
        <v>6537</v>
      </c>
      <c r="W3953" t="s">
        <v>1566</v>
      </c>
      <c r="X3953">
        <v>1</v>
      </c>
      <c r="Y3953">
        <v>1</v>
      </c>
      <c r="Z3953" t="s">
        <v>1532</v>
      </c>
    </row>
    <row r="3954" spans="1:26">
      <c r="A3954">
        <v>285</v>
      </c>
      <c r="B3954">
        <v>16226</v>
      </c>
      <c r="C3954" t="s">
        <v>1574</v>
      </c>
      <c r="D3954" t="s">
        <v>1529</v>
      </c>
      <c r="E3954" t="s">
        <v>1440</v>
      </c>
      <c r="F3954">
        <v>14958</v>
      </c>
      <c r="G3954">
        <v>15935</v>
      </c>
      <c r="H3954" t="s">
        <v>1530</v>
      </c>
      <c r="I3954">
        <v>291</v>
      </c>
      <c r="J3954">
        <v>200</v>
      </c>
      <c r="K3954">
        <v>10</v>
      </c>
      <c r="L3954">
        <v>81000</v>
      </c>
      <c r="M3954">
        <v>9493</v>
      </c>
      <c r="N3954">
        <v>9968</v>
      </c>
      <c r="O3954">
        <v>10466</v>
      </c>
      <c r="P3954">
        <v>11439</v>
      </c>
      <c r="Q3954">
        <v>12412</v>
      </c>
      <c r="R3954">
        <v>2000</v>
      </c>
      <c r="S3954">
        <v>2100</v>
      </c>
      <c r="T3954">
        <v>2205</v>
      </c>
      <c r="U3954">
        <v>2410</v>
      </c>
      <c r="V3954">
        <v>2615</v>
      </c>
      <c r="W3954" t="s">
        <v>1566</v>
      </c>
      <c r="X3954">
        <v>1</v>
      </c>
      <c r="Y3954">
        <v>1</v>
      </c>
      <c r="Z3954" t="s">
        <v>1532</v>
      </c>
    </row>
    <row r="3955" spans="1:26">
      <c r="A3955">
        <v>285</v>
      </c>
      <c r="B3955">
        <v>16226</v>
      </c>
      <c r="C3955" t="s">
        <v>1574</v>
      </c>
      <c r="D3955" t="s">
        <v>1529</v>
      </c>
      <c r="E3955" t="s">
        <v>1448</v>
      </c>
      <c r="F3955">
        <v>70364</v>
      </c>
      <c r="G3955">
        <v>83915</v>
      </c>
      <c r="H3955" t="s">
        <v>1584</v>
      </c>
      <c r="I3955">
        <v>182</v>
      </c>
      <c r="J3955">
        <v>50</v>
      </c>
      <c r="K3955">
        <v>1000</v>
      </c>
      <c r="L3955">
        <v>81314</v>
      </c>
      <c r="M3955">
        <v>7354</v>
      </c>
      <c r="N3955">
        <v>7721</v>
      </c>
      <c r="O3955">
        <v>8107</v>
      </c>
      <c r="P3955">
        <v>8860</v>
      </c>
      <c r="Q3955">
        <v>9613</v>
      </c>
      <c r="R3955">
        <v>50000</v>
      </c>
      <c r="S3955">
        <v>52495</v>
      </c>
      <c r="T3955">
        <v>55120</v>
      </c>
      <c r="U3955">
        <v>60239</v>
      </c>
      <c r="V3955">
        <v>65359</v>
      </c>
      <c r="W3955" t="s">
        <v>3278</v>
      </c>
      <c r="X3955">
        <v>1</v>
      </c>
      <c r="Y3955">
        <v>1</v>
      </c>
      <c r="Z3955" t="s">
        <v>1532</v>
      </c>
    </row>
    <row r="3956" spans="1:26">
      <c r="A3956">
        <v>285</v>
      </c>
      <c r="B3956">
        <v>16226</v>
      </c>
      <c r="C3956" t="s">
        <v>1574</v>
      </c>
      <c r="D3956" t="s">
        <v>1529</v>
      </c>
      <c r="E3956" t="s">
        <v>1448</v>
      </c>
      <c r="F3956">
        <v>70331</v>
      </c>
      <c r="G3956">
        <v>83882</v>
      </c>
      <c r="H3956" t="s">
        <v>1584</v>
      </c>
      <c r="I3956">
        <v>182</v>
      </c>
      <c r="J3956">
        <v>50</v>
      </c>
      <c r="K3956">
        <v>1000</v>
      </c>
      <c r="L3956">
        <v>81314</v>
      </c>
      <c r="M3956">
        <v>7354</v>
      </c>
      <c r="N3956">
        <v>7721</v>
      </c>
      <c r="O3956">
        <v>8107</v>
      </c>
      <c r="P3956">
        <v>8860</v>
      </c>
      <c r="Q3956">
        <v>9613</v>
      </c>
      <c r="R3956">
        <v>50000</v>
      </c>
      <c r="S3956">
        <v>52495</v>
      </c>
      <c r="T3956">
        <v>55120</v>
      </c>
      <c r="U3956">
        <v>60239</v>
      </c>
      <c r="V3956">
        <v>65359</v>
      </c>
      <c r="W3956" t="s">
        <v>3279</v>
      </c>
      <c r="X3956">
        <v>1</v>
      </c>
      <c r="Y3956">
        <v>1</v>
      </c>
      <c r="Z3956" t="s">
        <v>1532</v>
      </c>
    </row>
    <row r="3957" spans="1:26">
      <c r="A3957">
        <v>285</v>
      </c>
      <c r="B3957">
        <v>16226</v>
      </c>
      <c r="C3957" t="s">
        <v>1574</v>
      </c>
      <c r="D3957" t="s">
        <v>1529</v>
      </c>
      <c r="E3957" t="s">
        <v>1448</v>
      </c>
      <c r="F3957">
        <v>70805</v>
      </c>
      <c r="G3957">
        <v>84370</v>
      </c>
      <c r="H3957" t="s">
        <v>1584</v>
      </c>
      <c r="I3957">
        <v>182</v>
      </c>
      <c r="J3957">
        <v>50</v>
      </c>
      <c r="K3957">
        <v>1000</v>
      </c>
      <c r="L3957">
        <v>81314</v>
      </c>
      <c r="M3957">
        <v>7354</v>
      </c>
      <c r="N3957">
        <v>7721</v>
      </c>
      <c r="O3957">
        <v>8107</v>
      </c>
      <c r="P3957">
        <v>8860</v>
      </c>
      <c r="Q3957">
        <v>9613</v>
      </c>
      <c r="R3957">
        <v>50000</v>
      </c>
      <c r="S3957">
        <v>52495</v>
      </c>
      <c r="T3957">
        <v>55120</v>
      </c>
      <c r="U3957">
        <v>60239</v>
      </c>
      <c r="V3957">
        <v>65359</v>
      </c>
      <c r="W3957" t="s">
        <v>3280</v>
      </c>
      <c r="X3957">
        <v>1</v>
      </c>
      <c r="Y3957">
        <v>1</v>
      </c>
      <c r="Z3957" t="s">
        <v>1532</v>
      </c>
    </row>
    <row r="3958" spans="1:26">
      <c r="A3958">
        <v>285</v>
      </c>
      <c r="B3958">
        <v>16226</v>
      </c>
      <c r="C3958" t="s">
        <v>1574</v>
      </c>
      <c r="D3958" t="s">
        <v>1529</v>
      </c>
      <c r="E3958" t="s">
        <v>1448</v>
      </c>
      <c r="F3958">
        <v>69924</v>
      </c>
      <c r="G3958">
        <v>83466</v>
      </c>
      <c r="H3958" t="s">
        <v>1584</v>
      </c>
      <c r="I3958">
        <v>182</v>
      </c>
      <c r="J3958">
        <v>25</v>
      </c>
      <c r="K3958">
        <v>1000</v>
      </c>
      <c r="L3958">
        <v>81314</v>
      </c>
      <c r="M3958">
        <v>7354</v>
      </c>
      <c r="N3958">
        <v>7721</v>
      </c>
      <c r="O3958">
        <v>8107</v>
      </c>
      <c r="P3958">
        <v>8860</v>
      </c>
      <c r="Q3958">
        <v>9613</v>
      </c>
      <c r="R3958">
        <v>25000</v>
      </c>
      <c r="S3958">
        <v>26248</v>
      </c>
      <c r="T3958">
        <v>27560</v>
      </c>
      <c r="U3958">
        <v>30120</v>
      </c>
      <c r="V3958">
        <v>32679</v>
      </c>
      <c r="W3958" t="s">
        <v>3281</v>
      </c>
      <c r="X3958">
        <v>1</v>
      </c>
      <c r="Y3958">
        <v>1</v>
      </c>
      <c r="Z3958" t="s">
        <v>1532</v>
      </c>
    </row>
    <row r="3959" spans="1:26">
      <c r="A3959">
        <v>285</v>
      </c>
      <c r="B3959">
        <v>16226</v>
      </c>
      <c r="C3959" t="s">
        <v>1574</v>
      </c>
      <c r="D3959" t="s">
        <v>1529</v>
      </c>
      <c r="E3959" t="s">
        <v>1448</v>
      </c>
      <c r="F3959">
        <v>69462</v>
      </c>
      <c r="G3959">
        <v>82989</v>
      </c>
      <c r="H3959" t="s">
        <v>1584</v>
      </c>
      <c r="I3959">
        <v>182</v>
      </c>
      <c r="J3959">
        <v>25</v>
      </c>
      <c r="K3959">
        <v>1000</v>
      </c>
      <c r="L3959">
        <v>81314</v>
      </c>
      <c r="M3959">
        <v>7354</v>
      </c>
      <c r="N3959">
        <v>7721</v>
      </c>
      <c r="O3959">
        <v>8107</v>
      </c>
      <c r="P3959">
        <v>8860</v>
      </c>
      <c r="Q3959">
        <v>9613</v>
      </c>
      <c r="R3959">
        <v>25000</v>
      </c>
      <c r="S3959">
        <v>26248</v>
      </c>
      <c r="T3959">
        <v>27560</v>
      </c>
      <c r="U3959">
        <v>30120</v>
      </c>
      <c r="V3959">
        <v>32679</v>
      </c>
      <c r="W3959" t="s">
        <v>3282</v>
      </c>
      <c r="X3959">
        <v>1</v>
      </c>
      <c r="Y3959">
        <v>1</v>
      </c>
      <c r="Z3959" t="s">
        <v>1532</v>
      </c>
    </row>
    <row r="3960" spans="1:26">
      <c r="A3960">
        <v>285</v>
      </c>
      <c r="B3960">
        <v>16226</v>
      </c>
      <c r="C3960" t="s">
        <v>1574</v>
      </c>
      <c r="D3960" t="s">
        <v>1529</v>
      </c>
      <c r="E3960" t="s">
        <v>1448</v>
      </c>
      <c r="F3960">
        <v>69370</v>
      </c>
      <c r="G3960">
        <v>82897</v>
      </c>
      <c r="H3960" t="s">
        <v>1584</v>
      </c>
      <c r="I3960">
        <v>182</v>
      </c>
      <c r="J3960">
        <v>25</v>
      </c>
      <c r="K3960">
        <v>1000</v>
      </c>
      <c r="L3960">
        <v>81314</v>
      </c>
      <c r="M3960">
        <v>7354</v>
      </c>
      <c r="N3960">
        <v>7721</v>
      </c>
      <c r="O3960">
        <v>8107</v>
      </c>
      <c r="P3960">
        <v>8860</v>
      </c>
      <c r="Q3960">
        <v>9613</v>
      </c>
      <c r="R3960">
        <v>25000</v>
      </c>
      <c r="S3960">
        <v>26248</v>
      </c>
      <c r="T3960">
        <v>27560</v>
      </c>
      <c r="U3960">
        <v>30120</v>
      </c>
      <c r="V3960">
        <v>32679</v>
      </c>
      <c r="W3960" t="s">
        <v>3283</v>
      </c>
      <c r="X3960">
        <v>1</v>
      </c>
      <c r="Y3960">
        <v>1</v>
      </c>
      <c r="Z3960" t="s">
        <v>1532</v>
      </c>
    </row>
    <row r="3961" spans="1:26">
      <c r="A3961">
        <v>285</v>
      </c>
      <c r="B3961">
        <v>16226</v>
      </c>
      <c r="C3961" t="s">
        <v>1574</v>
      </c>
      <c r="D3961" t="s">
        <v>1529</v>
      </c>
      <c r="E3961" t="s">
        <v>1448</v>
      </c>
      <c r="F3961">
        <v>68807</v>
      </c>
      <c r="G3961">
        <v>82325</v>
      </c>
      <c r="H3961" t="s">
        <v>1584</v>
      </c>
      <c r="I3961">
        <v>182</v>
      </c>
      <c r="J3961">
        <v>50</v>
      </c>
      <c r="K3961">
        <v>1000</v>
      </c>
      <c r="L3961">
        <v>81314</v>
      </c>
      <c r="M3961">
        <v>7354</v>
      </c>
      <c r="N3961">
        <v>7721</v>
      </c>
      <c r="O3961">
        <v>8107</v>
      </c>
      <c r="P3961">
        <v>8860</v>
      </c>
      <c r="Q3961">
        <v>9613</v>
      </c>
      <c r="R3961">
        <v>50000</v>
      </c>
      <c r="S3961">
        <v>52495</v>
      </c>
      <c r="T3961">
        <v>55120</v>
      </c>
      <c r="U3961">
        <v>60239</v>
      </c>
      <c r="V3961">
        <v>65359</v>
      </c>
      <c r="W3961" t="s">
        <v>3284</v>
      </c>
      <c r="X3961">
        <v>1</v>
      </c>
      <c r="Y3961">
        <v>1</v>
      </c>
      <c r="Z3961" t="s">
        <v>1532</v>
      </c>
    </row>
    <row r="3962" spans="1:26">
      <c r="A3962">
        <v>285</v>
      </c>
      <c r="B3962">
        <v>16226</v>
      </c>
      <c r="C3962" t="s">
        <v>1574</v>
      </c>
      <c r="D3962" t="s">
        <v>1529</v>
      </c>
      <c r="E3962" t="s">
        <v>1448</v>
      </c>
      <c r="F3962">
        <v>56940</v>
      </c>
      <c r="G3962">
        <v>67466</v>
      </c>
      <c r="H3962" t="s">
        <v>1584</v>
      </c>
      <c r="I3962">
        <v>182</v>
      </c>
      <c r="J3962">
        <v>100</v>
      </c>
      <c r="K3962">
        <v>1000</v>
      </c>
      <c r="L3962">
        <v>81314</v>
      </c>
      <c r="M3962">
        <v>7354</v>
      </c>
      <c r="N3962">
        <v>7721</v>
      </c>
      <c r="O3962">
        <v>8107</v>
      </c>
      <c r="P3962">
        <v>8860</v>
      </c>
      <c r="Q3962">
        <v>9613</v>
      </c>
      <c r="R3962">
        <v>100000</v>
      </c>
      <c r="S3962">
        <v>104990</v>
      </c>
      <c r="T3962">
        <v>110239</v>
      </c>
      <c r="U3962">
        <v>120479</v>
      </c>
      <c r="V3962">
        <v>130718</v>
      </c>
      <c r="W3962" t="s">
        <v>3285</v>
      </c>
      <c r="X3962">
        <v>1</v>
      </c>
      <c r="Y3962">
        <v>1</v>
      </c>
      <c r="Z3962" t="s">
        <v>1532</v>
      </c>
    </row>
    <row r="3963" spans="1:26">
      <c r="A3963">
        <v>285</v>
      </c>
      <c r="B3963">
        <v>16226</v>
      </c>
      <c r="C3963" t="s">
        <v>1574</v>
      </c>
      <c r="D3963" t="s">
        <v>1529</v>
      </c>
      <c r="E3963" t="s">
        <v>1448</v>
      </c>
      <c r="F3963">
        <v>68778</v>
      </c>
      <c r="G3963">
        <v>82296</v>
      </c>
      <c r="H3963" t="s">
        <v>1584</v>
      </c>
      <c r="I3963">
        <v>182</v>
      </c>
      <c r="J3963">
        <v>200</v>
      </c>
      <c r="K3963">
        <v>1000</v>
      </c>
      <c r="L3963">
        <v>81314</v>
      </c>
      <c r="M3963">
        <v>7354</v>
      </c>
      <c r="N3963">
        <v>7721</v>
      </c>
      <c r="O3963">
        <v>8107</v>
      </c>
      <c r="P3963">
        <v>8860</v>
      </c>
      <c r="Q3963">
        <v>9613</v>
      </c>
      <c r="R3963">
        <v>200000</v>
      </c>
      <c r="S3963">
        <v>209981</v>
      </c>
      <c r="T3963">
        <v>220479</v>
      </c>
      <c r="U3963">
        <v>240957</v>
      </c>
      <c r="V3963">
        <v>261436</v>
      </c>
      <c r="W3963" t="s">
        <v>3286</v>
      </c>
      <c r="X3963">
        <v>1</v>
      </c>
      <c r="Y3963">
        <v>1</v>
      </c>
      <c r="Z3963" t="s">
        <v>1532</v>
      </c>
    </row>
    <row r="3964" spans="1:26">
      <c r="A3964">
        <v>285</v>
      </c>
      <c r="B3964">
        <v>16226</v>
      </c>
      <c r="C3964" t="s">
        <v>1574</v>
      </c>
      <c r="D3964" t="s">
        <v>1529</v>
      </c>
      <c r="E3964" t="s">
        <v>1440</v>
      </c>
      <c r="F3964">
        <v>7661</v>
      </c>
      <c r="G3964">
        <v>8027</v>
      </c>
      <c r="H3964" t="s">
        <v>1530</v>
      </c>
      <c r="I3964">
        <v>295</v>
      </c>
      <c r="J3964">
        <v>100</v>
      </c>
      <c r="K3964">
        <v>15</v>
      </c>
      <c r="L3964">
        <v>81000</v>
      </c>
      <c r="M3964">
        <v>9493</v>
      </c>
      <c r="N3964">
        <v>9968</v>
      </c>
      <c r="O3964">
        <v>10466</v>
      </c>
      <c r="P3964">
        <v>11439</v>
      </c>
      <c r="Q3964">
        <v>12412</v>
      </c>
      <c r="R3964">
        <v>1500</v>
      </c>
      <c r="S3964">
        <v>1575</v>
      </c>
      <c r="T3964">
        <v>1654</v>
      </c>
      <c r="U3964">
        <v>1807</v>
      </c>
      <c r="V3964">
        <v>1961</v>
      </c>
      <c r="W3964" t="s">
        <v>1566</v>
      </c>
      <c r="X3964">
        <v>1</v>
      </c>
      <c r="Y3964">
        <v>1</v>
      </c>
      <c r="Z3964" t="s">
        <v>1532</v>
      </c>
    </row>
    <row r="3965" spans="1:26">
      <c r="A3965">
        <v>285</v>
      </c>
      <c r="B3965">
        <v>16226</v>
      </c>
      <c r="C3965" t="s">
        <v>1574</v>
      </c>
      <c r="D3965" t="s">
        <v>1529</v>
      </c>
      <c r="E3965" t="s">
        <v>1440</v>
      </c>
      <c r="F3965">
        <v>2135</v>
      </c>
      <c r="G3965">
        <v>2453</v>
      </c>
      <c r="H3965" t="s">
        <v>1530</v>
      </c>
      <c r="I3965">
        <v>291</v>
      </c>
      <c r="J3965">
        <v>50</v>
      </c>
      <c r="K3965">
        <v>10</v>
      </c>
      <c r="L3965">
        <v>81000</v>
      </c>
      <c r="M3965">
        <v>9493</v>
      </c>
      <c r="N3965">
        <v>9968</v>
      </c>
      <c r="O3965">
        <v>10466</v>
      </c>
      <c r="P3965">
        <v>11439</v>
      </c>
      <c r="Q3965">
        <v>12412</v>
      </c>
      <c r="R3965">
        <v>500</v>
      </c>
      <c r="S3965">
        <v>525</v>
      </c>
      <c r="T3965">
        <v>551</v>
      </c>
      <c r="U3965">
        <v>602</v>
      </c>
      <c r="V3965">
        <v>654</v>
      </c>
      <c r="W3965" t="s">
        <v>1566</v>
      </c>
      <c r="X3965">
        <v>1</v>
      </c>
      <c r="Y3965">
        <v>1</v>
      </c>
      <c r="Z3965" t="s">
        <v>1532</v>
      </c>
    </row>
    <row r="3966" spans="1:26">
      <c r="A3966">
        <v>285</v>
      </c>
      <c r="B3966">
        <v>16226</v>
      </c>
      <c r="C3966" t="s">
        <v>1574</v>
      </c>
      <c r="D3966" t="s">
        <v>1529</v>
      </c>
      <c r="E3966" t="s">
        <v>1440</v>
      </c>
      <c r="F3966">
        <v>2132</v>
      </c>
      <c r="G3966">
        <v>2448</v>
      </c>
      <c r="H3966" t="s">
        <v>1530</v>
      </c>
      <c r="I3966">
        <v>291</v>
      </c>
      <c r="J3966">
        <v>50</v>
      </c>
      <c r="K3966">
        <v>8</v>
      </c>
      <c r="L3966">
        <v>81000</v>
      </c>
      <c r="M3966">
        <v>9493</v>
      </c>
      <c r="N3966">
        <v>9968</v>
      </c>
      <c r="O3966">
        <v>10466</v>
      </c>
      <c r="P3966">
        <v>11439</v>
      </c>
      <c r="Q3966">
        <v>12412</v>
      </c>
      <c r="R3966">
        <v>400</v>
      </c>
      <c r="S3966">
        <v>420</v>
      </c>
      <c r="T3966">
        <v>441</v>
      </c>
      <c r="U3966">
        <v>482</v>
      </c>
      <c r="V3966">
        <v>523</v>
      </c>
      <c r="W3966" t="s">
        <v>1566</v>
      </c>
      <c r="X3966">
        <v>1</v>
      </c>
      <c r="Y3966">
        <v>1</v>
      </c>
      <c r="Z3966" t="s">
        <v>1532</v>
      </c>
    </row>
    <row r="3967" spans="1:26">
      <c r="A3967">
        <v>285</v>
      </c>
      <c r="B3967">
        <v>16226</v>
      </c>
      <c r="C3967" t="s">
        <v>1574</v>
      </c>
      <c r="D3967" t="s">
        <v>1529</v>
      </c>
      <c r="E3967" t="s">
        <v>1448</v>
      </c>
      <c r="F3967">
        <v>69381</v>
      </c>
      <c r="G3967">
        <v>82908</v>
      </c>
      <c r="H3967" t="s">
        <v>1584</v>
      </c>
      <c r="I3967">
        <v>182</v>
      </c>
      <c r="J3967">
        <v>500</v>
      </c>
      <c r="K3967">
        <v>1000</v>
      </c>
      <c r="L3967">
        <v>81314</v>
      </c>
      <c r="M3967">
        <v>7354</v>
      </c>
      <c r="N3967">
        <v>7721</v>
      </c>
      <c r="O3967">
        <v>8107</v>
      </c>
      <c r="P3967">
        <v>8860</v>
      </c>
      <c r="Q3967">
        <v>9613</v>
      </c>
      <c r="R3967">
        <v>500000</v>
      </c>
      <c r="S3967">
        <v>524952</v>
      </c>
      <c r="T3967">
        <v>551197</v>
      </c>
      <c r="U3967">
        <v>602393</v>
      </c>
      <c r="V3967">
        <v>653590</v>
      </c>
      <c r="W3967" t="s">
        <v>3287</v>
      </c>
      <c r="X3967">
        <v>1</v>
      </c>
      <c r="Y3967">
        <v>1</v>
      </c>
      <c r="Z3967" t="s">
        <v>1532</v>
      </c>
    </row>
    <row r="3968" spans="1:26">
      <c r="A3968">
        <v>285</v>
      </c>
      <c r="B3968">
        <v>16226</v>
      </c>
      <c r="C3968" t="s">
        <v>1574</v>
      </c>
      <c r="D3968" t="s">
        <v>1529</v>
      </c>
      <c r="E3968" t="s">
        <v>1448</v>
      </c>
      <c r="F3968">
        <v>69465</v>
      </c>
      <c r="G3968">
        <v>82992</v>
      </c>
      <c r="H3968" t="s">
        <v>1584</v>
      </c>
      <c r="I3968">
        <v>182</v>
      </c>
      <c r="J3968">
        <v>150</v>
      </c>
      <c r="K3968">
        <v>500</v>
      </c>
      <c r="L3968">
        <v>81314</v>
      </c>
      <c r="M3968">
        <v>7354</v>
      </c>
      <c r="N3968">
        <v>7721</v>
      </c>
      <c r="O3968">
        <v>8107</v>
      </c>
      <c r="P3968">
        <v>8860</v>
      </c>
      <c r="Q3968">
        <v>9613</v>
      </c>
      <c r="R3968">
        <v>75000</v>
      </c>
      <c r="S3968">
        <v>78743</v>
      </c>
      <c r="T3968">
        <v>82679</v>
      </c>
      <c r="U3968">
        <v>90359</v>
      </c>
      <c r="V3968">
        <v>98038</v>
      </c>
      <c r="W3968" t="s">
        <v>3288</v>
      </c>
      <c r="X3968">
        <v>1</v>
      </c>
      <c r="Y3968">
        <v>1</v>
      </c>
      <c r="Z3968" t="s">
        <v>1532</v>
      </c>
    </row>
    <row r="3969" spans="1:26">
      <c r="A3969">
        <v>285</v>
      </c>
      <c r="B3969">
        <v>16226</v>
      </c>
      <c r="C3969" t="s">
        <v>1574</v>
      </c>
      <c r="D3969" t="s">
        <v>1529</v>
      </c>
      <c r="E3969" t="s">
        <v>1440</v>
      </c>
      <c r="F3969">
        <v>2131</v>
      </c>
      <c r="G3969">
        <v>2447</v>
      </c>
      <c r="H3969" t="s">
        <v>1530</v>
      </c>
      <c r="I3969">
        <v>291</v>
      </c>
      <c r="J3969">
        <v>1000</v>
      </c>
      <c r="K3969">
        <v>8</v>
      </c>
      <c r="L3969">
        <v>81000</v>
      </c>
      <c r="M3969">
        <v>9493</v>
      </c>
      <c r="N3969">
        <v>9968</v>
      </c>
      <c r="O3969">
        <v>10466</v>
      </c>
      <c r="P3969">
        <v>11439</v>
      </c>
      <c r="Q3969">
        <v>12412</v>
      </c>
      <c r="R3969">
        <v>8000</v>
      </c>
      <c r="S3969">
        <v>8400</v>
      </c>
      <c r="T3969">
        <v>8820</v>
      </c>
      <c r="U3969">
        <v>9640</v>
      </c>
      <c r="V3969">
        <v>10460</v>
      </c>
      <c r="W3969" t="s">
        <v>1566</v>
      </c>
      <c r="X3969">
        <v>1</v>
      </c>
      <c r="Y3969">
        <v>1</v>
      </c>
      <c r="Z3969" t="s">
        <v>1532</v>
      </c>
    </row>
    <row r="3970" spans="1:26">
      <c r="A3970">
        <v>285</v>
      </c>
      <c r="B3970">
        <v>16226</v>
      </c>
      <c r="C3970" t="s">
        <v>1574</v>
      </c>
      <c r="D3970" t="s">
        <v>1529</v>
      </c>
      <c r="E3970" t="s">
        <v>1440</v>
      </c>
      <c r="F3970">
        <v>2097</v>
      </c>
      <c r="G3970">
        <v>2409</v>
      </c>
      <c r="H3970" t="s">
        <v>1530</v>
      </c>
      <c r="I3970">
        <v>291</v>
      </c>
      <c r="J3970">
        <v>50</v>
      </c>
      <c r="K3970">
        <v>10</v>
      </c>
      <c r="L3970">
        <v>81000</v>
      </c>
      <c r="M3970">
        <v>9493</v>
      </c>
      <c r="N3970">
        <v>9968</v>
      </c>
      <c r="O3970">
        <v>10466</v>
      </c>
      <c r="P3970">
        <v>11439</v>
      </c>
      <c r="Q3970">
        <v>12412</v>
      </c>
      <c r="R3970">
        <v>500</v>
      </c>
      <c r="S3970">
        <v>525</v>
      </c>
      <c r="T3970">
        <v>551</v>
      </c>
      <c r="U3970">
        <v>602</v>
      </c>
      <c r="V3970">
        <v>654</v>
      </c>
      <c r="W3970" t="s">
        <v>1566</v>
      </c>
      <c r="X3970">
        <v>1</v>
      </c>
      <c r="Y3970">
        <v>1</v>
      </c>
      <c r="Z3970" t="s">
        <v>1532</v>
      </c>
    </row>
    <row r="3971" spans="1:26">
      <c r="A3971">
        <v>285</v>
      </c>
      <c r="B3971">
        <v>16226</v>
      </c>
      <c r="C3971" t="s">
        <v>1574</v>
      </c>
      <c r="D3971" t="s">
        <v>1529</v>
      </c>
      <c r="E3971" t="s">
        <v>1440</v>
      </c>
      <c r="F3971">
        <v>2094</v>
      </c>
      <c r="G3971">
        <v>2404</v>
      </c>
      <c r="H3971" t="s">
        <v>1530</v>
      </c>
      <c r="I3971">
        <v>291</v>
      </c>
      <c r="J3971">
        <v>50</v>
      </c>
      <c r="K3971">
        <v>8</v>
      </c>
      <c r="L3971">
        <v>81000</v>
      </c>
      <c r="M3971">
        <v>9493</v>
      </c>
      <c r="N3971">
        <v>9968</v>
      </c>
      <c r="O3971">
        <v>10466</v>
      </c>
      <c r="P3971">
        <v>11439</v>
      </c>
      <c r="Q3971">
        <v>12412</v>
      </c>
      <c r="R3971">
        <v>400</v>
      </c>
      <c r="S3971">
        <v>420</v>
      </c>
      <c r="T3971">
        <v>441</v>
      </c>
      <c r="U3971">
        <v>482</v>
      </c>
      <c r="V3971">
        <v>523</v>
      </c>
      <c r="W3971" t="s">
        <v>1566</v>
      </c>
      <c r="X3971">
        <v>1</v>
      </c>
      <c r="Y3971">
        <v>1</v>
      </c>
      <c r="Z3971" t="s">
        <v>1532</v>
      </c>
    </row>
    <row r="3972" spans="1:26">
      <c r="A3972">
        <v>285</v>
      </c>
      <c r="B3972">
        <v>16226</v>
      </c>
      <c r="C3972" t="s">
        <v>1574</v>
      </c>
      <c r="D3972" t="s">
        <v>1529</v>
      </c>
      <c r="E3972" t="s">
        <v>1448</v>
      </c>
      <c r="F3972">
        <v>57558</v>
      </c>
      <c r="G3972">
        <v>68293</v>
      </c>
      <c r="H3972" t="s">
        <v>1584</v>
      </c>
      <c r="I3972">
        <v>182</v>
      </c>
      <c r="J3972">
        <v>50</v>
      </c>
      <c r="K3972">
        <v>1000</v>
      </c>
      <c r="L3972">
        <v>81314</v>
      </c>
      <c r="M3972">
        <v>7354</v>
      </c>
      <c r="N3972">
        <v>7721</v>
      </c>
      <c r="O3972">
        <v>8107</v>
      </c>
      <c r="P3972">
        <v>8860</v>
      </c>
      <c r="Q3972">
        <v>9613</v>
      </c>
      <c r="R3972">
        <v>50000</v>
      </c>
      <c r="S3972">
        <v>52495</v>
      </c>
      <c r="T3972">
        <v>55120</v>
      </c>
      <c r="U3972">
        <v>60239</v>
      </c>
      <c r="V3972">
        <v>65359</v>
      </c>
      <c r="W3972" t="s">
        <v>3289</v>
      </c>
      <c r="X3972">
        <v>1</v>
      </c>
      <c r="Y3972">
        <v>1</v>
      </c>
      <c r="Z3972" t="s">
        <v>1532</v>
      </c>
    </row>
    <row r="3973" spans="1:26">
      <c r="A3973">
        <v>285</v>
      </c>
      <c r="B3973">
        <v>16226</v>
      </c>
      <c r="C3973" t="s">
        <v>1574</v>
      </c>
      <c r="D3973" t="s">
        <v>1529</v>
      </c>
      <c r="E3973" t="s">
        <v>1440</v>
      </c>
      <c r="F3973">
        <v>2093</v>
      </c>
      <c r="G3973">
        <v>2403</v>
      </c>
      <c r="H3973" t="s">
        <v>1530</v>
      </c>
      <c r="I3973">
        <v>291</v>
      </c>
      <c r="J3973">
        <v>50</v>
      </c>
      <c r="K3973">
        <v>8</v>
      </c>
      <c r="L3973">
        <v>81000</v>
      </c>
      <c r="M3973">
        <v>9493</v>
      </c>
      <c r="N3973">
        <v>9968</v>
      </c>
      <c r="O3973">
        <v>10466</v>
      </c>
      <c r="P3973">
        <v>11439</v>
      </c>
      <c r="Q3973">
        <v>12412</v>
      </c>
      <c r="R3973">
        <v>400</v>
      </c>
      <c r="S3973">
        <v>420</v>
      </c>
      <c r="T3973">
        <v>441</v>
      </c>
      <c r="U3973">
        <v>482</v>
      </c>
      <c r="V3973">
        <v>523</v>
      </c>
      <c r="W3973" t="s">
        <v>1566</v>
      </c>
      <c r="X3973">
        <v>1</v>
      </c>
      <c r="Y3973">
        <v>1</v>
      </c>
      <c r="Z3973" t="s">
        <v>1532</v>
      </c>
    </row>
    <row r="3974" spans="1:26">
      <c r="A3974">
        <v>285</v>
      </c>
      <c r="B3974">
        <v>16226</v>
      </c>
      <c r="C3974" t="s">
        <v>1574</v>
      </c>
      <c r="D3974" t="s">
        <v>1529</v>
      </c>
      <c r="E3974" t="s">
        <v>1448</v>
      </c>
      <c r="F3974">
        <v>56376</v>
      </c>
      <c r="G3974">
        <v>66738</v>
      </c>
      <c r="H3974" t="s">
        <v>1584</v>
      </c>
      <c r="I3974">
        <v>182</v>
      </c>
      <c r="J3974">
        <v>50</v>
      </c>
      <c r="K3974">
        <v>250</v>
      </c>
      <c r="L3974">
        <v>81314</v>
      </c>
      <c r="M3974">
        <v>7354</v>
      </c>
      <c r="N3974">
        <v>7721</v>
      </c>
      <c r="O3974">
        <v>8107</v>
      </c>
      <c r="P3974">
        <v>8860</v>
      </c>
      <c r="Q3974">
        <v>9613</v>
      </c>
      <c r="R3974">
        <v>12500</v>
      </c>
      <c r="S3974">
        <v>13124</v>
      </c>
      <c r="T3974">
        <v>13780</v>
      </c>
      <c r="U3974">
        <v>15060</v>
      </c>
      <c r="V3974">
        <v>16340</v>
      </c>
      <c r="W3974" t="s">
        <v>3290</v>
      </c>
      <c r="X3974">
        <v>1</v>
      </c>
      <c r="Y3974">
        <v>1</v>
      </c>
      <c r="Z3974" t="s">
        <v>1532</v>
      </c>
    </row>
    <row r="3975" spans="1:26">
      <c r="A3975">
        <v>285</v>
      </c>
      <c r="B3975">
        <v>16226</v>
      </c>
      <c r="C3975" t="s">
        <v>1574</v>
      </c>
      <c r="D3975" t="s">
        <v>1529</v>
      </c>
      <c r="E3975" t="s">
        <v>1440</v>
      </c>
      <c r="F3975">
        <v>2085</v>
      </c>
      <c r="G3975">
        <v>2395</v>
      </c>
      <c r="H3975" t="s">
        <v>1530</v>
      </c>
      <c r="I3975">
        <v>291</v>
      </c>
      <c r="J3975">
        <v>1000</v>
      </c>
      <c r="K3975">
        <v>8</v>
      </c>
      <c r="L3975">
        <v>81000</v>
      </c>
      <c r="M3975">
        <v>9493</v>
      </c>
      <c r="N3975">
        <v>9968</v>
      </c>
      <c r="O3975">
        <v>10466</v>
      </c>
      <c r="P3975">
        <v>11439</v>
      </c>
      <c r="Q3975">
        <v>12412</v>
      </c>
      <c r="R3975">
        <v>8000</v>
      </c>
      <c r="S3975">
        <v>8400</v>
      </c>
      <c r="T3975">
        <v>8820</v>
      </c>
      <c r="U3975">
        <v>9640</v>
      </c>
      <c r="V3975">
        <v>10460</v>
      </c>
      <c r="W3975" t="s">
        <v>1566</v>
      </c>
      <c r="X3975">
        <v>1</v>
      </c>
      <c r="Y3975">
        <v>1</v>
      </c>
      <c r="Z3975" t="s">
        <v>1532</v>
      </c>
    </row>
    <row r="3976" spans="1:26">
      <c r="A3976">
        <v>285</v>
      </c>
      <c r="B3976">
        <v>16226</v>
      </c>
      <c r="C3976" t="s">
        <v>1574</v>
      </c>
      <c r="D3976" t="s">
        <v>1529</v>
      </c>
      <c r="E3976" t="s">
        <v>1440</v>
      </c>
      <c r="F3976">
        <v>2074</v>
      </c>
      <c r="G3976">
        <v>2385</v>
      </c>
      <c r="H3976" t="s">
        <v>1530</v>
      </c>
      <c r="I3976">
        <v>291</v>
      </c>
      <c r="J3976">
        <v>1000</v>
      </c>
      <c r="K3976">
        <v>8</v>
      </c>
      <c r="L3976">
        <v>81000</v>
      </c>
      <c r="M3976">
        <v>9493</v>
      </c>
      <c r="N3976">
        <v>9968</v>
      </c>
      <c r="O3976">
        <v>10466</v>
      </c>
      <c r="P3976">
        <v>11439</v>
      </c>
      <c r="Q3976">
        <v>12412</v>
      </c>
      <c r="R3976">
        <v>8000</v>
      </c>
      <c r="S3976">
        <v>8400</v>
      </c>
      <c r="T3976">
        <v>8820</v>
      </c>
      <c r="U3976">
        <v>9640</v>
      </c>
      <c r="V3976">
        <v>10460</v>
      </c>
      <c r="W3976" t="s">
        <v>1566</v>
      </c>
      <c r="X3976">
        <v>1</v>
      </c>
      <c r="Y3976">
        <v>1</v>
      </c>
      <c r="Z3976" t="s">
        <v>1532</v>
      </c>
    </row>
    <row r="3977" spans="1:26">
      <c r="A3977">
        <v>285</v>
      </c>
      <c r="B3977">
        <v>16226</v>
      </c>
      <c r="C3977" t="s">
        <v>1574</v>
      </c>
      <c r="D3977" t="s">
        <v>1529</v>
      </c>
      <c r="E3977" t="s">
        <v>1440</v>
      </c>
      <c r="F3977">
        <v>2065</v>
      </c>
      <c r="G3977">
        <v>2374</v>
      </c>
      <c r="H3977" t="s">
        <v>1530</v>
      </c>
      <c r="I3977">
        <v>291</v>
      </c>
      <c r="J3977">
        <v>1000</v>
      </c>
      <c r="K3977">
        <v>8</v>
      </c>
      <c r="L3977">
        <v>81000</v>
      </c>
      <c r="M3977">
        <v>9493</v>
      </c>
      <c r="N3977">
        <v>9968</v>
      </c>
      <c r="O3977">
        <v>10466</v>
      </c>
      <c r="P3977">
        <v>11439</v>
      </c>
      <c r="Q3977">
        <v>12412</v>
      </c>
      <c r="R3977">
        <v>8000</v>
      </c>
      <c r="S3977">
        <v>8400</v>
      </c>
      <c r="T3977">
        <v>8820</v>
      </c>
      <c r="U3977">
        <v>9640</v>
      </c>
      <c r="V3977">
        <v>10460</v>
      </c>
      <c r="W3977" t="s">
        <v>1566</v>
      </c>
      <c r="X3977">
        <v>1</v>
      </c>
      <c r="Y3977">
        <v>1</v>
      </c>
      <c r="Z3977" t="s">
        <v>1532</v>
      </c>
    </row>
    <row r="3978" spans="1:26">
      <c r="A3978">
        <v>285</v>
      </c>
      <c r="B3978">
        <v>16226</v>
      </c>
      <c r="C3978" t="s">
        <v>1574</v>
      </c>
      <c r="D3978" t="s">
        <v>1529</v>
      </c>
      <c r="E3978" t="s">
        <v>1440</v>
      </c>
      <c r="F3978">
        <v>2064</v>
      </c>
      <c r="G3978">
        <v>2373</v>
      </c>
      <c r="H3978" t="s">
        <v>1530</v>
      </c>
      <c r="I3978">
        <v>291</v>
      </c>
      <c r="J3978">
        <v>1000</v>
      </c>
      <c r="K3978">
        <v>12</v>
      </c>
      <c r="L3978">
        <v>81000</v>
      </c>
      <c r="M3978">
        <v>9493</v>
      </c>
      <c r="N3978">
        <v>9968</v>
      </c>
      <c r="O3978">
        <v>10466</v>
      </c>
      <c r="P3978">
        <v>11439</v>
      </c>
      <c r="Q3978">
        <v>12412</v>
      </c>
      <c r="R3978">
        <v>12000</v>
      </c>
      <c r="S3978">
        <v>12600</v>
      </c>
      <c r="T3978">
        <v>13230</v>
      </c>
      <c r="U3978">
        <v>14460</v>
      </c>
      <c r="V3978">
        <v>15690</v>
      </c>
      <c r="W3978" t="s">
        <v>1566</v>
      </c>
      <c r="X3978">
        <v>1</v>
      </c>
      <c r="Y3978">
        <v>1</v>
      </c>
      <c r="Z3978" t="s">
        <v>1532</v>
      </c>
    </row>
    <row r="3979" spans="1:26">
      <c r="A3979">
        <v>285</v>
      </c>
      <c r="B3979">
        <v>16226</v>
      </c>
      <c r="C3979" t="s">
        <v>1574</v>
      </c>
      <c r="D3979" t="s">
        <v>1529</v>
      </c>
      <c r="E3979" t="s">
        <v>1448</v>
      </c>
      <c r="F3979">
        <v>2934</v>
      </c>
      <c r="G3979">
        <v>3518</v>
      </c>
      <c r="H3979" t="s">
        <v>1584</v>
      </c>
      <c r="I3979">
        <v>182</v>
      </c>
      <c r="J3979">
        <v>500</v>
      </c>
      <c r="K3979">
        <v>250</v>
      </c>
      <c r="L3979">
        <v>81314</v>
      </c>
      <c r="M3979">
        <v>7354</v>
      </c>
      <c r="N3979">
        <v>7721</v>
      </c>
      <c r="O3979">
        <v>8107</v>
      </c>
      <c r="P3979">
        <v>8860</v>
      </c>
      <c r="Q3979">
        <v>9613</v>
      </c>
      <c r="R3979">
        <v>125000</v>
      </c>
      <c r="S3979">
        <v>131238</v>
      </c>
      <c r="T3979">
        <v>137799</v>
      </c>
      <c r="U3979">
        <v>150598</v>
      </c>
      <c r="V3979">
        <v>163397</v>
      </c>
      <c r="W3979" t="s">
        <v>3291</v>
      </c>
      <c r="X3979">
        <v>1</v>
      </c>
      <c r="Y3979">
        <v>1</v>
      </c>
      <c r="Z3979" t="s">
        <v>1532</v>
      </c>
    </row>
    <row r="3980" spans="1:26">
      <c r="A3980">
        <v>285</v>
      </c>
      <c r="B3980">
        <v>16226</v>
      </c>
      <c r="C3980" t="s">
        <v>1574</v>
      </c>
      <c r="D3980" t="s">
        <v>1529</v>
      </c>
      <c r="E3980" t="s">
        <v>1440</v>
      </c>
      <c r="F3980">
        <v>2057</v>
      </c>
      <c r="G3980">
        <v>2366</v>
      </c>
      <c r="H3980" t="s">
        <v>1530</v>
      </c>
      <c r="I3980">
        <v>291</v>
      </c>
      <c r="J3980">
        <v>1000</v>
      </c>
      <c r="K3980">
        <v>8</v>
      </c>
      <c r="L3980">
        <v>81000</v>
      </c>
      <c r="M3980">
        <v>9493</v>
      </c>
      <c r="N3980">
        <v>9968</v>
      </c>
      <c r="O3980">
        <v>10466</v>
      </c>
      <c r="P3980">
        <v>11439</v>
      </c>
      <c r="Q3980">
        <v>12412</v>
      </c>
      <c r="R3980">
        <v>8000</v>
      </c>
      <c r="S3980">
        <v>8400</v>
      </c>
      <c r="T3980">
        <v>8820</v>
      </c>
      <c r="U3980">
        <v>9640</v>
      </c>
      <c r="V3980">
        <v>10460</v>
      </c>
      <c r="W3980" t="s">
        <v>1566</v>
      </c>
      <c r="X3980">
        <v>1</v>
      </c>
      <c r="Y3980">
        <v>1</v>
      </c>
      <c r="Z3980" t="s">
        <v>1532</v>
      </c>
    </row>
    <row r="3981" spans="1:26">
      <c r="A3981">
        <v>285</v>
      </c>
      <c r="B3981">
        <v>16226</v>
      </c>
      <c r="C3981" t="s">
        <v>1574</v>
      </c>
      <c r="D3981" t="s">
        <v>1529</v>
      </c>
      <c r="E3981" t="s">
        <v>1440</v>
      </c>
      <c r="F3981">
        <v>2051</v>
      </c>
      <c r="G3981">
        <v>2361</v>
      </c>
      <c r="H3981" t="s">
        <v>1530</v>
      </c>
      <c r="I3981">
        <v>291</v>
      </c>
      <c r="J3981">
        <v>1000</v>
      </c>
      <c r="K3981">
        <v>8</v>
      </c>
      <c r="L3981">
        <v>81000</v>
      </c>
      <c r="M3981">
        <v>9493</v>
      </c>
      <c r="N3981">
        <v>9968</v>
      </c>
      <c r="O3981">
        <v>10466</v>
      </c>
      <c r="P3981">
        <v>11439</v>
      </c>
      <c r="Q3981">
        <v>12412</v>
      </c>
      <c r="R3981">
        <v>8000</v>
      </c>
      <c r="S3981">
        <v>8400</v>
      </c>
      <c r="T3981">
        <v>8820</v>
      </c>
      <c r="U3981">
        <v>9640</v>
      </c>
      <c r="V3981">
        <v>10460</v>
      </c>
      <c r="W3981" t="s">
        <v>1566</v>
      </c>
      <c r="X3981">
        <v>1</v>
      </c>
      <c r="Y3981">
        <v>1</v>
      </c>
      <c r="Z3981" t="s">
        <v>1532</v>
      </c>
    </row>
    <row r="3982" spans="1:26">
      <c r="A3982">
        <v>285</v>
      </c>
      <c r="B3982">
        <v>16226</v>
      </c>
      <c r="C3982" t="s">
        <v>1574</v>
      </c>
      <c r="D3982" t="s">
        <v>1529</v>
      </c>
      <c r="E3982" t="s">
        <v>1448</v>
      </c>
      <c r="F3982">
        <v>70072</v>
      </c>
      <c r="G3982">
        <v>83617</v>
      </c>
      <c r="H3982" t="s">
        <v>1584</v>
      </c>
      <c r="I3982">
        <v>182</v>
      </c>
      <c r="J3982">
        <v>50</v>
      </c>
      <c r="K3982">
        <v>500</v>
      </c>
      <c r="L3982">
        <v>81314</v>
      </c>
      <c r="M3982">
        <v>7354</v>
      </c>
      <c r="N3982">
        <v>7721</v>
      </c>
      <c r="O3982">
        <v>8107</v>
      </c>
      <c r="P3982">
        <v>8860</v>
      </c>
      <c r="Q3982">
        <v>9613</v>
      </c>
      <c r="R3982">
        <v>25000</v>
      </c>
      <c r="S3982">
        <v>26248</v>
      </c>
      <c r="T3982">
        <v>27560</v>
      </c>
      <c r="U3982">
        <v>30120</v>
      </c>
      <c r="V3982">
        <v>32679</v>
      </c>
      <c r="W3982" t="s">
        <v>3292</v>
      </c>
      <c r="X3982">
        <v>1</v>
      </c>
      <c r="Y3982">
        <v>1</v>
      </c>
      <c r="Z3982" t="s">
        <v>1532</v>
      </c>
    </row>
    <row r="3983" spans="1:26">
      <c r="A3983">
        <v>285</v>
      </c>
      <c r="B3983">
        <v>16226</v>
      </c>
      <c r="C3983" t="s">
        <v>1574</v>
      </c>
      <c r="D3983" t="s">
        <v>1529</v>
      </c>
      <c r="E3983" t="s">
        <v>1440</v>
      </c>
      <c r="F3983">
        <v>2049</v>
      </c>
      <c r="G3983">
        <v>2359</v>
      </c>
      <c r="H3983" t="s">
        <v>1530</v>
      </c>
      <c r="I3983">
        <v>291</v>
      </c>
      <c r="J3983">
        <v>1000</v>
      </c>
      <c r="K3983">
        <v>8</v>
      </c>
      <c r="L3983">
        <v>81000</v>
      </c>
      <c r="M3983">
        <v>9493</v>
      </c>
      <c r="N3983">
        <v>9968</v>
      </c>
      <c r="O3983">
        <v>10466</v>
      </c>
      <c r="P3983">
        <v>11439</v>
      </c>
      <c r="Q3983">
        <v>12412</v>
      </c>
      <c r="R3983">
        <v>8000</v>
      </c>
      <c r="S3983">
        <v>8400</v>
      </c>
      <c r="T3983">
        <v>8820</v>
      </c>
      <c r="U3983">
        <v>9640</v>
      </c>
      <c r="V3983">
        <v>10460</v>
      </c>
      <c r="W3983" t="s">
        <v>1566</v>
      </c>
      <c r="X3983">
        <v>1</v>
      </c>
      <c r="Y3983">
        <v>1</v>
      </c>
      <c r="Z3983" t="s">
        <v>1532</v>
      </c>
    </row>
    <row r="3984" spans="1:26">
      <c r="A3984">
        <v>285</v>
      </c>
      <c r="B3984">
        <v>16226</v>
      </c>
      <c r="C3984" t="s">
        <v>1574</v>
      </c>
      <c r="D3984" t="s">
        <v>1529</v>
      </c>
      <c r="E3984" t="s">
        <v>1440</v>
      </c>
      <c r="F3984">
        <v>2025</v>
      </c>
      <c r="G3984">
        <v>2336</v>
      </c>
      <c r="H3984" t="s">
        <v>1530</v>
      </c>
      <c r="I3984">
        <v>291</v>
      </c>
      <c r="J3984">
        <v>1000</v>
      </c>
      <c r="K3984">
        <v>8</v>
      </c>
      <c r="L3984">
        <v>81000</v>
      </c>
      <c r="M3984">
        <v>9493</v>
      </c>
      <c r="N3984">
        <v>9968</v>
      </c>
      <c r="O3984">
        <v>10466</v>
      </c>
      <c r="P3984">
        <v>11439</v>
      </c>
      <c r="Q3984">
        <v>12412</v>
      </c>
      <c r="R3984">
        <v>8000</v>
      </c>
      <c r="S3984">
        <v>8400</v>
      </c>
      <c r="T3984">
        <v>8820</v>
      </c>
      <c r="U3984">
        <v>9640</v>
      </c>
      <c r="V3984">
        <v>10460</v>
      </c>
      <c r="W3984" t="s">
        <v>1566</v>
      </c>
      <c r="X3984">
        <v>1</v>
      </c>
      <c r="Y3984">
        <v>1</v>
      </c>
      <c r="Z3984" t="s">
        <v>1532</v>
      </c>
    </row>
    <row r="3985" spans="1:26">
      <c r="A3985">
        <v>285</v>
      </c>
      <c r="B3985">
        <v>16226</v>
      </c>
      <c r="C3985" t="s">
        <v>1574</v>
      </c>
      <c r="D3985" t="s">
        <v>1529</v>
      </c>
      <c r="E3985" t="s">
        <v>1448</v>
      </c>
      <c r="F3985">
        <v>67380</v>
      </c>
      <c r="G3985">
        <v>80863</v>
      </c>
      <c r="H3985" t="s">
        <v>1584</v>
      </c>
      <c r="I3985">
        <v>182</v>
      </c>
      <c r="J3985">
        <v>500</v>
      </c>
      <c r="K3985">
        <v>500</v>
      </c>
      <c r="L3985">
        <v>81314</v>
      </c>
      <c r="M3985">
        <v>7354</v>
      </c>
      <c r="N3985">
        <v>7721</v>
      </c>
      <c r="O3985">
        <v>8107</v>
      </c>
      <c r="P3985">
        <v>8860</v>
      </c>
      <c r="Q3985">
        <v>9613</v>
      </c>
      <c r="R3985">
        <v>250000</v>
      </c>
      <c r="S3985">
        <v>262476</v>
      </c>
      <c r="T3985">
        <v>275598</v>
      </c>
      <c r="U3985">
        <v>301197</v>
      </c>
      <c r="V3985">
        <v>326795</v>
      </c>
      <c r="W3985" t="s">
        <v>3293</v>
      </c>
      <c r="X3985">
        <v>1</v>
      </c>
      <c r="Y3985">
        <v>1</v>
      </c>
      <c r="Z3985" t="s">
        <v>1532</v>
      </c>
    </row>
    <row r="3986" spans="1:26">
      <c r="A3986">
        <v>285</v>
      </c>
      <c r="B3986">
        <v>16226</v>
      </c>
      <c r="C3986" t="s">
        <v>1574</v>
      </c>
      <c r="D3986" t="s">
        <v>1529</v>
      </c>
      <c r="E3986" t="s">
        <v>1440</v>
      </c>
      <c r="F3986">
        <v>2005</v>
      </c>
      <c r="G3986">
        <v>2318</v>
      </c>
      <c r="H3986" t="s">
        <v>1530</v>
      </c>
      <c r="I3986">
        <v>291</v>
      </c>
      <c r="J3986">
        <v>100</v>
      </c>
      <c r="K3986">
        <v>5</v>
      </c>
      <c r="L3986">
        <v>81000</v>
      </c>
      <c r="M3986">
        <v>9493</v>
      </c>
      <c r="N3986">
        <v>9968</v>
      </c>
      <c r="O3986">
        <v>10466</v>
      </c>
      <c r="P3986">
        <v>11439</v>
      </c>
      <c r="Q3986">
        <v>12412</v>
      </c>
      <c r="R3986">
        <v>500</v>
      </c>
      <c r="S3986">
        <v>525</v>
      </c>
      <c r="T3986">
        <v>551</v>
      </c>
      <c r="U3986">
        <v>602</v>
      </c>
      <c r="V3986">
        <v>654</v>
      </c>
      <c r="W3986" t="s">
        <v>1566</v>
      </c>
      <c r="X3986">
        <v>1</v>
      </c>
      <c r="Y3986">
        <v>1</v>
      </c>
      <c r="Z3986" t="s">
        <v>1532</v>
      </c>
    </row>
    <row r="3987" spans="1:26">
      <c r="A3987">
        <v>285</v>
      </c>
      <c r="B3987">
        <v>16226</v>
      </c>
      <c r="C3987" t="s">
        <v>1574</v>
      </c>
      <c r="D3987" t="s">
        <v>1529</v>
      </c>
      <c r="E3987" t="s">
        <v>1448</v>
      </c>
      <c r="F3987">
        <v>9942</v>
      </c>
      <c r="G3987">
        <v>10362</v>
      </c>
      <c r="H3987" t="s">
        <v>1584</v>
      </c>
      <c r="I3987">
        <v>182</v>
      </c>
      <c r="J3987">
        <v>100</v>
      </c>
      <c r="K3987">
        <v>500</v>
      </c>
      <c r="L3987">
        <v>81314</v>
      </c>
      <c r="M3987">
        <v>7354</v>
      </c>
      <c r="N3987">
        <v>7721</v>
      </c>
      <c r="O3987">
        <v>8107</v>
      </c>
      <c r="P3987">
        <v>8860</v>
      </c>
      <c r="Q3987">
        <v>9613</v>
      </c>
      <c r="R3987">
        <v>50000</v>
      </c>
      <c r="S3987">
        <v>52495</v>
      </c>
      <c r="T3987">
        <v>55120</v>
      </c>
      <c r="U3987">
        <v>60239</v>
      </c>
      <c r="V3987">
        <v>65359</v>
      </c>
      <c r="W3987" t="s">
        <v>3294</v>
      </c>
      <c r="X3987">
        <v>1</v>
      </c>
      <c r="Y3987">
        <v>1</v>
      </c>
      <c r="Z3987" t="s">
        <v>1532</v>
      </c>
    </row>
    <row r="3988" spans="1:26">
      <c r="A3988">
        <v>285</v>
      </c>
      <c r="B3988">
        <v>16226</v>
      </c>
      <c r="C3988" t="s">
        <v>1574</v>
      </c>
      <c r="D3988" t="s">
        <v>1529</v>
      </c>
      <c r="E3988" t="s">
        <v>1448</v>
      </c>
      <c r="F3988">
        <v>67200</v>
      </c>
      <c r="G3988">
        <v>80677</v>
      </c>
      <c r="H3988" t="s">
        <v>1584</v>
      </c>
      <c r="I3988">
        <v>182</v>
      </c>
      <c r="J3988">
        <v>50</v>
      </c>
      <c r="K3988">
        <v>500</v>
      </c>
      <c r="L3988">
        <v>81314</v>
      </c>
      <c r="M3988">
        <v>7354</v>
      </c>
      <c r="N3988">
        <v>7721</v>
      </c>
      <c r="O3988">
        <v>8107</v>
      </c>
      <c r="P3988">
        <v>8860</v>
      </c>
      <c r="Q3988">
        <v>9613</v>
      </c>
      <c r="R3988">
        <v>25000</v>
      </c>
      <c r="S3988">
        <v>26248</v>
      </c>
      <c r="T3988">
        <v>27560</v>
      </c>
      <c r="U3988">
        <v>30120</v>
      </c>
      <c r="V3988">
        <v>32679</v>
      </c>
      <c r="W3988" t="s">
        <v>3295</v>
      </c>
      <c r="X3988">
        <v>1</v>
      </c>
      <c r="Y3988">
        <v>1</v>
      </c>
      <c r="Z3988" t="s">
        <v>1532</v>
      </c>
    </row>
    <row r="3989" spans="1:26">
      <c r="A3989">
        <v>285</v>
      </c>
      <c r="B3989">
        <v>16226</v>
      </c>
      <c r="C3989" t="s">
        <v>1574</v>
      </c>
      <c r="D3989" t="s">
        <v>1529</v>
      </c>
      <c r="E3989" t="s">
        <v>1448</v>
      </c>
      <c r="F3989">
        <v>67197</v>
      </c>
      <c r="G3989">
        <v>80674</v>
      </c>
      <c r="H3989" t="s">
        <v>1584</v>
      </c>
      <c r="I3989">
        <v>182</v>
      </c>
      <c r="J3989">
        <v>50</v>
      </c>
      <c r="K3989">
        <v>500</v>
      </c>
      <c r="L3989">
        <v>81314</v>
      </c>
      <c r="M3989">
        <v>7354</v>
      </c>
      <c r="N3989">
        <v>7721</v>
      </c>
      <c r="O3989">
        <v>8107</v>
      </c>
      <c r="P3989">
        <v>8860</v>
      </c>
      <c r="Q3989">
        <v>9613</v>
      </c>
      <c r="R3989">
        <v>25000</v>
      </c>
      <c r="S3989">
        <v>26248</v>
      </c>
      <c r="T3989">
        <v>27560</v>
      </c>
      <c r="U3989">
        <v>30120</v>
      </c>
      <c r="V3989">
        <v>32679</v>
      </c>
      <c r="W3989" t="s">
        <v>3296</v>
      </c>
      <c r="X3989">
        <v>1</v>
      </c>
      <c r="Y3989">
        <v>1</v>
      </c>
      <c r="Z3989" t="s">
        <v>1532</v>
      </c>
    </row>
    <row r="3990" spans="1:26">
      <c r="A3990">
        <v>285</v>
      </c>
      <c r="B3990">
        <v>16226</v>
      </c>
      <c r="C3990" t="s">
        <v>1574</v>
      </c>
      <c r="D3990" t="s">
        <v>1529</v>
      </c>
      <c r="E3990" t="s">
        <v>1448</v>
      </c>
      <c r="F3990">
        <v>67025</v>
      </c>
      <c r="G3990">
        <v>80486</v>
      </c>
      <c r="H3990" t="s">
        <v>1584</v>
      </c>
      <c r="I3990">
        <v>182</v>
      </c>
      <c r="J3990">
        <v>50</v>
      </c>
      <c r="K3990">
        <v>500</v>
      </c>
      <c r="L3990">
        <v>81314</v>
      </c>
      <c r="M3990">
        <v>7354</v>
      </c>
      <c r="N3990">
        <v>7721</v>
      </c>
      <c r="O3990">
        <v>8107</v>
      </c>
      <c r="P3990">
        <v>8860</v>
      </c>
      <c r="Q3990">
        <v>9613</v>
      </c>
      <c r="R3990">
        <v>25000</v>
      </c>
      <c r="S3990">
        <v>26248</v>
      </c>
      <c r="T3990">
        <v>27560</v>
      </c>
      <c r="U3990">
        <v>30120</v>
      </c>
      <c r="V3990">
        <v>32679</v>
      </c>
      <c r="W3990" t="s">
        <v>3297</v>
      </c>
      <c r="X3990">
        <v>1</v>
      </c>
      <c r="Y3990">
        <v>1</v>
      </c>
      <c r="Z3990" t="s">
        <v>1532</v>
      </c>
    </row>
    <row r="3991" spans="1:26">
      <c r="A3991">
        <v>285</v>
      </c>
      <c r="B3991">
        <v>16226</v>
      </c>
      <c r="C3991" t="s">
        <v>1574</v>
      </c>
      <c r="D3991" t="s">
        <v>1529</v>
      </c>
      <c r="E3991" t="s">
        <v>1448</v>
      </c>
      <c r="F3991">
        <v>69510</v>
      </c>
      <c r="G3991">
        <v>83037</v>
      </c>
      <c r="H3991" t="s">
        <v>1584</v>
      </c>
      <c r="I3991">
        <v>182</v>
      </c>
      <c r="J3991">
        <v>100</v>
      </c>
      <c r="K3991">
        <v>500</v>
      </c>
      <c r="L3991">
        <v>81314</v>
      </c>
      <c r="M3991">
        <v>7354</v>
      </c>
      <c r="N3991">
        <v>7721</v>
      </c>
      <c r="O3991">
        <v>8107</v>
      </c>
      <c r="P3991">
        <v>8860</v>
      </c>
      <c r="Q3991">
        <v>9613</v>
      </c>
      <c r="R3991">
        <v>50000</v>
      </c>
      <c r="S3991">
        <v>52495</v>
      </c>
      <c r="T3991">
        <v>55120</v>
      </c>
      <c r="U3991">
        <v>60239</v>
      </c>
      <c r="V3991">
        <v>65359</v>
      </c>
      <c r="W3991" t="s">
        <v>3298</v>
      </c>
      <c r="X3991">
        <v>1</v>
      </c>
      <c r="Y3991">
        <v>1</v>
      </c>
      <c r="Z3991" t="s">
        <v>1532</v>
      </c>
    </row>
    <row r="3992" spans="1:26">
      <c r="A3992">
        <v>285</v>
      </c>
      <c r="B3992">
        <v>16226</v>
      </c>
      <c r="C3992" t="s">
        <v>1574</v>
      </c>
      <c r="D3992" t="s">
        <v>1529</v>
      </c>
      <c r="E3992" t="s">
        <v>1448</v>
      </c>
      <c r="F3992">
        <v>57587</v>
      </c>
      <c r="G3992">
        <v>68324</v>
      </c>
      <c r="H3992" t="s">
        <v>1584</v>
      </c>
      <c r="I3992">
        <v>182</v>
      </c>
      <c r="J3992">
        <v>200</v>
      </c>
      <c r="K3992">
        <v>500</v>
      </c>
      <c r="L3992">
        <v>81314</v>
      </c>
      <c r="M3992">
        <v>7354</v>
      </c>
      <c r="N3992">
        <v>7721</v>
      </c>
      <c r="O3992">
        <v>8107</v>
      </c>
      <c r="P3992">
        <v>8860</v>
      </c>
      <c r="Q3992">
        <v>9613</v>
      </c>
      <c r="R3992">
        <v>100000</v>
      </c>
      <c r="S3992">
        <v>104990</v>
      </c>
      <c r="T3992">
        <v>110239</v>
      </c>
      <c r="U3992">
        <v>120479</v>
      </c>
      <c r="V3992">
        <v>130718</v>
      </c>
      <c r="W3992" t="s">
        <v>3299</v>
      </c>
      <c r="X3992">
        <v>1</v>
      </c>
      <c r="Y3992">
        <v>1</v>
      </c>
      <c r="Z3992" t="s">
        <v>1532</v>
      </c>
    </row>
    <row r="3993" spans="1:26">
      <c r="A3993">
        <v>285</v>
      </c>
      <c r="B3993">
        <v>16226</v>
      </c>
      <c r="C3993" t="s">
        <v>1574</v>
      </c>
      <c r="D3993" t="s">
        <v>1529</v>
      </c>
      <c r="E3993" t="s">
        <v>1440</v>
      </c>
      <c r="F3993">
        <v>27743</v>
      </c>
      <c r="G3993">
        <v>30219</v>
      </c>
      <c r="H3993" t="s">
        <v>1530</v>
      </c>
      <c r="I3993">
        <v>291</v>
      </c>
      <c r="J3993">
        <v>100</v>
      </c>
      <c r="K3993">
        <v>10</v>
      </c>
      <c r="L3993">
        <v>81000</v>
      </c>
      <c r="M3993">
        <v>9493</v>
      </c>
      <c r="N3993">
        <v>9968</v>
      </c>
      <c r="O3993">
        <v>10466</v>
      </c>
      <c r="P3993">
        <v>11439</v>
      </c>
      <c r="Q3993">
        <v>12412</v>
      </c>
      <c r="R3993">
        <v>1000</v>
      </c>
      <c r="S3993">
        <v>1050</v>
      </c>
      <c r="T3993">
        <v>1102</v>
      </c>
      <c r="U3993">
        <v>1205</v>
      </c>
      <c r="V3993">
        <v>1307</v>
      </c>
      <c r="W3993" t="s">
        <v>3252</v>
      </c>
      <c r="X3993">
        <v>1</v>
      </c>
      <c r="Y3993">
        <v>1</v>
      </c>
      <c r="Z3993" t="s">
        <v>1532</v>
      </c>
    </row>
    <row r="3994" spans="1:26">
      <c r="A3994">
        <v>285</v>
      </c>
      <c r="B3994">
        <v>16226</v>
      </c>
      <c r="C3994" t="s">
        <v>1574</v>
      </c>
      <c r="D3994" t="s">
        <v>1529</v>
      </c>
      <c r="E3994" t="s">
        <v>1440</v>
      </c>
      <c r="F3994">
        <v>2068</v>
      </c>
      <c r="G3994">
        <v>2377</v>
      </c>
      <c r="H3994" t="s">
        <v>1530</v>
      </c>
      <c r="I3994">
        <v>291</v>
      </c>
      <c r="J3994">
        <v>500</v>
      </c>
      <c r="K3994">
        <v>8</v>
      </c>
      <c r="L3994">
        <v>81000</v>
      </c>
      <c r="M3994">
        <v>9493</v>
      </c>
      <c r="N3994">
        <v>9968</v>
      </c>
      <c r="O3994">
        <v>10466</v>
      </c>
      <c r="P3994">
        <v>11439</v>
      </c>
      <c r="Q3994">
        <v>12412</v>
      </c>
      <c r="R3994">
        <v>4000</v>
      </c>
      <c r="S3994">
        <v>4200</v>
      </c>
      <c r="T3994">
        <v>4410</v>
      </c>
      <c r="U3994">
        <v>4820</v>
      </c>
      <c r="V3994">
        <v>5230</v>
      </c>
      <c r="W3994" t="s">
        <v>3252</v>
      </c>
      <c r="X3994">
        <v>1</v>
      </c>
      <c r="Y3994">
        <v>1</v>
      </c>
      <c r="Z3994" t="s">
        <v>1532</v>
      </c>
    </row>
    <row r="3995" spans="1:26">
      <c r="A3995">
        <v>285</v>
      </c>
      <c r="B3995">
        <v>16226</v>
      </c>
      <c r="C3995" t="s">
        <v>1574</v>
      </c>
      <c r="D3995" t="s">
        <v>1529</v>
      </c>
      <c r="E3995" t="s">
        <v>1448</v>
      </c>
      <c r="F3995">
        <v>57578</v>
      </c>
      <c r="G3995">
        <v>68315</v>
      </c>
      <c r="H3995" t="s">
        <v>1584</v>
      </c>
      <c r="I3995">
        <v>182</v>
      </c>
      <c r="J3995">
        <v>500</v>
      </c>
      <c r="K3995">
        <v>500</v>
      </c>
      <c r="L3995">
        <v>81314</v>
      </c>
      <c r="M3995">
        <v>7354</v>
      </c>
      <c r="N3995">
        <v>7721</v>
      </c>
      <c r="O3995">
        <v>8107</v>
      </c>
      <c r="P3995">
        <v>8860</v>
      </c>
      <c r="Q3995">
        <v>9613</v>
      </c>
      <c r="R3995">
        <v>250000</v>
      </c>
      <c r="S3995">
        <v>262476</v>
      </c>
      <c r="T3995">
        <v>275598</v>
      </c>
      <c r="U3995">
        <v>301197</v>
      </c>
      <c r="V3995">
        <v>326795</v>
      </c>
      <c r="W3995" t="s">
        <v>3300</v>
      </c>
      <c r="X3995">
        <v>1</v>
      </c>
      <c r="Y3995">
        <v>1</v>
      </c>
      <c r="Z3995" t="s">
        <v>1532</v>
      </c>
    </row>
    <row r="3996" spans="1:26">
      <c r="A3996">
        <v>285</v>
      </c>
      <c r="B3996">
        <v>16226</v>
      </c>
      <c r="C3996" t="s">
        <v>1574</v>
      </c>
      <c r="D3996" t="s">
        <v>1529</v>
      </c>
      <c r="E3996" t="s">
        <v>1440</v>
      </c>
      <c r="F3996">
        <v>5505</v>
      </c>
      <c r="G3996">
        <v>5725</v>
      </c>
      <c r="H3996" t="s">
        <v>1530</v>
      </c>
      <c r="I3996">
        <v>291</v>
      </c>
      <c r="J3996">
        <v>500</v>
      </c>
      <c r="K3996">
        <v>10</v>
      </c>
      <c r="L3996">
        <v>81000</v>
      </c>
      <c r="M3996">
        <v>9493</v>
      </c>
      <c r="N3996">
        <v>9968</v>
      </c>
      <c r="O3996">
        <v>10466</v>
      </c>
      <c r="P3996">
        <v>11439</v>
      </c>
      <c r="Q3996">
        <v>12412</v>
      </c>
      <c r="R3996">
        <v>5000</v>
      </c>
      <c r="S3996">
        <v>5250</v>
      </c>
      <c r="T3996">
        <v>5512</v>
      </c>
      <c r="U3996">
        <v>6025</v>
      </c>
      <c r="V3996">
        <v>6537</v>
      </c>
      <c r="W3996" t="s">
        <v>3252</v>
      </c>
      <c r="X3996">
        <v>1</v>
      </c>
      <c r="Y3996">
        <v>1</v>
      </c>
      <c r="Z3996" t="s">
        <v>1532</v>
      </c>
    </row>
    <row r="3997" spans="1:26">
      <c r="A3997">
        <v>285</v>
      </c>
      <c r="B3997">
        <v>16226</v>
      </c>
      <c r="C3997" t="s">
        <v>1574</v>
      </c>
      <c r="D3997" t="s">
        <v>1529</v>
      </c>
      <c r="E3997" t="s">
        <v>1448</v>
      </c>
      <c r="F3997">
        <v>57581</v>
      </c>
      <c r="G3997">
        <v>68318</v>
      </c>
      <c r="H3997" t="s">
        <v>1584</v>
      </c>
      <c r="I3997">
        <v>182</v>
      </c>
      <c r="J3997">
        <v>500</v>
      </c>
      <c r="K3997">
        <v>500</v>
      </c>
      <c r="L3997">
        <v>81314</v>
      </c>
      <c r="M3997">
        <v>7354</v>
      </c>
      <c r="N3997">
        <v>7721</v>
      </c>
      <c r="O3997">
        <v>8107</v>
      </c>
      <c r="P3997">
        <v>8860</v>
      </c>
      <c r="Q3997">
        <v>9613</v>
      </c>
      <c r="R3997">
        <v>250000</v>
      </c>
      <c r="S3997">
        <v>262476</v>
      </c>
      <c r="T3997">
        <v>275598</v>
      </c>
      <c r="U3997">
        <v>301197</v>
      </c>
      <c r="V3997">
        <v>326795</v>
      </c>
      <c r="W3997" t="s">
        <v>3301</v>
      </c>
      <c r="X3997">
        <v>1</v>
      </c>
      <c r="Y3997">
        <v>1</v>
      </c>
      <c r="Z3997" t="s">
        <v>1532</v>
      </c>
    </row>
    <row r="3998" spans="1:26">
      <c r="A3998">
        <v>285</v>
      </c>
      <c r="B3998">
        <v>16226</v>
      </c>
      <c r="C3998" t="s">
        <v>1574</v>
      </c>
      <c r="D3998" t="s">
        <v>1529</v>
      </c>
      <c r="E3998" t="s">
        <v>1448</v>
      </c>
      <c r="F3998">
        <v>56374</v>
      </c>
      <c r="G3998">
        <v>66736</v>
      </c>
      <c r="H3998" t="s">
        <v>1584</v>
      </c>
      <c r="I3998">
        <v>182</v>
      </c>
      <c r="J3998">
        <v>500</v>
      </c>
      <c r="K3998">
        <v>250</v>
      </c>
      <c r="L3998">
        <v>81314</v>
      </c>
      <c r="M3998">
        <v>7354</v>
      </c>
      <c r="N3998">
        <v>7721</v>
      </c>
      <c r="O3998">
        <v>8107</v>
      </c>
      <c r="P3998">
        <v>8860</v>
      </c>
      <c r="Q3998">
        <v>9613</v>
      </c>
      <c r="R3998">
        <v>125000</v>
      </c>
      <c r="S3998">
        <v>131238</v>
      </c>
      <c r="T3998">
        <v>137799</v>
      </c>
      <c r="U3998">
        <v>150598</v>
      </c>
      <c r="V3998">
        <v>163397</v>
      </c>
      <c r="W3998" t="s">
        <v>3302</v>
      </c>
      <c r="X3998">
        <v>1</v>
      </c>
      <c r="Y3998">
        <v>1</v>
      </c>
      <c r="Z3998" t="s">
        <v>1532</v>
      </c>
    </row>
    <row r="3999" spans="1:26">
      <c r="A3999">
        <v>285</v>
      </c>
      <c r="B3999">
        <v>16226</v>
      </c>
      <c r="C3999" t="s">
        <v>1574</v>
      </c>
      <c r="D3999" t="s">
        <v>1529</v>
      </c>
      <c r="E3999" t="s">
        <v>1448</v>
      </c>
      <c r="F3999">
        <v>56392</v>
      </c>
      <c r="G3999">
        <v>66756</v>
      </c>
      <c r="H3999" t="s">
        <v>1584</v>
      </c>
      <c r="I3999">
        <v>182</v>
      </c>
      <c r="J3999">
        <v>500</v>
      </c>
      <c r="K3999">
        <v>250</v>
      </c>
      <c r="L3999">
        <v>81314</v>
      </c>
      <c r="M3999">
        <v>7354</v>
      </c>
      <c r="N3999">
        <v>7721</v>
      </c>
      <c r="O3999">
        <v>8107</v>
      </c>
      <c r="P3999">
        <v>8860</v>
      </c>
      <c r="Q3999">
        <v>9613</v>
      </c>
      <c r="R3999">
        <v>125000</v>
      </c>
      <c r="S3999">
        <v>131238</v>
      </c>
      <c r="T3999">
        <v>137799</v>
      </c>
      <c r="U3999">
        <v>150598</v>
      </c>
      <c r="V3999">
        <v>163397</v>
      </c>
      <c r="W3999" t="s">
        <v>3303</v>
      </c>
      <c r="X3999">
        <v>1</v>
      </c>
      <c r="Y3999">
        <v>1</v>
      </c>
      <c r="Z3999" t="s">
        <v>1532</v>
      </c>
    </row>
    <row r="4000" spans="1:26">
      <c r="A4000">
        <v>285</v>
      </c>
      <c r="B4000">
        <v>16226</v>
      </c>
      <c r="C4000" t="s">
        <v>1574</v>
      </c>
      <c r="D4000" t="s">
        <v>1529</v>
      </c>
      <c r="E4000" t="s">
        <v>1448</v>
      </c>
      <c r="F4000">
        <v>7772</v>
      </c>
      <c r="G4000">
        <v>8132</v>
      </c>
      <c r="H4000" t="s">
        <v>1584</v>
      </c>
      <c r="I4000">
        <v>182</v>
      </c>
      <c r="J4000">
        <v>500</v>
      </c>
      <c r="K4000">
        <v>200</v>
      </c>
      <c r="L4000">
        <v>81314</v>
      </c>
      <c r="M4000">
        <v>7354</v>
      </c>
      <c r="N4000">
        <v>7721</v>
      </c>
      <c r="O4000">
        <v>8107</v>
      </c>
      <c r="P4000">
        <v>8860</v>
      </c>
      <c r="Q4000">
        <v>9613</v>
      </c>
      <c r="R4000">
        <v>100000</v>
      </c>
      <c r="S4000">
        <v>104990</v>
      </c>
      <c r="T4000">
        <v>110239</v>
      </c>
      <c r="U4000">
        <v>120479</v>
      </c>
      <c r="V4000">
        <v>130718</v>
      </c>
      <c r="W4000" t="s">
        <v>3304</v>
      </c>
      <c r="X4000">
        <v>1</v>
      </c>
      <c r="Y4000">
        <v>1</v>
      </c>
      <c r="Z4000" t="s">
        <v>1532</v>
      </c>
    </row>
    <row r="4001" spans="1:26">
      <c r="A4001">
        <v>285</v>
      </c>
      <c r="B4001">
        <v>16226</v>
      </c>
      <c r="C4001" t="s">
        <v>1574</v>
      </c>
      <c r="D4001" t="s">
        <v>1529</v>
      </c>
      <c r="E4001" t="s">
        <v>1448</v>
      </c>
      <c r="F4001">
        <v>7773</v>
      </c>
      <c r="G4001">
        <v>8133</v>
      </c>
      <c r="H4001" t="s">
        <v>1584</v>
      </c>
      <c r="I4001">
        <v>182</v>
      </c>
      <c r="J4001">
        <v>500</v>
      </c>
      <c r="K4001">
        <v>200</v>
      </c>
      <c r="L4001">
        <v>81314</v>
      </c>
      <c r="M4001">
        <v>7354</v>
      </c>
      <c r="N4001">
        <v>7721</v>
      </c>
      <c r="O4001">
        <v>8107</v>
      </c>
      <c r="P4001">
        <v>8860</v>
      </c>
      <c r="Q4001">
        <v>9613</v>
      </c>
      <c r="R4001">
        <v>100000</v>
      </c>
      <c r="S4001">
        <v>104990</v>
      </c>
      <c r="T4001">
        <v>110239</v>
      </c>
      <c r="U4001">
        <v>120479</v>
      </c>
      <c r="V4001">
        <v>130718</v>
      </c>
      <c r="W4001" t="s">
        <v>3305</v>
      </c>
      <c r="X4001">
        <v>1</v>
      </c>
      <c r="Y4001">
        <v>1</v>
      </c>
      <c r="Z4001" t="s">
        <v>1532</v>
      </c>
    </row>
    <row r="4002" spans="1:26">
      <c r="A4002">
        <v>285</v>
      </c>
      <c r="B4002">
        <v>16226</v>
      </c>
      <c r="C4002" t="s">
        <v>1574</v>
      </c>
      <c r="D4002" t="s">
        <v>1529</v>
      </c>
      <c r="E4002" t="s">
        <v>1448</v>
      </c>
      <c r="F4002">
        <v>9943</v>
      </c>
      <c r="G4002">
        <v>10363</v>
      </c>
      <c r="H4002" t="s">
        <v>1584</v>
      </c>
      <c r="I4002">
        <v>182</v>
      </c>
      <c r="J4002">
        <v>2400</v>
      </c>
      <c r="K4002">
        <v>250</v>
      </c>
      <c r="L4002">
        <v>81314</v>
      </c>
      <c r="M4002">
        <v>7354</v>
      </c>
      <c r="N4002">
        <v>7721</v>
      </c>
      <c r="O4002">
        <v>8107</v>
      </c>
      <c r="P4002">
        <v>8860</v>
      </c>
      <c r="Q4002">
        <v>9613</v>
      </c>
      <c r="R4002">
        <v>600000</v>
      </c>
      <c r="S4002">
        <v>629943</v>
      </c>
      <c r="T4002">
        <v>661436</v>
      </c>
      <c r="U4002">
        <v>722872</v>
      </c>
      <c r="V4002">
        <v>784308</v>
      </c>
      <c r="W4002" t="s">
        <v>3306</v>
      </c>
      <c r="X4002">
        <v>1</v>
      </c>
      <c r="Y4002">
        <v>1</v>
      </c>
      <c r="Z4002" t="s">
        <v>1532</v>
      </c>
    </row>
    <row r="4003" spans="1:26">
      <c r="A4003">
        <v>285</v>
      </c>
      <c r="B4003">
        <v>16226</v>
      </c>
      <c r="C4003" t="s">
        <v>1574</v>
      </c>
      <c r="D4003" t="s">
        <v>1529</v>
      </c>
      <c r="E4003" t="s">
        <v>1441</v>
      </c>
      <c r="F4003">
        <v>3664</v>
      </c>
      <c r="G4003">
        <v>4326</v>
      </c>
      <c r="H4003" t="s">
        <v>1530</v>
      </c>
      <c r="I4003">
        <v>296</v>
      </c>
      <c r="J4003">
        <v>80</v>
      </c>
      <c r="K4003">
        <v>30</v>
      </c>
      <c r="L4003">
        <v>81000</v>
      </c>
      <c r="M4003">
        <v>741</v>
      </c>
      <c r="N4003">
        <v>778</v>
      </c>
      <c r="O4003">
        <v>817</v>
      </c>
      <c r="P4003">
        <v>893</v>
      </c>
      <c r="Q4003">
        <v>969</v>
      </c>
      <c r="R4003">
        <v>2400</v>
      </c>
      <c r="S4003">
        <v>2520</v>
      </c>
      <c r="T4003">
        <v>2646</v>
      </c>
      <c r="U4003">
        <v>2892</v>
      </c>
      <c r="V4003">
        <v>3138</v>
      </c>
      <c r="W4003" t="s">
        <v>3243</v>
      </c>
      <c r="X4003">
        <v>1</v>
      </c>
      <c r="Y4003">
        <v>1</v>
      </c>
      <c r="Z4003" t="s">
        <v>1532</v>
      </c>
    </row>
    <row r="4004" spans="1:26">
      <c r="A4004">
        <v>285</v>
      </c>
      <c r="B4004">
        <v>16226</v>
      </c>
      <c r="C4004" t="s">
        <v>1574</v>
      </c>
      <c r="D4004" t="s">
        <v>1529</v>
      </c>
      <c r="E4004" t="s">
        <v>1439</v>
      </c>
      <c r="F4004">
        <v>46287</v>
      </c>
      <c r="G4004">
        <v>53529</v>
      </c>
      <c r="H4004" t="s">
        <v>1577</v>
      </c>
      <c r="I4004">
        <v>322</v>
      </c>
      <c r="J4004">
        <v>2</v>
      </c>
      <c r="K4004">
        <v>12000</v>
      </c>
      <c r="L4004">
        <v>81000</v>
      </c>
      <c r="M4004">
        <v>2044</v>
      </c>
      <c r="N4004">
        <v>2146</v>
      </c>
      <c r="O4004">
        <v>2254</v>
      </c>
      <c r="P4004">
        <v>2464</v>
      </c>
      <c r="Q4004">
        <v>2674</v>
      </c>
      <c r="R4004">
        <v>24000</v>
      </c>
      <c r="S4004">
        <v>25198</v>
      </c>
      <c r="T4004">
        <v>26466</v>
      </c>
      <c r="U4004">
        <v>28932</v>
      </c>
      <c r="V4004">
        <v>31397</v>
      </c>
      <c r="W4004" t="s">
        <v>3307</v>
      </c>
      <c r="X4004">
        <v>1</v>
      </c>
      <c r="Y4004">
        <v>1</v>
      </c>
      <c r="Z4004" t="s">
        <v>1532</v>
      </c>
    </row>
    <row r="4005" spans="1:26">
      <c r="A4005">
        <v>285</v>
      </c>
      <c r="B4005">
        <v>16226</v>
      </c>
      <c r="C4005" t="s">
        <v>1574</v>
      </c>
      <c r="D4005" t="s">
        <v>1529</v>
      </c>
      <c r="E4005" t="s">
        <v>1439</v>
      </c>
      <c r="F4005">
        <v>44168</v>
      </c>
      <c r="G4005">
        <v>50877</v>
      </c>
      <c r="H4005" t="s">
        <v>1577</v>
      </c>
      <c r="I4005">
        <v>322</v>
      </c>
      <c r="J4005">
        <v>1</v>
      </c>
      <c r="K4005">
        <v>5000</v>
      </c>
      <c r="L4005">
        <v>81000</v>
      </c>
      <c r="M4005">
        <v>2044</v>
      </c>
      <c r="N4005">
        <v>2146</v>
      </c>
      <c r="O4005">
        <v>2254</v>
      </c>
      <c r="P4005">
        <v>2464</v>
      </c>
      <c r="Q4005">
        <v>2674</v>
      </c>
      <c r="R4005">
        <v>5000</v>
      </c>
      <c r="S4005">
        <v>5250</v>
      </c>
      <c r="T4005">
        <v>5514</v>
      </c>
      <c r="U4005">
        <v>6027</v>
      </c>
      <c r="V4005">
        <v>6541</v>
      </c>
      <c r="W4005" t="s">
        <v>3307</v>
      </c>
      <c r="X4005">
        <v>1</v>
      </c>
      <c r="Y4005">
        <v>1</v>
      </c>
      <c r="Z4005" t="s">
        <v>1532</v>
      </c>
    </row>
    <row r="4006" spans="1:26">
      <c r="A4006">
        <v>285</v>
      </c>
      <c r="B4006">
        <v>16226</v>
      </c>
      <c r="C4006" t="s">
        <v>1574</v>
      </c>
      <c r="D4006" t="s">
        <v>1529</v>
      </c>
      <c r="E4006" t="s">
        <v>1439</v>
      </c>
      <c r="F4006">
        <v>42437</v>
      </c>
      <c r="G4006">
        <v>48090</v>
      </c>
      <c r="H4006" t="s">
        <v>1577</v>
      </c>
      <c r="I4006">
        <v>322</v>
      </c>
      <c r="J4006">
        <v>248</v>
      </c>
      <c r="K4006">
        <v>1500</v>
      </c>
      <c r="L4006">
        <v>81000</v>
      </c>
      <c r="M4006">
        <v>2044</v>
      </c>
      <c r="N4006">
        <v>2146</v>
      </c>
      <c r="O4006">
        <v>2254</v>
      </c>
      <c r="P4006">
        <v>2464</v>
      </c>
      <c r="Q4006">
        <v>2674</v>
      </c>
      <c r="R4006">
        <v>372000</v>
      </c>
      <c r="S4006">
        <v>390564</v>
      </c>
      <c r="T4006">
        <v>410219</v>
      </c>
      <c r="U4006">
        <v>448438</v>
      </c>
      <c r="V4006">
        <v>486658</v>
      </c>
      <c r="W4006" t="s">
        <v>1857</v>
      </c>
      <c r="X4006">
        <v>1</v>
      </c>
      <c r="Y4006">
        <v>1</v>
      </c>
      <c r="Z4006" t="s">
        <v>1532</v>
      </c>
    </row>
    <row r="4007" spans="1:26">
      <c r="A4007">
        <v>285</v>
      </c>
      <c r="B4007">
        <v>16226</v>
      </c>
      <c r="C4007" t="s">
        <v>1574</v>
      </c>
      <c r="D4007" t="s">
        <v>1529</v>
      </c>
      <c r="E4007" t="s">
        <v>1439</v>
      </c>
      <c r="F4007">
        <v>43822</v>
      </c>
      <c r="G4007">
        <v>50390</v>
      </c>
      <c r="H4007" t="s">
        <v>1577</v>
      </c>
      <c r="I4007">
        <v>322</v>
      </c>
      <c r="J4007">
        <v>2</v>
      </c>
      <c r="K4007">
        <v>5000</v>
      </c>
      <c r="L4007">
        <v>81000</v>
      </c>
      <c r="M4007">
        <v>2044</v>
      </c>
      <c r="N4007">
        <v>2146</v>
      </c>
      <c r="O4007">
        <v>2254</v>
      </c>
      <c r="P4007">
        <v>2464</v>
      </c>
      <c r="Q4007">
        <v>2674</v>
      </c>
      <c r="R4007">
        <v>10000</v>
      </c>
      <c r="S4007">
        <v>10499</v>
      </c>
      <c r="T4007">
        <v>11027</v>
      </c>
      <c r="U4007">
        <v>12055</v>
      </c>
      <c r="V4007">
        <v>13082</v>
      </c>
      <c r="W4007" t="s">
        <v>3307</v>
      </c>
      <c r="X4007">
        <v>1</v>
      </c>
      <c r="Y4007">
        <v>1</v>
      </c>
      <c r="Z4007" t="s">
        <v>1532</v>
      </c>
    </row>
    <row r="4008" spans="1:26">
      <c r="A4008">
        <v>285</v>
      </c>
      <c r="B4008">
        <v>16226</v>
      </c>
      <c r="C4008" t="s">
        <v>1574</v>
      </c>
      <c r="D4008" t="s">
        <v>1529</v>
      </c>
      <c r="E4008" t="s">
        <v>1439</v>
      </c>
      <c r="F4008">
        <v>39055</v>
      </c>
      <c r="G4008">
        <v>43261</v>
      </c>
      <c r="H4008" t="s">
        <v>1577</v>
      </c>
      <c r="I4008">
        <v>322</v>
      </c>
      <c r="J4008">
        <v>5</v>
      </c>
      <c r="K4008">
        <v>2500</v>
      </c>
      <c r="L4008">
        <v>81000</v>
      </c>
      <c r="M4008">
        <v>2044</v>
      </c>
      <c r="N4008">
        <v>2146</v>
      </c>
      <c r="O4008">
        <v>2254</v>
      </c>
      <c r="P4008">
        <v>2464</v>
      </c>
      <c r="Q4008">
        <v>2674</v>
      </c>
      <c r="R4008">
        <v>12500</v>
      </c>
      <c r="S4008">
        <v>13124</v>
      </c>
      <c r="T4008">
        <v>13784</v>
      </c>
      <c r="U4008">
        <v>15068</v>
      </c>
      <c r="V4008">
        <v>16353</v>
      </c>
      <c r="W4008" t="s">
        <v>3307</v>
      </c>
      <c r="X4008">
        <v>1</v>
      </c>
      <c r="Y4008">
        <v>1</v>
      </c>
      <c r="Z4008" t="s">
        <v>1532</v>
      </c>
    </row>
    <row r="4009" spans="1:26">
      <c r="A4009">
        <v>285</v>
      </c>
      <c r="B4009">
        <v>16226</v>
      </c>
      <c r="C4009" t="s">
        <v>1574</v>
      </c>
      <c r="D4009" t="s">
        <v>1529</v>
      </c>
      <c r="E4009" t="s">
        <v>1439</v>
      </c>
      <c r="F4009">
        <v>37668</v>
      </c>
      <c r="G4009">
        <v>41508</v>
      </c>
      <c r="H4009" t="s">
        <v>1577</v>
      </c>
      <c r="I4009">
        <v>322</v>
      </c>
      <c r="J4009">
        <v>50</v>
      </c>
      <c r="K4009">
        <v>1500</v>
      </c>
      <c r="L4009">
        <v>81000</v>
      </c>
      <c r="M4009">
        <v>2044</v>
      </c>
      <c r="N4009">
        <v>2146</v>
      </c>
      <c r="O4009">
        <v>2254</v>
      </c>
      <c r="P4009">
        <v>2464</v>
      </c>
      <c r="Q4009">
        <v>2674</v>
      </c>
      <c r="R4009">
        <v>75000</v>
      </c>
      <c r="S4009">
        <v>78743</v>
      </c>
      <c r="T4009">
        <v>82705</v>
      </c>
      <c r="U4009">
        <v>90411</v>
      </c>
      <c r="V4009">
        <v>98116</v>
      </c>
      <c r="W4009" t="s">
        <v>1850</v>
      </c>
      <c r="X4009">
        <v>1</v>
      </c>
      <c r="Y4009">
        <v>1</v>
      </c>
      <c r="Z4009" t="s">
        <v>1532</v>
      </c>
    </row>
    <row r="4010" spans="1:26">
      <c r="A4010">
        <v>285</v>
      </c>
      <c r="B4010">
        <v>16226</v>
      </c>
      <c r="C4010" t="s">
        <v>1574</v>
      </c>
      <c r="D4010" t="s">
        <v>1529</v>
      </c>
      <c r="E4010" t="s">
        <v>1439</v>
      </c>
      <c r="F4010">
        <v>40107</v>
      </c>
      <c r="G4010">
        <v>44733</v>
      </c>
      <c r="H4010" t="s">
        <v>1577</v>
      </c>
      <c r="I4010">
        <v>322</v>
      </c>
      <c r="J4010">
        <v>9</v>
      </c>
      <c r="K4010">
        <v>3000</v>
      </c>
      <c r="L4010">
        <v>81000</v>
      </c>
      <c r="M4010">
        <v>2044</v>
      </c>
      <c r="N4010">
        <v>2146</v>
      </c>
      <c r="O4010">
        <v>2254</v>
      </c>
      <c r="P4010">
        <v>2464</v>
      </c>
      <c r="Q4010">
        <v>2674</v>
      </c>
      <c r="R4010">
        <v>27000</v>
      </c>
      <c r="S4010">
        <v>28347</v>
      </c>
      <c r="T4010">
        <v>29774</v>
      </c>
      <c r="U4010">
        <v>32548</v>
      </c>
      <c r="V4010">
        <v>35322</v>
      </c>
      <c r="W4010" t="s">
        <v>3095</v>
      </c>
      <c r="X4010">
        <v>1</v>
      </c>
      <c r="Y4010">
        <v>1</v>
      </c>
      <c r="Z4010" t="s">
        <v>1532</v>
      </c>
    </row>
    <row r="4011" spans="1:26">
      <c r="A4011">
        <v>285</v>
      </c>
      <c r="B4011">
        <v>16226</v>
      </c>
      <c r="C4011" t="s">
        <v>1574</v>
      </c>
      <c r="D4011" t="s">
        <v>1529</v>
      </c>
      <c r="E4011" t="s">
        <v>1439</v>
      </c>
      <c r="F4011">
        <v>39738</v>
      </c>
      <c r="G4011">
        <v>44156</v>
      </c>
      <c r="H4011" t="s">
        <v>1577</v>
      </c>
      <c r="I4011">
        <v>322</v>
      </c>
      <c r="J4011">
        <v>3</v>
      </c>
      <c r="K4011">
        <v>3000</v>
      </c>
      <c r="L4011">
        <v>81000</v>
      </c>
      <c r="M4011">
        <v>2044</v>
      </c>
      <c r="N4011">
        <v>2146</v>
      </c>
      <c r="O4011">
        <v>2254</v>
      </c>
      <c r="P4011">
        <v>2464</v>
      </c>
      <c r="Q4011">
        <v>2674</v>
      </c>
      <c r="R4011">
        <v>9000</v>
      </c>
      <c r="S4011">
        <v>9449</v>
      </c>
      <c r="T4011">
        <v>9925</v>
      </c>
      <c r="U4011">
        <v>10849</v>
      </c>
      <c r="V4011">
        <v>11774</v>
      </c>
      <c r="W4011" t="s">
        <v>3095</v>
      </c>
      <c r="X4011">
        <v>1</v>
      </c>
      <c r="Y4011">
        <v>1</v>
      </c>
      <c r="Z4011" t="s">
        <v>1532</v>
      </c>
    </row>
    <row r="4012" spans="1:26">
      <c r="A4012">
        <v>285</v>
      </c>
      <c r="B4012">
        <v>16226</v>
      </c>
      <c r="C4012" t="s">
        <v>1574</v>
      </c>
      <c r="D4012" t="s">
        <v>1529</v>
      </c>
      <c r="E4012" t="s">
        <v>1440</v>
      </c>
      <c r="F4012">
        <v>54992</v>
      </c>
      <c r="G4012">
        <v>64814</v>
      </c>
      <c r="H4012" t="s">
        <v>1577</v>
      </c>
      <c r="I4012">
        <v>329</v>
      </c>
      <c r="J4012">
        <v>3</v>
      </c>
      <c r="K4012">
        <v>2600</v>
      </c>
      <c r="L4012">
        <v>81000</v>
      </c>
      <c r="M4012">
        <v>9493</v>
      </c>
      <c r="N4012">
        <v>9968</v>
      </c>
      <c r="O4012">
        <v>10466</v>
      </c>
      <c r="P4012">
        <v>11439</v>
      </c>
      <c r="Q4012">
        <v>12412</v>
      </c>
      <c r="R4012">
        <v>7800</v>
      </c>
      <c r="S4012">
        <v>8190</v>
      </c>
      <c r="T4012">
        <v>8599</v>
      </c>
      <c r="U4012">
        <v>9399</v>
      </c>
      <c r="V4012">
        <v>10198</v>
      </c>
      <c r="W4012" t="s">
        <v>3308</v>
      </c>
      <c r="X4012">
        <v>1</v>
      </c>
      <c r="Y4012">
        <v>1</v>
      </c>
      <c r="Z4012" t="s">
        <v>1532</v>
      </c>
    </row>
    <row r="4013" spans="1:26">
      <c r="A4013">
        <v>285</v>
      </c>
      <c r="B4013">
        <v>16226</v>
      </c>
      <c r="C4013" t="s">
        <v>1574</v>
      </c>
      <c r="D4013" t="s">
        <v>1529</v>
      </c>
      <c r="E4013" t="s">
        <v>1439</v>
      </c>
      <c r="F4013">
        <v>37508</v>
      </c>
      <c r="G4013">
        <v>41289</v>
      </c>
      <c r="H4013" t="s">
        <v>1577</v>
      </c>
      <c r="I4013">
        <v>322</v>
      </c>
      <c r="J4013">
        <v>20</v>
      </c>
      <c r="K4013">
        <v>3000</v>
      </c>
      <c r="L4013">
        <v>81000</v>
      </c>
      <c r="M4013">
        <v>2044</v>
      </c>
      <c r="N4013">
        <v>2146</v>
      </c>
      <c r="O4013">
        <v>2254</v>
      </c>
      <c r="P4013">
        <v>2464</v>
      </c>
      <c r="Q4013">
        <v>2674</v>
      </c>
      <c r="R4013">
        <v>60000</v>
      </c>
      <c r="S4013">
        <v>62994</v>
      </c>
      <c r="T4013">
        <v>66164</v>
      </c>
      <c r="U4013">
        <v>72329</v>
      </c>
      <c r="V4013">
        <v>78493</v>
      </c>
      <c r="W4013" t="s">
        <v>3095</v>
      </c>
      <c r="X4013">
        <v>1</v>
      </c>
      <c r="Y4013">
        <v>1</v>
      </c>
      <c r="Z4013" t="s">
        <v>1532</v>
      </c>
    </row>
    <row r="4014" spans="1:26">
      <c r="A4014">
        <v>285</v>
      </c>
      <c r="B4014">
        <v>16226</v>
      </c>
      <c r="C4014" t="s">
        <v>1574</v>
      </c>
      <c r="D4014" t="s">
        <v>1529</v>
      </c>
      <c r="E4014" t="s">
        <v>1440</v>
      </c>
      <c r="F4014">
        <v>55039</v>
      </c>
      <c r="G4014">
        <v>64873</v>
      </c>
      <c r="H4014" t="s">
        <v>1577</v>
      </c>
      <c r="I4014">
        <v>329</v>
      </c>
      <c r="J4014">
        <v>1</v>
      </c>
      <c r="K4014">
        <v>10000</v>
      </c>
      <c r="L4014">
        <v>81000</v>
      </c>
      <c r="M4014">
        <v>9493</v>
      </c>
      <c r="N4014">
        <v>9968</v>
      </c>
      <c r="O4014">
        <v>10466</v>
      </c>
      <c r="P4014">
        <v>11439</v>
      </c>
      <c r="Q4014">
        <v>12412</v>
      </c>
      <c r="R4014">
        <v>10000</v>
      </c>
      <c r="S4014">
        <v>10500</v>
      </c>
      <c r="T4014">
        <v>11025</v>
      </c>
      <c r="U4014">
        <v>12050</v>
      </c>
      <c r="V4014">
        <v>13075</v>
      </c>
      <c r="W4014" t="s">
        <v>1856</v>
      </c>
      <c r="X4014">
        <v>1</v>
      </c>
      <c r="Y4014">
        <v>1</v>
      </c>
      <c r="Z4014" t="s">
        <v>1532</v>
      </c>
    </row>
    <row r="4015" spans="1:26">
      <c r="A4015">
        <v>285</v>
      </c>
      <c r="B4015">
        <v>16226</v>
      </c>
      <c r="C4015" t="s">
        <v>1574</v>
      </c>
      <c r="D4015" t="s">
        <v>1529</v>
      </c>
      <c r="E4015" t="s">
        <v>1439</v>
      </c>
      <c r="F4015">
        <v>38916</v>
      </c>
      <c r="G4015">
        <v>43102</v>
      </c>
      <c r="H4015" t="s">
        <v>1577</v>
      </c>
      <c r="I4015">
        <v>322</v>
      </c>
      <c r="J4015">
        <v>50</v>
      </c>
      <c r="K4015">
        <v>800</v>
      </c>
      <c r="L4015">
        <v>81000</v>
      </c>
      <c r="M4015">
        <v>2044</v>
      </c>
      <c r="N4015">
        <v>2146</v>
      </c>
      <c r="O4015">
        <v>2254</v>
      </c>
      <c r="P4015">
        <v>2464</v>
      </c>
      <c r="Q4015">
        <v>2674</v>
      </c>
      <c r="R4015">
        <v>40000</v>
      </c>
      <c r="S4015">
        <v>41996</v>
      </c>
      <c r="T4015">
        <v>44110</v>
      </c>
      <c r="U4015">
        <v>48219</v>
      </c>
      <c r="V4015">
        <v>52329</v>
      </c>
      <c r="W4015" t="s">
        <v>1878</v>
      </c>
      <c r="X4015">
        <v>1</v>
      </c>
      <c r="Y4015">
        <v>1</v>
      </c>
      <c r="Z4015" t="s">
        <v>1532</v>
      </c>
    </row>
    <row r="4016" spans="1:26">
      <c r="A4016">
        <v>285</v>
      </c>
      <c r="B4016">
        <v>16226</v>
      </c>
      <c r="C4016" t="s">
        <v>1574</v>
      </c>
      <c r="D4016" t="s">
        <v>1529</v>
      </c>
      <c r="E4016" t="s">
        <v>1440</v>
      </c>
      <c r="F4016">
        <v>53732</v>
      </c>
      <c r="G4016">
        <v>63376</v>
      </c>
      <c r="H4016" t="s">
        <v>1577</v>
      </c>
      <c r="I4016">
        <v>329</v>
      </c>
      <c r="J4016">
        <v>3</v>
      </c>
      <c r="K4016">
        <v>1500</v>
      </c>
      <c r="L4016">
        <v>81000</v>
      </c>
      <c r="M4016">
        <v>9493</v>
      </c>
      <c r="N4016">
        <v>9968</v>
      </c>
      <c r="O4016">
        <v>10466</v>
      </c>
      <c r="P4016">
        <v>11439</v>
      </c>
      <c r="Q4016">
        <v>12412</v>
      </c>
      <c r="R4016">
        <v>4500</v>
      </c>
      <c r="S4016">
        <v>4725</v>
      </c>
      <c r="T4016">
        <v>4961</v>
      </c>
      <c r="U4016">
        <v>5422</v>
      </c>
      <c r="V4016">
        <v>5884</v>
      </c>
      <c r="W4016" t="s">
        <v>3309</v>
      </c>
      <c r="X4016">
        <v>1</v>
      </c>
      <c r="Y4016">
        <v>1</v>
      </c>
      <c r="Z4016" t="s">
        <v>1532</v>
      </c>
    </row>
    <row r="4017" spans="1:26">
      <c r="A4017">
        <v>285</v>
      </c>
      <c r="B4017">
        <v>16226</v>
      </c>
      <c r="C4017" t="s">
        <v>1574</v>
      </c>
      <c r="D4017" t="s">
        <v>1529</v>
      </c>
      <c r="E4017" t="s">
        <v>1439</v>
      </c>
      <c r="F4017">
        <v>39061</v>
      </c>
      <c r="G4017">
        <v>43263</v>
      </c>
      <c r="H4017" t="s">
        <v>1577</v>
      </c>
      <c r="I4017">
        <v>322</v>
      </c>
      <c r="J4017">
        <v>180</v>
      </c>
      <c r="K4017">
        <v>500</v>
      </c>
      <c r="L4017">
        <v>81000</v>
      </c>
      <c r="M4017">
        <v>2044</v>
      </c>
      <c r="N4017">
        <v>2146</v>
      </c>
      <c r="O4017">
        <v>2254</v>
      </c>
      <c r="P4017">
        <v>2464</v>
      </c>
      <c r="Q4017">
        <v>2674</v>
      </c>
      <c r="R4017">
        <v>90000</v>
      </c>
      <c r="S4017">
        <v>94491</v>
      </c>
      <c r="T4017">
        <v>99247</v>
      </c>
      <c r="U4017">
        <v>108493</v>
      </c>
      <c r="V4017">
        <v>117740</v>
      </c>
      <c r="W4017" t="s">
        <v>1859</v>
      </c>
      <c r="X4017">
        <v>1</v>
      </c>
      <c r="Y4017">
        <v>1</v>
      </c>
      <c r="Z4017" t="s">
        <v>1532</v>
      </c>
    </row>
    <row r="4018" spans="1:26">
      <c r="A4018">
        <v>285</v>
      </c>
      <c r="B4018">
        <v>16226</v>
      </c>
      <c r="C4018" t="s">
        <v>1574</v>
      </c>
      <c r="D4018" t="s">
        <v>1529</v>
      </c>
      <c r="E4018" t="s">
        <v>1440</v>
      </c>
      <c r="F4018">
        <v>53910</v>
      </c>
      <c r="G4018">
        <v>63584</v>
      </c>
      <c r="H4018" t="s">
        <v>1577</v>
      </c>
      <c r="I4018">
        <v>329</v>
      </c>
      <c r="J4018">
        <v>2</v>
      </c>
      <c r="K4018">
        <v>24000</v>
      </c>
      <c r="L4018">
        <v>81000</v>
      </c>
      <c r="M4018">
        <v>9493</v>
      </c>
      <c r="N4018">
        <v>9968</v>
      </c>
      <c r="O4018">
        <v>10466</v>
      </c>
      <c r="P4018">
        <v>11439</v>
      </c>
      <c r="Q4018">
        <v>12412</v>
      </c>
      <c r="R4018">
        <v>48000</v>
      </c>
      <c r="S4018">
        <v>50402</v>
      </c>
      <c r="T4018">
        <v>52920</v>
      </c>
      <c r="U4018">
        <v>57840</v>
      </c>
      <c r="V4018">
        <v>62760</v>
      </c>
      <c r="W4018" t="s">
        <v>3073</v>
      </c>
      <c r="X4018">
        <v>1</v>
      </c>
      <c r="Y4018">
        <v>1</v>
      </c>
      <c r="Z4018" t="s">
        <v>1532</v>
      </c>
    </row>
    <row r="4019" spans="1:26">
      <c r="A4019">
        <v>285</v>
      </c>
      <c r="B4019">
        <v>16226</v>
      </c>
      <c r="C4019" t="s">
        <v>1574</v>
      </c>
      <c r="D4019" t="s">
        <v>1529</v>
      </c>
      <c r="E4019" t="s">
        <v>1439</v>
      </c>
      <c r="F4019">
        <v>39030</v>
      </c>
      <c r="G4019">
        <v>43252</v>
      </c>
      <c r="H4019" t="s">
        <v>1577</v>
      </c>
      <c r="I4019">
        <v>322</v>
      </c>
      <c r="J4019">
        <v>30</v>
      </c>
      <c r="K4019">
        <v>5000</v>
      </c>
      <c r="L4019">
        <v>81000</v>
      </c>
      <c r="M4019">
        <v>2044</v>
      </c>
      <c r="N4019">
        <v>2146</v>
      </c>
      <c r="O4019">
        <v>2254</v>
      </c>
      <c r="P4019">
        <v>2464</v>
      </c>
      <c r="Q4019">
        <v>2674</v>
      </c>
      <c r="R4019">
        <v>150000</v>
      </c>
      <c r="S4019">
        <v>157485</v>
      </c>
      <c r="T4019">
        <v>165411</v>
      </c>
      <c r="U4019">
        <v>180822</v>
      </c>
      <c r="V4019">
        <v>196233</v>
      </c>
      <c r="W4019" t="s">
        <v>1853</v>
      </c>
      <c r="X4019">
        <v>1</v>
      </c>
      <c r="Y4019">
        <v>1</v>
      </c>
      <c r="Z4019" t="s">
        <v>1532</v>
      </c>
    </row>
    <row r="4020" spans="1:26">
      <c r="A4020">
        <v>285</v>
      </c>
      <c r="B4020">
        <v>16226</v>
      </c>
      <c r="C4020" t="s">
        <v>1574</v>
      </c>
      <c r="D4020" t="s">
        <v>1529</v>
      </c>
      <c r="E4020" t="s">
        <v>1440</v>
      </c>
      <c r="F4020">
        <v>53382</v>
      </c>
      <c r="G4020">
        <v>62913</v>
      </c>
      <c r="H4020" t="s">
        <v>1577</v>
      </c>
      <c r="I4020">
        <v>329</v>
      </c>
      <c r="J4020">
        <v>6</v>
      </c>
      <c r="K4020">
        <v>5000</v>
      </c>
      <c r="L4020">
        <v>81000</v>
      </c>
      <c r="M4020">
        <v>9493</v>
      </c>
      <c r="N4020">
        <v>9968</v>
      </c>
      <c r="O4020">
        <v>10466</v>
      </c>
      <c r="P4020">
        <v>11439</v>
      </c>
      <c r="Q4020">
        <v>12412</v>
      </c>
      <c r="R4020">
        <v>30000</v>
      </c>
      <c r="S4020">
        <v>31501</v>
      </c>
      <c r="T4020">
        <v>33075</v>
      </c>
      <c r="U4020">
        <v>36150</v>
      </c>
      <c r="V4020">
        <v>39225</v>
      </c>
      <c r="W4020" t="s">
        <v>2909</v>
      </c>
      <c r="X4020">
        <v>1</v>
      </c>
      <c r="Y4020">
        <v>1</v>
      </c>
      <c r="Z4020" t="s">
        <v>1532</v>
      </c>
    </row>
    <row r="4021" spans="1:26">
      <c r="A4021">
        <v>285</v>
      </c>
      <c r="B4021">
        <v>16226</v>
      </c>
      <c r="C4021" t="s">
        <v>1574</v>
      </c>
      <c r="D4021" t="s">
        <v>1529</v>
      </c>
      <c r="E4021" t="s">
        <v>1439</v>
      </c>
      <c r="F4021">
        <v>37365</v>
      </c>
      <c r="G4021">
        <v>41115</v>
      </c>
      <c r="H4021" t="s">
        <v>1577</v>
      </c>
      <c r="I4021">
        <v>322</v>
      </c>
      <c r="J4021">
        <v>20</v>
      </c>
      <c r="K4021">
        <v>3000</v>
      </c>
      <c r="L4021">
        <v>81000</v>
      </c>
      <c r="M4021">
        <v>2044</v>
      </c>
      <c r="N4021">
        <v>2146</v>
      </c>
      <c r="O4021">
        <v>2254</v>
      </c>
      <c r="P4021">
        <v>2464</v>
      </c>
      <c r="Q4021">
        <v>2674</v>
      </c>
      <c r="R4021">
        <v>60000</v>
      </c>
      <c r="S4021">
        <v>62994</v>
      </c>
      <c r="T4021">
        <v>66164</v>
      </c>
      <c r="U4021">
        <v>72329</v>
      </c>
      <c r="V4021">
        <v>78493</v>
      </c>
      <c r="W4021" t="s">
        <v>3310</v>
      </c>
      <c r="X4021">
        <v>1</v>
      </c>
      <c r="Y4021">
        <v>1</v>
      </c>
      <c r="Z4021" t="s">
        <v>1532</v>
      </c>
    </row>
    <row r="4022" spans="1:26">
      <c r="A4022">
        <v>285</v>
      </c>
      <c r="B4022">
        <v>16226</v>
      </c>
      <c r="C4022" t="s">
        <v>1574</v>
      </c>
      <c r="D4022" t="s">
        <v>1529</v>
      </c>
      <c r="E4022" t="s">
        <v>1440</v>
      </c>
      <c r="F4022">
        <v>53168</v>
      </c>
      <c r="G4022">
        <v>62618</v>
      </c>
      <c r="H4022" t="s">
        <v>1577</v>
      </c>
      <c r="I4022">
        <v>329</v>
      </c>
      <c r="J4022">
        <v>1</v>
      </c>
      <c r="K4022">
        <v>5000</v>
      </c>
      <c r="L4022">
        <v>81000</v>
      </c>
      <c r="M4022">
        <v>9493</v>
      </c>
      <c r="N4022">
        <v>9968</v>
      </c>
      <c r="O4022">
        <v>10466</v>
      </c>
      <c r="P4022">
        <v>11439</v>
      </c>
      <c r="Q4022">
        <v>12412</v>
      </c>
      <c r="R4022">
        <v>5000</v>
      </c>
      <c r="S4022">
        <v>5250</v>
      </c>
      <c r="T4022">
        <v>5512</v>
      </c>
      <c r="U4022">
        <v>6025</v>
      </c>
      <c r="V4022">
        <v>6537</v>
      </c>
      <c r="W4022" t="s">
        <v>3311</v>
      </c>
      <c r="X4022">
        <v>1</v>
      </c>
      <c r="Y4022">
        <v>1</v>
      </c>
      <c r="Z4022" t="s">
        <v>1532</v>
      </c>
    </row>
    <row r="4023" spans="1:26">
      <c r="A4023">
        <v>285</v>
      </c>
      <c r="B4023">
        <v>16226</v>
      </c>
      <c r="C4023" t="s">
        <v>1574</v>
      </c>
      <c r="D4023" t="s">
        <v>1529</v>
      </c>
      <c r="E4023" t="s">
        <v>1440</v>
      </c>
      <c r="F4023">
        <v>53165</v>
      </c>
      <c r="G4023">
        <v>62615</v>
      </c>
      <c r="H4023" t="s">
        <v>1577</v>
      </c>
      <c r="I4023">
        <v>329</v>
      </c>
      <c r="J4023">
        <v>3</v>
      </c>
      <c r="K4023">
        <v>2400</v>
      </c>
      <c r="L4023">
        <v>81000</v>
      </c>
      <c r="M4023">
        <v>9493</v>
      </c>
      <c r="N4023">
        <v>9968</v>
      </c>
      <c r="O4023">
        <v>10466</v>
      </c>
      <c r="P4023">
        <v>11439</v>
      </c>
      <c r="Q4023">
        <v>12412</v>
      </c>
      <c r="R4023">
        <v>7200</v>
      </c>
      <c r="S4023">
        <v>7560</v>
      </c>
      <c r="T4023">
        <v>7938</v>
      </c>
      <c r="U4023">
        <v>8676</v>
      </c>
      <c r="V4023">
        <v>9414</v>
      </c>
      <c r="W4023" t="s">
        <v>3312</v>
      </c>
      <c r="X4023">
        <v>1</v>
      </c>
      <c r="Y4023">
        <v>1</v>
      </c>
      <c r="Z4023" t="s">
        <v>1532</v>
      </c>
    </row>
    <row r="4024" spans="1:26">
      <c r="A4024">
        <v>285</v>
      </c>
      <c r="B4024">
        <v>16226</v>
      </c>
      <c r="C4024" t="s">
        <v>1574</v>
      </c>
      <c r="D4024" t="s">
        <v>1529</v>
      </c>
      <c r="E4024" t="s">
        <v>1440</v>
      </c>
      <c r="F4024">
        <v>52679</v>
      </c>
      <c r="G4024">
        <v>62043</v>
      </c>
      <c r="H4024" t="s">
        <v>1577</v>
      </c>
      <c r="I4024">
        <v>329</v>
      </c>
      <c r="J4024">
        <v>2</v>
      </c>
      <c r="K4024">
        <v>8000</v>
      </c>
      <c r="L4024">
        <v>81000</v>
      </c>
      <c r="M4024">
        <v>9493</v>
      </c>
      <c r="N4024">
        <v>9968</v>
      </c>
      <c r="O4024">
        <v>10466</v>
      </c>
      <c r="P4024">
        <v>11439</v>
      </c>
      <c r="Q4024">
        <v>12412</v>
      </c>
      <c r="R4024">
        <v>16000</v>
      </c>
      <c r="S4024">
        <v>16801</v>
      </c>
      <c r="T4024">
        <v>17640</v>
      </c>
      <c r="U4024">
        <v>19280</v>
      </c>
      <c r="V4024">
        <v>20920</v>
      </c>
      <c r="W4024" t="s">
        <v>3313</v>
      </c>
      <c r="X4024">
        <v>1</v>
      </c>
      <c r="Y4024">
        <v>1</v>
      </c>
      <c r="Z4024" t="s">
        <v>1532</v>
      </c>
    </row>
    <row r="4025" spans="1:26">
      <c r="A4025">
        <v>285</v>
      </c>
      <c r="B4025">
        <v>16226</v>
      </c>
      <c r="C4025" t="s">
        <v>1574</v>
      </c>
      <c r="D4025" t="s">
        <v>1529</v>
      </c>
      <c r="E4025" t="s">
        <v>1440</v>
      </c>
      <c r="F4025">
        <v>52938</v>
      </c>
      <c r="G4025">
        <v>62344</v>
      </c>
      <c r="H4025" t="s">
        <v>1577</v>
      </c>
      <c r="I4025">
        <v>329</v>
      </c>
      <c r="J4025">
        <v>6</v>
      </c>
      <c r="K4025">
        <v>1400</v>
      </c>
      <c r="L4025">
        <v>81000</v>
      </c>
      <c r="M4025">
        <v>9493</v>
      </c>
      <c r="N4025">
        <v>9968</v>
      </c>
      <c r="O4025">
        <v>10466</v>
      </c>
      <c r="P4025">
        <v>11439</v>
      </c>
      <c r="Q4025">
        <v>12412</v>
      </c>
      <c r="R4025">
        <v>8400</v>
      </c>
      <c r="S4025">
        <v>8820</v>
      </c>
      <c r="T4025">
        <v>9261</v>
      </c>
      <c r="U4025">
        <v>10122</v>
      </c>
      <c r="V4025">
        <v>10983</v>
      </c>
      <c r="W4025" t="s">
        <v>1989</v>
      </c>
      <c r="X4025">
        <v>1</v>
      </c>
      <c r="Y4025">
        <v>1</v>
      </c>
      <c r="Z4025" t="s">
        <v>1532</v>
      </c>
    </row>
    <row r="4026" spans="1:26">
      <c r="A4026">
        <v>285</v>
      </c>
      <c r="B4026">
        <v>16226</v>
      </c>
      <c r="C4026" t="s">
        <v>1574</v>
      </c>
      <c r="D4026" t="s">
        <v>1529</v>
      </c>
      <c r="E4026" t="s">
        <v>1439</v>
      </c>
      <c r="F4026">
        <v>40114</v>
      </c>
      <c r="G4026">
        <v>44737</v>
      </c>
      <c r="H4026" t="s">
        <v>1577</v>
      </c>
      <c r="I4026">
        <v>322</v>
      </c>
      <c r="J4026">
        <v>81</v>
      </c>
      <c r="K4026">
        <v>3000</v>
      </c>
      <c r="L4026">
        <v>81000</v>
      </c>
      <c r="M4026">
        <v>2044</v>
      </c>
      <c r="N4026">
        <v>2146</v>
      </c>
      <c r="O4026">
        <v>2254</v>
      </c>
      <c r="P4026">
        <v>2464</v>
      </c>
      <c r="Q4026">
        <v>2674</v>
      </c>
      <c r="R4026">
        <v>243000</v>
      </c>
      <c r="S4026">
        <v>255126</v>
      </c>
      <c r="T4026">
        <v>267966</v>
      </c>
      <c r="U4026">
        <v>292932</v>
      </c>
      <c r="V4026">
        <v>317897</v>
      </c>
      <c r="W4026" t="s">
        <v>3095</v>
      </c>
      <c r="X4026">
        <v>1</v>
      </c>
      <c r="Y4026">
        <v>1</v>
      </c>
      <c r="Z4026" t="s">
        <v>1532</v>
      </c>
    </row>
    <row r="4027" spans="1:26">
      <c r="A4027">
        <v>285</v>
      </c>
      <c r="B4027">
        <v>16226</v>
      </c>
      <c r="C4027" t="s">
        <v>1574</v>
      </c>
      <c r="D4027" t="s">
        <v>1529</v>
      </c>
      <c r="E4027" t="s">
        <v>1440</v>
      </c>
      <c r="F4027">
        <v>52817</v>
      </c>
      <c r="G4027">
        <v>62218</v>
      </c>
      <c r="H4027" t="s">
        <v>1577</v>
      </c>
      <c r="I4027">
        <v>329</v>
      </c>
      <c r="J4027">
        <v>1</v>
      </c>
      <c r="K4027">
        <v>21000</v>
      </c>
      <c r="L4027">
        <v>81000</v>
      </c>
      <c r="M4027">
        <v>9493</v>
      </c>
      <c r="N4027">
        <v>9968</v>
      </c>
      <c r="O4027">
        <v>10466</v>
      </c>
      <c r="P4027">
        <v>11439</v>
      </c>
      <c r="Q4027">
        <v>12412</v>
      </c>
      <c r="R4027">
        <v>21000</v>
      </c>
      <c r="S4027">
        <v>22051</v>
      </c>
      <c r="T4027">
        <v>23152</v>
      </c>
      <c r="U4027">
        <v>25305</v>
      </c>
      <c r="V4027">
        <v>27457</v>
      </c>
      <c r="W4027" t="s">
        <v>3314</v>
      </c>
      <c r="X4027">
        <v>1</v>
      </c>
      <c r="Y4027">
        <v>1</v>
      </c>
      <c r="Z4027" t="s">
        <v>1532</v>
      </c>
    </row>
    <row r="4028" spans="1:26">
      <c r="A4028">
        <v>285</v>
      </c>
      <c r="B4028">
        <v>16226</v>
      </c>
      <c r="C4028" t="s">
        <v>1574</v>
      </c>
      <c r="D4028" t="s">
        <v>1529</v>
      </c>
      <c r="E4028" t="s">
        <v>1439</v>
      </c>
      <c r="F4028">
        <v>38691</v>
      </c>
      <c r="G4028">
        <v>42862</v>
      </c>
      <c r="H4028" t="s">
        <v>1577</v>
      </c>
      <c r="I4028">
        <v>322</v>
      </c>
      <c r="J4028">
        <v>20</v>
      </c>
      <c r="K4028">
        <v>1500</v>
      </c>
      <c r="L4028">
        <v>81000</v>
      </c>
      <c r="M4028">
        <v>2044</v>
      </c>
      <c r="N4028">
        <v>2146</v>
      </c>
      <c r="O4028">
        <v>2254</v>
      </c>
      <c r="P4028">
        <v>2464</v>
      </c>
      <c r="Q4028">
        <v>2674</v>
      </c>
      <c r="R4028">
        <v>30000</v>
      </c>
      <c r="S4028">
        <v>31497</v>
      </c>
      <c r="T4028">
        <v>33082</v>
      </c>
      <c r="U4028">
        <v>36164</v>
      </c>
      <c r="V4028">
        <v>39247</v>
      </c>
      <c r="W4028" t="s">
        <v>1853</v>
      </c>
      <c r="X4028">
        <v>1</v>
      </c>
      <c r="Y4028">
        <v>1</v>
      </c>
      <c r="Z4028" t="s">
        <v>1532</v>
      </c>
    </row>
    <row r="4029" spans="1:26">
      <c r="A4029">
        <v>285</v>
      </c>
      <c r="B4029">
        <v>16226</v>
      </c>
      <c r="C4029" t="s">
        <v>1574</v>
      </c>
      <c r="D4029" t="s">
        <v>1529</v>
      </c>
      <c r="E4029" t="s">
        <v>1440</v>
      </c>
      <c r="F4029">
        <v>52814</v>
      </c>
      <c r="G4029">
        <v>62215</v>
      </c>
      <c r="H4029" t="s">
        <v>1577</v>
      </c>
      <c r="I4029">
        <v>329</v>
      </c>
      <c r="J4029">
        <v>1</v>
      </c>
      <c r="K4029">
        <v>1500</v>
      </c>
      <c r="L4029">
        <v>81000</v>
      </c>
      <c r="M4029">
        <v>9493</v>
      </c>
      <c r="N4029">
        <v>9968</v>
      </c>
      <c r="O4029">
        <v>10466</v>
      </c>
      <c r="P4029">
        <v>11439</v>
      </c>
      <c r="Q4029">
        <v>12412</v>
      </c>
      <c r="R4029">
        <v>1500</v>
      </c>
      <c r="S4029">
        <v>1575</v>
      </c>
      <c r="T4029">
        <v>1654</v>
      </c>
      <c r="U4029">
        <v>1807</v>
      </c>
      <c r="V4029">
        <v>1961</v>
      </c>
      <c r="W4029" t="s">
        <v>3315</v>
      </c>
      <c r="X4029">
        <v>1</v>
      </c>
      <c r="Y4029">
        <v>1</v>
      </c>
      <c r="Z4029" t="s">
        <v>1532</v>
      </c>
    </row>
    <row r="4030" spans="1:26">
      <c r="A4030">
        <v>285</v>
      </c>
      <c r="B4030">
        <v>16226</v>
      </c>
      <c r="C4030" t="s">
        <v>1574</v>
      </c>
      <c r="D4030" t="s">
        <v>1529</v>
      </c>
      <c r="E4030" t="s">
        <v>1440</v>
      </c>
      <c r="F4030">
        <v>52816</v>
      </c>
      <c r="G4030">
        <v>62217</v>
      </c>
      <c r="H4030" t="s">
        <v>1577</v>
      </c>
      <c r="I4030">
        <v>329</v>
      </c>
      <c r="J4030">
        <v>2</v>
      </c>
      <c r="K4030">
        <v>4200</v>
      </c>
      <c r="L4030">
        <v>81000</v>
      </c>
      <c r="M4030">
        <v>9493</v>
      </c>
      <c r="N4030">
        <v>9968</v>
      </c>
      <c r="O4030">
        <v>10466</v>
      </c>
      <c r="P4030">
        <v>11439</v>
      </c>
      <c r="Q4030">
        <v>12412</v>
      </c>
      <c r="R4030">
        <v>8400</v>
      </c>
      <c r="S4030">
        <v>8820</v>
      </c>
      <c r="T4030">
        <v>9261</v>
      </c>
      <c r="U4030">
        <v>10122</v>
      </c>
      <c r="V4030">
        <v>10983</v>
      </c>
      <c r="W4030" t="s">
        <v>3316</v>
      </c>
      <c r="X4030">
        <v>1</v>
      </c>
      <c r="Y4030">
        <v>1</v>
      </c>
      <c r="Z4030" t="s">
        <v>1532</v>
      </c>
    </row>
    <row r="4031" spans="1:26">
      <c r="A4031">
        <v>285</v>
      </c>
      <c r="B4031">
        <v>16226</v>
      </c>
      <c r="C4031" t="s">
        <v>1574</v>
      </c>
      <c r="D4031" t="s">
        <v>1529</v>
      </c>
      <c r="E4031" t="s">
        <v>1440</v>
      </c>
      <c r="F4031">
        <v>55414</v>
      </c>
      <c r="G4031">
        <v>65415</v>
      </c>
      <c r="H4031" t="s">
        <v>1577</v>
      </c>
      <c r="I4031">
        <v>329</v>
      </c>
      <c r="J4031">
        <v>4</v>
      </c>
      <c r="K4031">
        <v>5500</v>
      </c>
      <c r="L4031">
        <v>81000</v>
      </c>
      <c r="M4031">
        <v>9493</v>
      </c>
      <c r="N4031">
        <v>9968</v>
      </c>
      <c r="O4031">
        <v>10466</v>
      </c>
      <c r="P4031">
        <v>11439</v>
      </c>
      <c r="Q4031">
        <v>12412</v>
      </c>
      <c r="R4031">
        <v>22000</v>
      </c>
      <c r="S4031">
        <v>23101</v>
      </c>
      <c r="T4031">
        <v>24255</v>
      </c>
      <c r="U4031">
        <v>26510</v>
      </c>
      <c r="V4031">
        <v>28765</v>
      </c>
      <c r="W4031" t="s">
        <v>3317</v>
      </c>
      <c r="X4031">
        <v>1</v>
      </c>
      <c r="Y4031">
        <v>1</v>
      </c>
      <c r="Z4031" t="s">
        <v>1532</v>
      </c>
    </row>
    <row r="4032" spans="1:26">
      <c r="A4032">
        <v>285</v>
      </c>
      <c r="B4032">
        <v>16226</v>
      </c>
      <c r="C4032" t="s">
        <v>1574</v>
      </c>
      <c r="D4032" t="s">
        <v>1529</v>
      </c>
      <c r="E4032" t="s">
        <v>1440</v>
      </c>
      <c r="F4032">
        <v>55212</v>
      </c>
      <c r="G4032">
        <v>65155</v>
      </c>
      <c r="H4032" t="s">
        <v>1577</v>
      </c>
      <c r="I4032">
        <v>329</v>
      </c>
      <c r="J4032">
        <v>15</v>
      </c>
      <c r="K4032">
        <v>3000</v>
      </c>
      <c r="L4032">
        <v>81000</v>
      </c>
      <c r="M4032">
        <v>9493</v>
      </c>
      <c r="N4032">
        <v>9968</v>
      </c>
      <c r="O4032">
        <v>10466</v>
      </c>
      <c r="P4032">
        <v>11439</v>
      </c>
      <c r="Q4032">
        <v>12412</v>
      </c>
      <c r="R4032">
        <v>45000</v>
      </c>
      <c r="S4032">
        <v>47252</v>
      </c>
      <c r="T4032">
        <v>49612</v>
      </c>
      <c r="U4032">
        <v>54225</v>
      </c>
      <c r="V4032">
        <v>58837</v>
      </c>
      <c r="W4032" t="s">
        <v>3318</v>
      </c>
      <c r="X4032">
        <v>1</v>
      </c>
      <c r="Y4032">
        <v>1</v>
      </c>
      <c r="Z4032" t="s">
        <v>1532</v>
      </c>
    </row>
    <row r="4033" spans="1:26">
      <c r="A4033">
        <v>285</v>
      </c>
      <c r="B4033">
        <v>16226</v>
      </c>
      <c r="C4033" t="s">
        <v>1574</v>
      </c>
      <c r="D4033" t="s">
        <v>1529</v>
      </c>
      <c r="E4033" t="s">
        <v>1439</v>
      </c>
      <c r="F4033">
        <v>52672</v>
      </c>
      <c r="G4033">
        <v>62027</v>
      </c>
      <c r="H4033" t="s">
        <v>1577</v>
      </c>
      <c r="I4033">
        <v>322</v>
      </c>
      <c r="J4033">
        <v>10</v>
      </c>
      <c r="K4033">
        <v>300</v>
      </c>
      <c r="L4033">
        <v>81000</v>
      </c>
      <c r="M4033">
        <v>2044</v>
      </c>
      <c r="N4033">
        <v>2146</v>
      </c>
      <c r="O4033">
        <v>2254</v>
      </c>
      <c r="P4033">
        <v>2464</v>
      </c>
      <c r="Q4033">
        <v>2674</v>
      </c>
      <c r="R4033">
        <v>3000</v>
      </c>
      <c r="S4033">
        <v>3150</v>
      </c>
      <c r="T4033">
        <v>3308</v>
      </c>
      <c r="U4033">
        <v>3616</v>
      </c>
      <c r="V4033">
        <v>3925</v>
      </c>
      <c r="W4033" t="s">
        <v>3319</v>
      </c>
      <c r="X4033">
        <v>1</v>
      </c>
      <c r="Y4033">
        <v>1</v>
      </c>
      <c r="Z4033" t="s">
        <v>1532</v>
      </c>
    </row>
    <row r="4034" spans="1:26">
      <c r="A4034">
        <v>285</v>
      </c>
      <c r="B4034">
        <v>16226</v>
      </c>
      <c r="C4034" t="s">
        <v>1574</v>
      </c>
      <c r="D4034" t="s">
        <v>1529</v>
      </c>
      <c r="E4034" t="s">
        <v>1440</v>
      </c>
      <c r="F4034">
        <v>55118</v>
      </c>
      <c r="G4034">
        <v>64988</v>
      </c>
      <c r="H4034" t="s">
        <v>1577</v>
      </c>
      <c r="I4034">
        <v>329</v>
      </c>
      <c r="J4034">
        <v>2</v>
      </c>
      <c r="K4034">
        <v>80000</v>
      </c>
      <c r="L4034">
        <v>81000</v>
      </c>
      <c r="M4034">
        <v>9493</v>
      </c>
      <c r="N4034">
        <v>9968</v>
      </c>
      <c r="O4034">
        <v>10466</v>
      </c>
      <c r="P4034">
        <v>11439</v>
      </c>
      <c r="Q4034">
        <v>12412</v>
      </c>
      <c r="R4034">
        <v>160000</v>
      </c>
      <c r="S4034">
        <v>168006</v>
      </c>
      <c r="T4034">
        <v>176399</v>
      </c>
      <c r="U4034">
        <v>192799</v>
      </c>
      <c r="V4034">
        <v>209198</v>
      </c>
      <c r="W4034" t="s">
        <v>3320</v>
      </c>
      <c r="X4034">
        <v>1</v>
      </c>
      <c r="Y4034">
        <v>1</v>
      </c>
      <c r="Z4034" t="s">
        <v>1532</v>
      </c>
    </row>
    <row r="4035" spans="1:26">
      <c r="A4035">
        <v>285</v>
      </c>
      <c r="B4035">
        <v>16226</v>
      </c>
      <c r="C4035" t="s">
        <v>1574</v>
      </c>
      <c r="D4035" t="s">
        <v>1529</v>
      </c>
      <c r="E4035" t="s">
        <v>1439</v>
      </c>
      <c r="F4035">
        <v>53070</v>
      </c>
      <c r="G4035">
        <v>62498</v>
      </c>
      <c r="H4035" t="s">
        <v>1577</v>
      </c>
      <c r="I4035">
        <v>322</v>
      </c>
      <c r="J4035">
        <v>36</v>
      </c>
      <c r="K4035">
        <v>300</v>
      </c>
      <c r="L4035">
        <v>81000</v>
      </c>
      <c r="M4035">
        <v>2044</v>
      </c>
      <c r="N4035">
        <v>2146</v>
      </c>
      <c r="O4035">
        <v>2254</v>
      </c>
      <c r="P4035">
        <v>2464</v>
      </c>
      <c r="Q4035">
        <v>2674</v>
      </c>
      <c r="R4035">
        <v>10800</v>
      </c>
      <c r="S4035">
        <v>11339</v>
      </c>
      <c r="T4035">
        <v>11910</v>
      </c>
      <c r="U4035">
        <v>13019</v>
      </c>
      <c r="V4035">
        <v>14129</v>
      </c>
      <c r="W4035" t="s">
        <v>3321</v>
      </c>
      <c r="X4035">
        <v>1</v>
      </c>
      <c r="Y4035">
        <v>1</v>
      </c>
      <c r="Z4035" t="s">
        <v>1532</v>
      </c>
    </row>
    <row r="4036" spans="1:26">
      <c r="A4036">
        <v>285</v>
      </c>
      <c r="B4036">
        <v>16226</v>
      </c>
      <c r="C4036" t="s">
        <v>1574</v>
      </c>
      <c r="D4036" t="s">
        <v>1529</v>
      </c>
      <c r="E4036" t="s">
        <v>1440</v>
      </c>
      <c r="F4036">
        <v>55181</v>
      </c>
      <c r="G4036">
        <v>65075</v>
      </c>
      <c r="H4036" t="s">
        <v>1577</v>
      </c>
      <c r="I4036">
        <v>329</v>
      </c>
      <c r="J4036">
        <v>12</v>
      </c>
      <c r="K4036">
        <v>3000</v>
      </c>
      <c r="L4036">
        <v>81000</v>
      </c>
      <c r="M4036">
        <v>9493</v>
      </c>
      <c r="N4036">
        <v>9968</v>
      </c>
      <c r="O4036">
        <v>10466</v>
      </c>
      <c r="P4036">
        <v>11439</v>
      </c>
      <c r="Q4036">
        <v>12412</v>
      </c>
      <c r="R4036">
        <v>36000</v>
      </c>
      <c r="S4036">
        <v>37801</v>
      </c>
      <c r="T4036">
        <v>39690</v>
      </c>
      <c r="U4036">
        <v>43380</v>
      </c>
      <c r="V4036">
        <v>47070</v>
      </c>
      <c r="W4036" t="s">
        <v>3322</v>
      </c>
      <c r="X4036">
        <v>1</v>
      </c>
      <c r="Y4036">
        <v>1</v>
      </c>
      <c r="Z4036" t="s">
        <v>1532</v>
      </c>
    </row>
    <row r="4037" spans="1:26">
      <c r="A4037">
        <v>285</v>
      </c>
      <c r="B4037">
        <v>16226</v>
      </c>
      <c r="C4037" t="s">
        <v>1574</v>
      </c>
      <c r="D4037" t="s">
        <v>1529</v>
      </c>
      <c r="E4037" t="s">
        <v>1439</v>
      </c>
      <c r="F4037">
        <v>53438</v>
      </c>
      <c r="G4037">
        <v>63014</v>
      </c>
      <c r="H4037" t="s">
        <v>1577</v>
      </c>
      <c r="I4037">
        <v>322</v>
      </c>
      <c r="J4037">
        <v>50</v>
      </c>
      <c r="K4037">
        <v>5000</v>
      </c>
      <c r="L4037">
        <v>81000</v>
      </c>
      <c r="M4037">
        <v>2044</v>
      </c>
      <c r="N4037">
        <v>2146</v>
      </c>
      <c r="O4037">
        <v>2254</v>
      </c>
      <c r="P4037">
        <v>2464</v>
      </c>
      <c r="Q4037">
        <v>2674</v>
      </c>
      <c r="R4037">
        <v>250000</v>
      </c>
      <c r="S4037">
        <v>262476</v>
      </c>
      <c r="T4037">
        <v>275685</v>
      </c>
      <c r="U4037">
        <v>301370</v>
      </c>
      <c r="V4037">
        <v>327055</v>
      </c>
      <c r="W4037" t="s">
        <v>1922</v>
      </c>
      <c r="X4037">
        <v>1</v>
      </c>
      <c r="Y4037">
        <v>1</v>
      </c>
      <c r="Z4037" t="s">
        <v>1532</v>
      </c>
    </row>
    <row r="4038" spans="1:26">
      <c r="A4038">
        <v>285</v>
      </c>
      <c r="B4038">
        <v>16226</v>
      </c>
      <c r="C4038" t="s">
        <v>1574</v>
      </c>
      <c r="D4038" t="s">
        <v>1529</v>
      </c>
      <c r="E4038" t="s">
        <v>1440</v>
      </c>
      <c r="F4038">
        <v>54937</v>
      </c>
      <c r="G4038">
        <v>64745</v>
      </c>
      <c r="H4038" t="s">
        <v>1577</v>
      </c>
      <c r="I4038">
        <v>329</v>
      </c>
      <c r="J4038">
        <v>54</v>
      </c>
      <c r="K4038">
        <v>1000</v>
      </c>
      <c r="L4038">
        <v>81000</v>
      </c>
      <c r="M4038">
        <v>9493</v>
      </c>
      <c r="N4038">
        <v>9968</v>
      </c>
      <c r="O4038">
        <v>10466</v>
      </c>
      <c r="P4038">
        <v>11439</v>
      </c>
      <c r="Q4038">
        <v>12412</v>
      </c>
      <c r="R4038">
        <v>54000</v>
      </c>
      <c r="S4038">
        <v>56702</v>
      </c>
      <c r="T4038">
        <v>59535</v>
      </c>
      <c r="U4038">
        <v>65070</v>
      </c>
      <c r="V4038">
        <v>70604</v>
      </c>
      <c r="W4038" t="s">
        <v>3323</v>
      </c>
      <c r="X4038">
        <v>1</v>
      </c>
      <c r="Y4038">
        <v>1</v>
      </c>
      <c r="Z4038" t="s">
        <v>1532</v>
      </c>
    </row>
    <row r="4039" spans="1:26">
      <c r="A4039">
        <v>285</v>
      </c>
      <c r="B4039">
        <v>16226</v>
      </c>
      <c r="C4039" t="s">
        <v>1574</v>
      </c>
      <c r="D4039" t="s">
        <v>1529</v>
      </c>
      <c r="E4039" t="s">
        <v>1439</v>
      </c>
      <c r="F4039">
        <v>52665</v>
      </c>
      <c r="G4039">
        <v>62020</v>
      </c>
      <c r="H4039" t="s">
        <v>1577</v>
      </c>
      <c r="I4039">
        <v>322</v>
      </c>
      <c r="J4039">
        <v>10</v>
      </c>
      <c r="K4039">
        <v>6000</v>
      </c>
      <c r="L4039">
        <v>81000</v>
      </c>
      <c r="M4039">
        <v>2044</v>
      </c>
      <c r="N4039">
        <v>2146</v>
      </c>
      <c r="O4039">
        <v>2254</v>
      </c>
      <c r="P4039">
        <v>2464</v>
      </c>
      <c r="Q4039">
        <v>2674</v>
      </c>
      <c r="R4039">
        <v>60000</v>
      </c>
      <c r="S4039">
        <v>62994</v>
      </c>
      <c r="T4039">
        <v>66164</v>
      </c>
      <c r="U4039">
        <v>72329</v>
      </c>
      <c r="V4039">
        <v>78493</v>
      </c>
      <c r="W4039" t="s">
        <v>3324</v>
      </c>
      <c r="X4039">
        <v>1</v>
      </c>
      <c r="Y4039">
        <v>1</v>
      </c>
      <c r="Z4039" t="s">
        <v>1532</v>
      </c>
    </row>
    <row r="4040" spans="1:26">
      <c r="A4040">
        <v>285</v>
      </c>
      <c r="B4040">
        <v>16226</v>
      </c>
      <c r="C4040" t="s">
        <v>1574</v>
      </c>
      <c r="D4040" t="s">
        <v>1529</v>
      </c>
      <c r="E4040" t="s">
        <v>1439</v>
      </c>
      <c r="F4040">
        <v>53838</v>
      </c>
      <c r="G4040">
        <v>63496</v>
      </c>
      <c r="H4040" t="s">
        <v>1577</v>
      </c>
      <c r="I4040">
        <v>322</v>
      </c>
      <c r="J4040">
        <v>21</v>
      </c>
      <c r="K4040">
        <v>500</v>
      </c>
      <c r="L4040">
        <v>81000</v>
      </c>
      <c r="M4040">
        <v>2044</v>
      </c>
      <c r="N4040">
        <v>2146</v>
      </c>
      <c r="O4040">
        <v>2254</v>
      </c>
      <c r="P4040">
        <v>2464</v>
      </c>
      <c r="Q4040">
        <v>2674</v>
      </c>
      <c r="R4040">
        <v>10500</v>
      </c>
      <c r="S4040">
        <v>11024</v>
      </c>
      <c r="T4040">
        <v>11579</v>
      </c>
      <c r="U4040">
        <v>12658</v>
      </c>
      <c r="V4040">
        <v>13736</v>
      </c>
      <c r="W4040" t="s">
        <v>3325</v>
      </c>
      <c r="X4040">
        <v>1</v>
      </c>
      <c r="Y4040">
        <v>1</v>
      </c>
      <c r="Z4040" t="s">
        <v>1532</v>
      </c>
    </row>
    <row r="4041" spans="1:26">
      <c r="A4041">
        <v>285</v>
      </c>
      <c r="B4041">
        <v>16226</v>
      </c>
      <c r="C4041" t="s">
        <v>1574</v>
      </c>
      <c r="D4041" t="s">
        <v>1529</v>
      </c>
      <c r="E4041" t="s">
        <v>1440</v>
      </c>
      <c r="F4041">
        <v>56031</v>
      </c>
      <c r="G4041">
        <v>66227</v>
      </c>
      <c r="H4041" t="s">
        <v>1577</v>
      </c>
      <c r="I4041">
        <v>329</v>
      </c>
      <c r="J4041">
        <v>6</v>
      </c>
      <c r="K4041">
        <v>2000</v>
      </c>
      <c r="L4041">
        <v>81000</v>
      </c>
      <c r="M4041">
        <v>9493</v>
      </c>
      <c r="N4041">
        <v>9968</v>
      </c>
      <c r="O4041">
        <v>10466</v>
      </c>
      <c r="P4041">
        <v>11439</v>
      </c>
      <c r="Q4041">
        <v>12412</v>
      </c>
      <c r="R4041">
        <v>12000</v>
      </c>
      <c r="S4041">
        <v>12600</v>
      </c>
      <c r="T4041">
        <v>13230</v>
      </c>
      <c r="U4041">
        <v>14460</v>
      </c>
      <c r="V4041">
        <v>15690</v>
      </c>
      <c r="W4041" t="s">
        <v>2011</v>
      </c>
      <c r="X4041">
        <v>1</v>
      </c>
      <c r="Y4041">
        <v>1</v>
      </c>
      <c r="Z4041" t="s">
        <v>1532</v>
      </c>
    </row>
    <row r="4042" spans="1:26">
      <c r="A4042">
        <v>285</v>
      </c>
      <c r="B4042">
        <v>16226</v>
      </c>
      <c r="C4042" t="s">
        <v>1574</v>
      </c>
      <c r="D4042" t="s">
        <v>1529</v>
      </c>
      <c r="E4042" t="s">
        <v>1440</v>
      </c>
      <c r="F4042">
        <v>55964</v>
      </c>
      <c r="G4042">
        <v>66147</v>
      </c>
      <c r="H4042" t="s">
        <v>1577</v>
      </c>
      <c r="I4042">
        <v>329</v>
      </c>
      <c r="J4042">
        <v>3</v>
      </c>
      <c r="K4042">
        <v>2500</v>
      </c>
      <c r="L4042">
        <v>81000</v>
      </c>
      <c r="M4042">
        <v>9493</v>
      </c>
      <c r="N4042">
        <v>9968</v>
      </c>
      <c r="O4042">
        <v>10466</v>
      </c>
      <c r="P4042">
        <v>11439</v>
      </c>
      <c r="Q4042">
        <v>12412</v>
      </c>
      <c r="R4042">
        <v>7500</v>
      </c>
      <c r="S4042">
        <v>7875</v>
      </c>
      <c r="T4042">
        <v>8269</v>
      </c>
      <c r="U4042">
        <v>9037</v>
      </c>
      <c r="V4042">
        <v>9806</v>
      </c>
      <c r="W4042" t="s">
        <v>3326</v>
      </c>
      <c r="X4042">
        <v>1</v>
      </c>
      <c r="Y4042">
        <v>1</v>
      </c>
      <c r="Z4042" t="s">
        <v>1532</v>
      </c>
    </row>
    <row r="4043" spans="1:26">
      <c r="A4043">
        <v>285</v>
      </c>
      <c r="B4043">
        <v>16226</v>
      </c>
      <c r="C4043" t="s">
        <v>1574</v>
      </c>
      <c r="D4043" t="s">
        <v>1529</v>
      </c>
      <c r="E4043" t="s">
        <v>1438</v>
      </c>
      <c r="F4043">
        <v>54444</v>
      </c>
      <c r="G4043">
        <v>64180</v>
      </c>
      <c r="H4043" t="s">
        <v>1577</v>
      </c>
      <c r="I4043">
        <v>322</v>
      </c>
      <c r="J4043">
        <v>15</v>
      </c>
      <c r="K4043">
        <v>20000</v>
      </c>
      <c r="L4043">
        <v>81000</v>
      </c>
      <c r="M4043">
        <v>30492</v>
      </c>
      <c r="N4043">
        <v>32017</v>
      </c>
      <c r="O4043">
        <v>33617</v>
      </c>
      <c r="P4043">
        <v>36742</v>
      </c>
      <c r="Q4043">
        <v>39867</v>
      </c>
      <c r="R4043">
        <v>300000</v>
      </c>
      <c r="S4043">
        <v>315004</v>
      </c>
      <c r="T4043">
        <v>330746</v>
      </c>
      <c r="U4043">
        <v>361492</v>
      </c>
      <c r="V4043">
        <v>392237</v>
      </c>
      <c r="W4043" t="s">
        <v>2479</v>
      </c>
      <c r="X4043">
        <v>1</v>
      </c>
      <c r="Y4043">
        <v>1</v>
      </c>
      <c r="Z4043" t="s">
        <v>1532</v>
      </c>
    </row>
    <row r="4044" spans="1:26">
      <c r="A4044">
        <v>285</v>
      </c>
      <c r="B4044">
        <v>16226</v>
      </c>
      <c r="C4044" t="s">
        <v>1574</v>
      </c>
      <c r="D4044" t="s">
        <v>1529</v>
      </c>
      <c r="E4044" t="s">
        <v>1438</v>
      </c>
      <c r="F4044">
        <v>54213</v>
      </c>
      <c r="G4044">
        <v>63923</v>
      </c>
      <c r="H4044" t="s">
        <v>1577</v>
      </c>
      <c r="I4044">
        <v>322</v>
      </c>
      <c r="J4044">
        <v>20</v>
      </c>
      <c r="K4044">
        <v>1000</v>
      </c>
      <c r="L4044">
        <v>81000</v>
      </c>
      <c r="M4044">
        <v>30492</v>
      </c>
      <c r="N4044">
        <v>32017</v>
      </c>
      <c r="O4044">
        <v>33617</v>
      </c>
      <c r="P4044">
        <v>36742</v>
      </c>
      <c r="Q4044">
        <v>39867</v>
      </c>
      <c r="R4044">
        <v>20000</v>
      </c>
      <c r="S4044">
        <v>21000</v>
      </c>
      <c r="T4044">
        <v>22050</v>
      </c>
      <c r="U4044">
        <v>24099</v>
      </c>
      <c r="V4044">
        <v>26149</v>
      </c>
      <c r="W4044" t="s">
        <v>1860</v>
      </c>
      <c r="X4044">
        <v>1</v>
      </c>
      <c r="Y4044">
        <v>1</v>
      </c>
      <c r="Z4044" t="s">
        <v>1532</v>
      </c>
    </row>
    <row r="4045" spans="1:26">
      <c r="A4045">
        <v>285</v>
      </c>
      <c r="B4045">
        <v>16226</v>
      </c>
      <c r="C4045" t="s">
        <v>1574</v>
      </c>
      <c r="D4045" t="s">
        <v>1529</v>
      </c>
      <c r="E4045" t="s">
        <v>1439</v>
      </c>
      <c r="F4045">
        <v>56441</v>
      </c>
      <c r="G4045">
        <v>66818</v>
      </c>
      <c r="H4045" t="s">
        <v>1577</v>
      </c>
      <c r="I4045">
        <v>329</v>
      </c>
      <c r="J4045">
        <v>5</v>
      </c>
      <c r="K4045">
        <v>500</v>
      </c>
      <c r="L4045">
        <v>81000</v>
      </c>
      <c r="M4045">
        <v>2044</v>
      </c>
      <c r="N4045">
        <v>2146</v>
      </c>
      <c r="O4045">
        <v>2254</v>
      </c>
      <c r="P4045">
        <v>2464</v>
      </c>
      <c r="Q4045">
        <v>2674</v>
      </c>
      <c r="R4045">
        <v>2500</v>
      </c>
      <c r="S4045">
        <v>2625</v>
      </c>
      <c r="T4045">
        <v>2757</v>
      </c>
      <c r="U4045">
        <v>3014</v>
      </c>
      <c r="V4045">
        <v>3271</v>
      </c>
      <c r="W4045" t="s">
        <v>3327</v>
      </c>
      <c r="X4045">
        <v>1</v>
      </c>
      <c r="Y4045">
        <v>1</v>
      </c>
      <c r="Z4045" t="s">
        <v>1532</v>
      </c>
    </row>
    <row r="4046" spans="1:26">
      <c r="A4046">
        <v>285</v>
      </c>
      <c r="B4046">
        <v>16226</v>
      </c>
      <c r="C4046" t="s">
        <v>1574</v>
      </c>
      <c r="D4046" t="s">
        <v>1529</v>
      </c>
      <c r="E4046" t="s">
        <v>1438</v>
      </c>
      <c r="F4046">
        <v>54212</v>
      </c>
      <c r="G4046">
        <v>63922</v>
      </c>
      <c r="H4046" t="s">
        <v>1577</v>
      </c>
      <c r="I4046">
        <v>322</v>
      </c>
      <c r="J4046">
        <v>40</v>
      </c>
      <c r="K4046">
        <v>1000</v>
      </c>
      <c r="L4046">
        <v>81000</v>
      </c>
      <c r="M4046">
        <v>30492</v>
      </c>
      <c r="N4046">
        <v>32017</v>
      </c>
      <c r="O4046">
        <v>33617</v>
      </c>
      <c r="P4046">
        <v>36742</v>
      </c>
      <c r="Q4046">
        <v>39867</v>
      </c>
      <c r="R4046">
        <v>40000</v>
      </c>
      <c r="S4046">
        <v>42001</v>
      </c>
      <c r="T4046">
        <v>44099</v>
      </c>
      <c r="U4046">
        <v>48199</v>
      </c>
      <c r="V4046">
        <v>52298</v>
      </c>
      <c r="W4046" t="s">
        <v>1860</v>
      </c>
      <c r="X4046">
        <v>1</v>
      </c>
      <c r="Y4046">
        <v>1</v>
      </c>
      <c r="Z4046" t="s">
        <v>1532</v>
      </c>
    </row>
    <row r="4047" spans="1:26">
      <c r="A4047">
        <v>285</v>
      </c>
      <c r="B4047">
        <v>16226</v>
      </c>
      <c r="C4047" t="s">
        <v>1574</v>
      </c>
      <c r="D4047" t="s">
        <v>1529</v>
      </c>
      <c r="E4047" t="s">
        <v>1439</v>
      </c>
      <c r="F4047">
        <v>59448</v>
      </c>
      <c r="G4047">
        <v>70562</v>
      </c>
      <c r="H4047" t="s">
        <v>1577</v>
      </c>
      <c r="I4047">
        <v>329</v>
      </c>
      <c r="J4047">
        <v>1</v>
      </c>
      <c r="K4047">
        <v>3500</v>
      </c>
      <c r="L4047">
        <v>81000</v>
      </c>
      <c r="M4047">
        <v>2044</v>
      </c>
      <c r="N4047">
        <v>2146</v>
      </c>
      <c r="O4047">
        <v>2254</v>
      </c>
      <c r="P4047">
        <v>2464</v>
      </c>
      <c r="Q4047">
        <v>2674</v>
      </c>
      <c r="R4047">
        <v>3500</v>
      </c>
      <c r="S4047">
        <v>3675</v>
      </c>
      <c r="T4047">
        <v>3860</v>
      </c>
      <c r="U4047">
        <v>4219</v>
      </c>
      <c r="V4047">
        <v>4579</v>
      </c>
      <c r="W4047" t="s">
        <v>3328</v>
      </c>
      <c r="X4047">
        <v>1</v>
      </c>
      <c r="Y4047">
        <v>1</v>
      </c>
      <c r="Z4047" t="s">
        <v>1532</v>
      </c>
    </row>
    <row r="4048" spans="1:26">
      <c r="A4048">
        <v>285</v>
      </c>
      <c r="B4048">
        <v>16226</v>
      </c>
      <c r="C4048" t="s">
        <v>1574</v>
      </c>
      <c r="D4048" t="s">
        <v>1529</v>
      </c>
      <c r="E4048" t="s">
        <v>1438</v>
      </c>
      <c r="F4048">
        <v>51375</v>
      </c>
      <c r="G4048">
        <v>60407</v>
      </c>
      <c r="H4048" t="s">
        <v>1530</v>
      </c>
      <c r="I4048">
        <v>269</v>
      </c>
      <c r="J4048">
        <v>250</v>
      </c>
      <c r="K4048">
        <v>15</v>
      </c>
      <c r="L4048">
        <v>81000</v>
      </c>
      <c r="M4048">
        <v>30492</v>
      </c>
      <c r="N4048">
        <v>32017</v>
      </c>
      <c r="O4048">
        <v>33617</v>
      </c>
      <c r="P4048">
        <v>36742</v>
      </c>
      <c r="Q4048">
        <v>39867</v>
      </c>
      <c r="R4048">
        <v>3750</v>
      </c>
      <c r="S4048">
        <v>3938</v>
      </c>
      <c r="T4048">
        <v>4134</v>
      </c>
      <c r="U4048">
        <v>4519</v>
      </c>
      <c r="V4048">
        <v>4903</v>
      </c>
      <c r="W4048" t="s">
        <v>3329</v>
      </c>
      <c r="X4048">
        <v>1</v>
      </c>
      <c r="Y4048">
        <v>1</v>
      </c>
      <c r="Z4048" t="s">
        <v>1532</v>
      </c>
    </row>
    <row r="4049" spans="1:26">
      <c r="A4049">
        <v>285</v>
      </c>
      <c r="B4049">
        <v>16226</v>
      </c>
      <c r="C4049" t="s">
        <v>1574</v>
      </c>
      <c r="D4049" t="s">
        <v>1529</v>
      </c>
      <c r="E4049" t="s">
        <v>1439</v>
      </c>
      <c r="F4049">
        <v>59320</v>
      </c>
      <c r="G4049">
        <v>70411</v>
      </c>
      <c r="H4049" t="s">
        <v>1577</v>
      </c>
      <c r="I4049">
        <v>329</v>
      </c>
      <c r="J4049">
        <v>99</v>
      </c>
      <c r="K4049">
        <v>2500</v>
      </c>
      <c r="L4049">
        <v>81000</v>
      </c>
      <c r="M4049">
        <v>2044</v>
      </c>
      <c r="N4049">
        <v>2146</v>
      </c>
      <c r="O4049">
        <v>2254</v>
      </c>
      <c r="P4049">
        <v>2464</v>
      </c>
      <c r="Q4049">
        <v>2674</v>
      </c>
      <c r="R4049">
        <v>247500</v>
      </c>
      <c r="S4049">
        <v>259851</v>
      </c>
      <c r="T4049">
        <v>272928</v>
      </c>
      <c r="U4049">
        <v>298356</v>
      </c>
      <c r="V4049">
        <v>323784</v>
      </c>
      <c r="W4049" t="s">
        <v>3330</v>
      </c>
      <c r="X4049">
        <v>1</v>
      </c>
      <c r="Y4049">
        <v>1</v>
      </c>
      <c r="Z4049" t="s">
        <v>1532</v>
      </c>
    </row>
    <row r="4050" spans="1:26">
      <c r="A4050">
        <v>285</v>
      </c>
      <c r="B4050">
        <v>16226</v>
      </c>
      <c r="C4050" t="s">
        <v>1574</v>
      </c>
      <c r="D4050" t="s">
        <v>1529</v>
      </c>
      <c r="E4050" t="s">
        <v>1438</v>
      </c>
      <c r="F4050">
        <v>54845</v>
      </c>
      <c r="G4050">
        <v>64641</v>
      </c>
      <c r="H4050" t="s">
        <v>1577</v>
      </c>
      <c r="I4050">
        <v>322</v>
      </c>
      <c r="J4050">
        <v>30</v>
      </c>
      <c r="K4050">
        <v>5000</v>
      </c>
      <c r="L4050">
        <v>81000</v>
      </c>
      <c r="M4050">
        <v>30492</v>
      </c>
      <c r="N4050">
        <v>32017</v>
      </c>
      <c r="O4050">
        <v>33617</v>
      </c>
      <c r="P4050">
        <v>36742</v>
      </c>
      <c r="Q4050">
        <v>39867</v>
      </c>
      <c r="R4050">
        <v>150000</v>
      </c>
      <c r="S4050">
        <v>157502</v>
      </c>
      <c r="T4050">
        <v>165373</v>
      </c>
      <c r="U4050">
        <v>180746</v>
      </c>
      <c r="V4050">
        <v>196119</v>
      </c>
      <c r="W4050" t="s">
        <v>3331</v>
      </c>
      <c r="X4050">
        <v>1</v>
      </c>
      <c r="Y4050">
        <v>1</v>
      </c>
      <c r="Z4050" t="s">
        <v>1532</v>
      </c>
    </row>
    <row r="4051" spans="1:26">
      <c r="A4051">
        <v>285</v>
      </c>
      <c r="B4051">
        <v>16226</v>
      </c>
      <c r="C4051" t="s">
        <v>1574</v>
      </c>
      <c r="D4051" t="s">
        <v>1529</v>
      </c>
      <c r="E4051" t="s">
        <v>1439</v>
      </c>
      <c r="F4051">
        <v>59622</v>
      </c>
      <c r="G4051">
        <v>70770</v>
      </c>
      <c r="H4051" t="s">
        <v>1577</v>
      </c>
      <c r="I4051">
        <v>329</v>
      </c>
      <c r="J4051">
        <v>2</v>
      </c>
      <c r="K4051">
        <v>10000</v>
      </c>
      <c r="L4051">
        <v>81000</v>
      </c>
      <c r="M4051">
        <v>2044</v>
      </c>
      <c r="N4051">
        <v>2146</v>
      </c>
      <c r="O4051">
        <v>2254</v>
      </c>
      <c r="P4051">
        <v>2464</v>
      </c>
      <c r="Q4051">
        <v>2674</v>
      </c>
      <c r="R4051">
        <v>20000</v>
      </c>
      <c r="S4051">
        <v>20998</v>
      </c>
      <c r="T4051">
        <v>22055</v>
      </c>
      <c r="U4051">
        <v>24110</v>
      </c>
      <c r="V4051">
        <v>26164</v>
      </c>
      <c r="W4051" t="s">
        <v>3332</v>
      </c>
      <c r="X4051">
        <v>1</v>
      </c>
      <c r="Y4051">
        <v>1</v>
      </c>
      <c r="Z4051" t="s">
        <v>1532</v>
      </c>
    </row>
    <row r="4052" spans="1:26">
      <c r="A4052">
        <v>285</v>
      </c>
      <c r="B4052">
        <v>16226</v>
      </c>
      <c r="C4052" t="s">
        <v>1574</v>
      </c>
      <c r="D4052" t="s">
        <v>1529</v>
      </c>
      <c r="E4052" t="s">
        <v>1438</v>
      </c>
      <c r="F4052">
        <v>55342</v>
      </c>
      <c r="G4052">
        <v>65328</v>
      </c>
      <c r="H4052" t="s">
        <v>1577</v>
      </c>
      <c r="I4052">
        <v>322</v>
      </c>
      <c r="J4052">
        <v>131</v>
      </c>
      <c r="K4052">
        <v>950</v>
      </c>
      <c r="L4052">
        <v>81000</v>
      </c>
      <c r="M4052">
        <v>30492</v>
      </c>
      <c r="N4052">
        <v>32017</v>
      </c>
      <c r="O4052">
        <v>33617</v>
      </c>
      <c r="P4052">
        <v>36742</v>
      </c>
      <c r="Q4052">
        <v>39867</v>
      </c>
      <c r="R4052">
        <v>124450</v>
      </c>
      <c r="S4052">
        <v>130674</v>
      </c>
      <c r="T4052">
        <v>137204</v>
      </c>
      <c r="U4052">
        <v>149959</v>
      </c>
      <c r="V4052">
        <v>162713</v>
      </c>
      <c r="W4052" t="s">
        <v>3333</v>
      </c>
      <c r="X4052">
        <v>1</v>
      </c>
      <c r="Y4052">
        <v>1</v>
      </c>
      <c r="Z4052" t="s">
        <v>1532</v>
      </c>
    </row>
    <row r="4053" spans="1:26">
      <c r="A4053">
        <v>285</v>
      </c>
      <c r="B4053">
        <v>16226</v>
      </c>
      <c r="C4053" t="s">
        <v>1574</v>
      </c>
      <c r="D4053" t="s">
        <v>1529</v>
      </c>
      <c r="E4053" t="s">
        <v>1439</v>
      </c>
      <c r="F4053">
        <v>59577</v>
      </c>
      <c r="G4053">
        <v>70717</v>
      </c>
      <c r="H4053" t="s">
        <v>1577</v>
      </c>
      <c r="I4053">
        <v>329</v>
      </c>
      <c r="J4053">
        <v>1</v>
      </c>
      <c r="K4053">
        <v>2500</v>
      </c>
      <c r="L4053">
        <v>81000</v>
      </c>
      <c r="M4053">
        <v>2044</v>
      </c>
      <c r="N4053">
        <v>2146</v>
      </c>
      <c r="O4053">
        <v>2254</v>
      </c>
      <c r="P4053">
        <v>2464</v>
      </c>
      <c r="Q4053">
        <v>2674</v>
      </c>
      <c r="R4053">
        <v>2500</v>
      </c>
      <c r="S4053">
        <v>2625</v>
      </c>
      <c r="T4053">
        <v>2757</v>
      </c>
      <c r="U4053">
        <v>3014</v>
      </c>
      <c r="V4053">
        <v>3271</v>
      </c>
      <c r="W4053" t="s">
        <v>3334</v>
      </c>
      <c r="X4053">
        <v>1</v>
      </c>
      <c r="Y4053">
        <v>1</v>
      </c>
      <c r="Z4053" t="s">
        <v>1532</v>
      </c>
    </row>
    <row r="4054" spans="1:26">
      <c r="A4054">
        <v>285</v>
      </c>
      <c r="B4054">
        <v>16226</v>
      </c>
      <c r="C4054" t="s">
        <v>1574</v>
      </c>
      <c r="D4054" t="s">
        <v>1529</v>
      </c>
      <c r="E4054" t="s">
        <v>1438</v>
      </c>
      <c r="F4054">
        <v>55299</v>
      </c>
      <c r="G4054">
        <v>65283</v>
      </c>
      <c r="H4054" t="s">
        <v>1577</v>
      </c>
      <c r="I4054">
        <v>322</v>
      </c>
      <c r="J4054">
        <v>22</v>
      </c>
      <c r="K4054">
        <v>300</v>
      </c>
      <c r="L4054">
        <v>81000</v>
      </c>
      <c r="M4054">
        <v>30492</v>
      </c>
      <c r="N4054">
        <v>32017</v>
      </c>
      <c r="O4054">
        <v>33617</v>
      </c>
      <c r="P4054">
        <v>36742</v>
      </c>
      <c r="Q4054">
        <v>39867</v>
      </c>
      <c r="R4054">
        <v>6600</v>
      </c>
      <c r="S4054">
        <v>6930</v>
      </c>
      <c r="T4054">
        <v>7276</v>
      </c>
      <c r="U4054">
        <v>7953</v>
      </c>
      <c r="V4054">
        <v>8629</v>
      </c>
      <c r="W4054" t="s">
        <v>3321</v>
      </c>
      <c r="X4054">
        <v>1</v>
      </c>
      <c r="Y4054">
        <v>1</v>
      </c>
      <c r="Z4054" t="s">
        <v>1532</v>
      </c>
    </row>
    <row r="4055" spans="1:26">
      <c r="A4055">
        <v>285</v>
      </c>
      <c r="B4055">
        <v>16226</v>
      </c>
      <c r="C4055" t="s">
        <v>1574</v>
      </c>
      <c r="D4055" t="s">
        <v>1529</v>
      </c>
      <c r="E4055" t="s">
        <v>1439</v>
      </c>
      <c r="F4055">
        <v>59595</v>
      </c>
      <c r="G4055">
        <v>70732</v>
      </c>
      <c r="H4055" t="s">
        <v>1577</v>
      </c>
      <c r="I4055">
        <v>329</v>
      </c>
      <c r="J4055">
        <v>25</v>
      </c>
      <c r="K4055">
        <v>2000</v>
      </c>
      <c r="L4055">
        <v>81000</v>
      </c>
      <c r="M4055">
        <v>2044</v>
      </c>
      <c r="N4055">
        <v>2146</v>
      </c>
      <c r="O4055">
        <v>2254</v>
      </c>
      <c r="P4055">
        <v>2464</v>
      </c>
      <c r="Q4055">
        <v>2674</v>
      </c>
      <c r="R4055">
        <v>50000</v>
      </c>
      <c r="S4055">
        <v>52495</v>
      </c>
      <c r="T4055">
        <v>55137</v>
      </c>
      <c r="U4055">
        <v>60274</v>
      </c>
      <c r="V4055">
        <v>65411</v>
      </c>
      <c r="W4055" t="s">
        <v>3335</v>
      </c>
      <c r="X4055">
        <v>1</v>
      </c>
      <c r="Y4055">
        <v>1</v>
      </c>
      <c r="Z4055" t="s">
        <v>1532</v>
      </c>
    </row>
    <row r="4056" spans="1:26">
      <c r="A4056">
        <v>285</v>
      </c>
      <c r="B4056">
        <v>16226</v>
      </c>
      <c r="C4056" t="s">
        <v>1574</v>
      </c>
      <c r="D4056" t="s">
        <v>1529</v>
      </c>
      <c r="E4056" t="s">
        <v>1438</v>
      </c>
      <c r="F4056">
        <v>59181</v>
      </c>
      <c r="G4056">
        <v>70259</v>
      </c>
      <c r="H4056" t="s">
        <v>1577</v>
      </c>
      <c r="I4056">
        <v>322</v>
      </c>
      <c r="J4056">
        <v>5</v>
      </c>
      <c r="K4056">
        <v>5000</v>
      </c>
      <c r="L4056">
        <v>81000</v>
      </c>
      <c r="M4056">
        <v>30492</v>
      </c>
      <c r="N4056">
        <v>32017</v>
      </c>
      <c r="O4056">
        <v>33617</v>
      </c>
      <c r="P4056">
        <v>36742</v>
      </c>
      <c r="Q4056">
        <v>39867</v>
      </c>
      <c r="R4056">
        <v>25000</v>
      </c>
      <c r="S4056">
        <v>26250</v>
      </c>
      <c r="T4056">
        <v>27562</v>
      </c>
      <c r="U4056">
        <v>30124</v>
      </c>
      <c r="V4056">
        <v>32686</v>
      </c>
      <c r="W4056" t="s">
        <v>3307</v>
      </c>
      <c r="X4056">
        <v>1</v>
      </c>
      <c r="Y4056">
        <v>1</v>
      </c>
      <c r="Z4056" t="s">
        <v>1532</v>
      </c>
    </row>
    <row r="4057" spans="1:26">
      <c r="A4057">
        <v>285</v>
      </c>
      <c r="B4057">
        <v>16226</v>
      </c>
      <c r="C4057" t="s">
        <v>1574</v>
      </c>
      <c r="D4057" t="s">
        <v>1529</v>
      </c>
      <c r="E4057" t="s">
        <v>1439</v>
      </c>
      <c r="F4057">
        <v>59009</v>
      </c>
      <c r="G4057">
        <v>70084</v>
      </c>
      <c r="H4057" t="s">
        <v>1577</v>
      </c>
      <c r="I4057">
        <v>329</v>
      </c>
      <c r="J4057">
        <v>6</v>
      </c>
      <c r="K4057">
        <v>8000</v>
      </c>
      <c r="L4057">
        <v>81000</v>
      </c>
      <c r="M4057">
        <v>2044</v>
      </c>
      <c r="N4057">
        <v>2146</v>
      </c>
      <c r="O4057">
        <v>2254</v>
      </c>
      <c r="P4057">
        <v>2464</v>
      </c>
      <c r="Q4057">
        <v>2674</v>
      </c>
      <c r="R4057">
        <v>48000</v>
      </c>
      <c r="S4057">
        <v>50395</v>
      </c>
      <c r="T4057">
        <v>52932</v>
      </c>
      <c r="U4057">
        <v>57863</v>
      </c>
      <c r="V4057">
        <v>62795</v>
      </c>
      <c r="W4057" t="s">
        <v>3336</v>
      </c>
      <c r="X4057">
        <v>1</v>
      </c>
      <c r="Y4057">
        <v>1</v>
      </c>
      <c r="Z4057" t="s">
        <v>1532</v>
      </c>
    </row>
    <row r="4058" spans="1:26">
      <c r="A4058">
        <v>285</v>
      </c>
      <c r="B4058">
        <v>16226</v>
      </c>
      <c r="C4058" t="s">
        <v>1574</v>
      </c>
      <c r="D4058" t="s">
        <v>1529</v>
      </c>
      <c r="E4058" t="s">
        <v>1441</v>
      </c>
      <c r="F4058">
        <v>59279</v>
      </c>
      <c r="G4058">
        <v>70368</v>
      </c>
      <c r="H4058" t="s">
        <v>1577</v>
      </c>
      <c r="I4058">
        <v>326</v>
      </c>
      <c r="J4058">
        <v>6</v>
      </c>
      <c r="K4058">
        <v>1000</v>
      </c>
      <c r="L4058">
        <v>81000</v>
      </c>
      <c r="M4058">
        <v>741</v>
      </c>
      <c r="N4058">
        <v>778</v>
      </c>
      <c r="O4058">
        <v>817</v>
      </c>
      <c r="P4058">
        <v>893</v>
      </c>
      <c r="Q4058">
        <v>969</v>
      </c>
      <c r="R4058">
        <v>6000</v>
      </c>
      <c r="S4058">
        <v>6300</v>
      </c>
      <c r="T4058">
        <v>6615</v>
      </c>
      <c r="U4058">
        <v>7231</v>
      </c>
      <c r="V4058">
        <v>7846</v>
      </c>
      <c r="W4058" t="s">
        <v>3337</v>
      </c>
      <c r="X4058">
        <v>1</v>
      </c>
      <c r="Y4058">
        <v>1</v>
      </c>
      <c r="Z4058" t="s">
        <v>1532</v>
      </c>
    </row>
    <row r="4059" spans="1:26">
      <c r="A4059">
        <v>285</v>
      </c>
      <c r="B4059">
        <v>16226</v>
      </c>
      <c r="C4059" t="s">
        <v>1574</v>
      </c>
      <c r="D4059" t="s">
        <v>1529</v>
      </c>
      <c r="E4059" t="s">
        <v>1438</v>
      </c>
      <c r="F4059">
        <v>59184</v>
      </c>
      <c r="G4059">
        <v>70262</v>
      </c>
      <c r="H4059" t="s">
        <v>1577</v>
      </c>
      <c r="I4059">
        <v>322</v>
      </c>
      <c r="J4059">
        <v>20</v>
      </c>
      <c r="K4059">
        <v>1000</v>
      </c>
      <c r="L4059">
        <v>81000</v>
      </c>
      <c r="M4059">
        <v>30492</v>
      </c>
      <c r="N4059">
        <v>32017</v>
      </c>
      <c r="O4059">
        <v>33617</v>
      </c>
      <c r="P4059">
        <v>36742</v>
      </c>
      <c r="Q4059">
        <v>39867</v>
      </c>
      <c r="R4059">
        <v>20000</v>
      </c>
      <c r="S4059">
        <v>21000</v>
      </c>
      <c r="T4059">
        <v>22050</v>
      </c>
      <c r="U4059">
        <v>24099</v>
      </c>
      <c r="V4059">
        <v>26149</v>
      </c>
      <c r="W4059" t="s">
        <v>3338</v>
      </c>
      <c r="X4059">
        <v>1</v>
      </c>
      <c r="Y4059">
        <v>1</v>
      </c>
      <c r="Z4059" t="s">
        <v>1532</v>
      </c>
    </row>
    <row r="4060" spans="1:26">
      <c r="A4060">
        <v>285</v>
      </c>
      <c r="B4060">
        <v>16226</v>
      </c>
      <c r="C4060" t="s">
        <v>1574</v>
      </c>
      <c r="D4060" t="s">
        <v>1529</v>
      </c>
      <c r="E4060" t="s">
        <v>1439</v>
      </c>
      <c r="F4060">
        <v>56936</v>
      </c>
      <c r="G4060">
        <v>67462</v>
      </c>
      <c r="H4060" t="s">
        <v>1577</v>
      </c>
      <c r="I4060">
        <v>329</v>
      </c>
      <c r="J4060">
        <v>2</v>
      </c>
      <c r="K4060">
        <v>2000</v>
      </c>
      <c r="L4060">
        <v>81000</v>
      </c>
      <c r="M4060">
        <v>2044</v>
      </c>
      <c r="N4060">
        <v>2146</v>
      </c>
      <c r="O4060">
        <v>2254</v>
      </c>
      <c r="P4060">
        <v>2464</v>
      </c>
      <c r="Q4060">
        <v>2674</v>
      </c>
      <c r="R4060">
        <v>4000</v>
      </c>
      <c r="S4060">
        <v>4200</v>
      </c>
      <c r="T4060">
        <v>4411</v>
      </c>
      <c r="U4060">
        <v>4822</v>
      </c>
      <c r="V4060">
        <v>5233</v>
      </c>
      <c r="W4060" t="s">
        <v>3339</v>
      </c>
      <c r="X4060">
        <v>1</v>
      </c>
      <c r="Y4060">
        <v>1</v>
      </c>
      <c r="Z4060" t="s">
        <v>1532</v>
      </c>
    </row>
    <row r="4061" spans="1:26">
      <c r="A4061">
        <v>285</v>
      </c>
      <c r="B4061">
        <v>16226</v>
      </c>
      <c r="C4061" t="s">
        <v>1574</v>
      </c>
      <c r="D4061" t="s">
        <v>1529</v>
      </c>
      <c r="E4061" t="s">
        <v>1438</v>
      </c>
      <c r="F4061">
        <v>67216</v>
      </c>
      <c r="G4061">
        <v>80693</v>
      </c>
      <c r="H4061" t="s">
        <v>1577</v>
      </c>
      <c r="I4061">
        <v>322</v>
      </c>
      <c r="J4061">
        <v>5</v>
      </c>
      <c r="K4061">
        <v>10000</v>
      </c>
      <c r="L4061">
        <v>81000</v>
      </c>
      <c r="M4061">
        <v>30492</v>
      </c>
      <c r="N4061">
        <v>32017</v>
      </c>
      <c r="O4061">
        <v>33617</v>
      </c>
      <c r="P4061">
        <v>36742</v>
      </c>
      <c r="Q4061">
        <v>39867</v>
      </c>
      <c r="R4061">
        <v>50000</v>
      </c>
      <c r="S4061">
        <v>52501</v>
      </c>
      <c r="T4061">
        <v>55124</v>
      </c>
      <c r="U4061">
        <v>60249</v>
      </c>
      <c r="V4061">
        <v>65373</v>
      </c>
      <c r="W4061" t="s">
        <v>3331</v>
      </c>
      <c r="X4061">
        <v>1</v>
      </c>
      <c r="Y4061">
        <v>1</v>
      </c>
      <c r="Z4061" t="s">
        <v>1532</v>
      </c>
    </row>
    <row r="4062" spans="1:26">
      <c r="A4062">
        <v>285</v>
      </c>
      <c r="B4062">
        <v>16226</v>
      </c>
      <c r="C4062" t="s">
        <v>1574</v>
      </c>
      <c r="D4062" t="s">
        <v>1529</v>
      </c>
      <c r="E4062" t="s">
        <v>1441</v>
      </c>
      <c r="F4062">
        <v>59328</v>
      </c>
      <c r="G4062">
        <v>70422</v>
      </c>
      <c r="H4062" t="s">
        <v>1577</v>
      </c>
      <c r="I4062">
        <v>326</v>
      </c>
      <c r="J4062">
        <v>45</v>
      </c>
      <c r="K4062">
        <v>800</v>
      </c>
      <c r="L4062">
        <v>81000</v>
      </c>
      <c r="M4062">
        <v>741</v>
      </c>
      <c r="N4062">
        <v>778</v>
      </c>
      <c r="O4062">
        <v>817</v>
      </c>
      <c r="P4062">
        <v>893</v>
      </c>
      <c r="Q4062">
        <v>969</v>
      </c>
      <c r="R4062">
        <v>36000</v>
      </c>
      <c r="S4062">
        <v>37798</v>
      </c>
      <c r="T4062">
        <v>39692</v>
      </c>
      <c r="U4062">
        <v>43385</v>
      </c>
      <c r="V4062">
        <v>47077</v>
      </c>
      <c r="W4062" t="s">
        <v>3340</v>
      </c>
      <c r="X4062">
        <v>1</v>
      </c>
      <c r="Y4062">
        <v>1</v>
      </c>
      <c r="Z4062" t="s">
        <v>1532</v>
      </c>
    </row>
    <row r="4063" spans="1:26">
      <c r="A4063">
        <v>285</v>
      </c>
      <c r="B4063">
        <v>16226</v>
      </c>
      <c r="C4063" t="s">
        <v>1574</v>
      </c>
      <c r="D4063" t="s">
        <v>1529</v>
      </c>
      <c r="E4063" t="s">
        <v>1438</v>
      </c>
      <c r="F4063">
        <v>75462</v>
      </c>
      <c r="G4063">
        <v>89518</v>
      </c>
      <c r="H4063" t="s">
        <v>1577</v>
      </c>
      <c r="I4063">
        <v>322</v>
      </c>
      <c r="J4063">
        <v>15</v>
      </c>
      <c r="K4063">
        <v>7000</v>
      </c>
      <c r="L4063">
        <v>81000</v>
      </c>
      <c r="M4063">
        <v>30492</v>
      </c>
      <c r="N4063">
        <v>32017</v>
      </c>
      <c r="O4063">
        <v>33617</v>
      </c>
      <c r="P4063">
        <v>36742</v>
      </c>
      <c r="Q4063">
        <v>39867</v>
      </c>
      <c r="R4063">
        <v>105000</v>
      </c>
      <c r="S4063">
        <v>110251</v>
      </c>
      <c r="T4063">
        <v>115761</v>
      </c>
      <c r="U4063">
        <v>126522</v>
      </c>
      <c r="V4063">
        <v>137283</v>
      </c>
      <c r="W4063" t="s">
        <v>3341</v>
      </c>
      <c r="X4063">
        <v>1</v>
      </c>
      <c r="Y4063">
        <v>1</v>
      </c>
      <c r="Z4063" t="s">
        <v>1532</v>
      </c>
    </row>
    <row r="4064" spans="1:26">
      <c r="A4064">
        <v>285</v>
      </c>
      <c r="B4064">
        <v>16226</v>
      </c>
      <c r="C4064" t="s">
        <v>1574</v>
      </c>
      <c r="D4064" t="s">
        <v>1529</v>
      </c>
      <c r="E4064" t="s">
        <v>1438</v>
      </c>
      <c r="F4064">
        <v>75520</v>
      </c>
      <c r="G4064">
        <v>89580</v>
      </c>
      <c r="H4064" t="s">
        <v>1577</v>
      </c>
      <c r="I4064">
        <v>322</v>
      </c>
      <c r="J4064">
        <v>2</v>
      </c>
      <c r="K4064">
        <v>5000</v>
      </c>
      <c r="L4064">
        <v>81000</v>
      </c>
      <c r="M4064">
        <v>30492</v>
      </c>
      <c r="N4064">
        <v>32017</v>
      </c>
      <c r="O4064">
        <v>33617</v>
      </c>
      <c r="P4064">
        <v>36742</v>
      </c>
      <c r="Q4064">
        <v>39867</v>
      </c>
      <c r="R4064">
        <v>10000</v>
      </c>
      <c r="S4064">
        <v>10500</v>
      </c>
      <c r="T4064">
        <v>11025</v>
      </c>
      <c r="U4064">
        <v>12050</v>
      </c>
      <c r="V4064">
        <v>13075</v>
      </c>
      <c r="W4064" t="s">
        <v>3342</v>
      </c>
      <c r="X4064">
        <v>1</v>
      </c>
      <c r="Y4064">
        <v>1</v>
      </c>
      <c r="Z4064" t="s">
        <v>1532</v>
      </c>
    </row>
    <row r="4065" spans="1:26">
      <c r="A4065">
        <v>285</v>
      </c>
      <c r="B4065">
        <v>16226</v>
      </c>
      <c r="C4065" t="s">
        <v>1574</v>
      </c>
      <c r="D4065" t="s">
        <v>1529</v>
      </c>
      <c r="E4065" t="s">
        <v>1439</v>
      </c>
      <c r="F4065">
        <v>56624</v>
      </c>
      <c r="G4065">
        <v>67094</v>
      </c>
      <c r="H4065" t="s">
        <v>1577</v>
      </c>
      <c r="I4065">
        <v>329</v>
      </c>
      <c r="J4065">
        <v>2</v>
      </c>
      <c r="K4065">
        <v>40000</v>
      </c>
      <c r="L4065">
        <v>81000</v>
      </c>
      <c r="M4065">
        <v>2044</v>
      </c>
      <c r="N4065">
        <v>2146</v>
      </c>
      <c r="O4065">
        <v>2254</v>
      </c>
      <c r="P4065">
        <v>2464</v>
      </c>
      <c r="Q4065">
        <v>2674</v>
      </c>
      <c r="R4065">
        <v>80000</v>
      </c>
      <c r="S4065">
        <v>83992</v>
      </c>
      <c r="T4065">
        <v>88219</v>
      </c>
      <c r="U4065">
        <v>96438</v>
      </c>
      <c r="V4065">
        <v>104658</v>
      </c>
      <c r="W4065" t="s">
        <v>3343</v>
      </c>
      <c r="X4065">
        <v>1</v>
      </c>
      <c r="Y4065">
        <v>1</v>
      </c>
      <c r="Z4065" t="s">
        <v>1532</v>
      </c>
    </row>
    <row r="4066" spans="1:26">
      <c r="A4066">
        <v>285</v>
      </c>
      <c r="B4066">
        <v>16226</v>
      </c>
      <c r="C4066" t="s">
        <v>1574</v>
      </c>
      <c r="D4066" t="s">
        <v>1529</v>
      </c>
      <c r="E4066" t="s">
        <v>1438</v>
      </c>
      <c r="F4066">
        <v>75527</v>
      </c>
      <c r="G4066">
        <v>89587</v>
      </c>
      <c r="H4066" t="s">
        <v>1577</v>
      </c>
      <c r="I4066">
        <v>322</v>
      </c>
      <c r="J4066">
        <v>30</v>
      </c>
      <c r="K4066">
        <v>3000</v>
      </c>
      <c r="L4066">
        <v>81000</v>
      </c>
      <c r="M4066">
        <v>30492</v>
      </c>
      <c r="N4066">
        <v>32017</v>
      </c>
      <c r="O4066">
        <v>33617</v>
      </c>
      <c r="P4066">
        <v>36742</v>
      </c>
      <c r="Q4066">
        <v>39867</v>
      </c>
      <c r="R4066">
        <v>90000</v>
      </c>
      <c r="S4066">
        <v>94501</v>
      </c>
      <c r="T4066">
        <v>99224</v>
      </c>
      <c r="U4066">
        <v>108447</v>
      </c>
      <c r="V4066">
        <v>117671</v>
      </c>
      <c r="W4066" t="s">
        <v>3344</v>
      </c>
      <c r="X4066">
        <v>1</v>
      </c>
      <c r="Y4066">
        <v>1</v>
      </c>
      <c r="Z4066" t="s">
        <v>1532</v>
      </c>
    </row>
    <row r="4067" spans="1:26">
      <c r="A4067">
        <v>285</v>
      </c>
      <c r="B4067">
        <v>16226</v>
      </c>
      <c r="C4067" t="s">
        <v>1574</v>
      </c>
      <c r="D4067" t="s">
        <v>1529</v>
      </c>
      <c r="E4067" t="s">
        <v>1441</v>
      </c>
      <c r="F4067">
        <v>59278</v>
      </c>
      <c r="G4067">
        <v>70367</v>
      </c>
      <c r="H4067" t="s">
        <v>1577</v>
      </c>
      <c r="I4067">
        <v>326</v>
      </c>
      <c r="J4067">
        <v>6</v>
      </c>
      <c r="K4067">
        <v>500</v>
      </c>
      <c r="L4067">
        <v>81000</v>
      </c>
      <c r="M4067">
        <v>741</v>
      </c>
      <c r="N4067">
        <v>778</v>
      </c>
      <c r="O4067">
        <v>817</v>
      </c>
      <c r="P4067">
        <v>893</v>
      </c>
      <c r="Q4067">
        <v>969</v>
      </c>
      <c r="R4067">
        <v>3000</v>
      </c>
      <c r="S4067">
        <v>3150</v>
      </c>
      <c r="T4067">
        <v>3308</v>
      </c>
      <c r="U4067">
        <v>3615</v>
      </c>
      <c r="V4067">
        <v>3923</v>
      </c>
      <c r="W4067" t="s">
        <v>3345</v>
      </c>
      <c r="X4067">
        <v>1</v>
      </c>
      <c r="Y4067">
        <v>1</v>
      </c>
      <c r="Z4067" t="s">
        <v>1532</v>
      </c>
    </row>
    <row r="4068" spans="1:26">
      <c r="A4068">
        <v>285</v>
      </c>
      <c r="B4068">
        <v>16226</v>
      </c>
      <c r="C4068" t="s">
        <v>1574</v>
      </c>
      <c r="D4068" t="s">
        <v>1529</v>
      </c>
      <c r="E4068" t="s">
        <v>1439</v>
      </c>
      <c r="F4068">
        <v>58365</v>
      </c>
      <c r="G4068">
        <v>69279</v>
      </c>
      <c r="H4068" t="s">
        <v>1577</v>
      </c>
      <c r="I4068">
        <v>329</v>
      </c>
      <c r="J4068">
        <v>12</v>
      </c>
      <c r="K4068">
        <v>1800</v>
      </c>
      <c r="L4068">
        <v>81000</v>
      </c>
      <c r="M4068">
        <v>2044</v>
      </c>
      <c r="N4068">
        <v>2146</v>
      </c>
      <c r="O4068">
        <v>2254</v>
      </c>
      <c r="P4068">
        <v>2464</v>
      </c>
      <c r="Q4068">
        <v>2674</v>
      </c>
      <c r="R4068">
        <v>21600</v>
      </c>
      <c r="S4068">
        <v>22678</v>
      </c>
      <c r="T4068">
        <v>23819</v>
      </c>
      <c r="U4068">
        <v>26038</v>
      </c>
      <c r="V4068">
        <v>28258</v>
      </c>
      <c r="W4068" t="s">
        <v>1876</v>
      </c>
      <c r="X4068">
        <v>1</v>
      </c>
      <c r="Y4068">
        <v>1</v>
      </c>
      <c r="Z4068" t="s">
        <v>1532</v>
      </c>
    </row>
    <row r="4069" spans="1:26">
      <c r="A4069">
        <v>285</v>
      </c>
      <c r="B4069">
        <v>16226</v>
      </c>
      <c r="C4069" t="s">
        <v>1574</v>
      </c>
      <c r="D4069" t="s">
        <v>1529</v>
      </c>
      <c r="E4069" t="s">
        <v>1438</v>
      </c>
      <c r="F4069">
        <v>61946</v>
      </c>
      <c r="G4069">
        <v>74436</v>
      </c>
      <c r="H4069" t="s">
        <v>1577</v>
      </c>
      <c r="I4069">
        <v>322</v>
      </c>
      <c r="J4069">
        <v>12</v>
      </c>
      <c r="K4069">
        <v>2500</v>
      </c>
      <c r="L4069">
        <v>81000</v>
      </c>
      <c r="M4069">
        <v>30492</v>
      </c>
      <c r="N4069">
        <v>32017</v>
      </c>
      <c r="O4069">
        <v>33617</v>
      </c>
      <c r="P4069">
        <v>36742</v>
      </c>
      <c r="Q4069">
        <v>39867</v>
      </c>
      <c r="R4069">
        <v>30000</v>
      </c>
      <c r="S4069">
        <v>31500</v>
      </c>
      <c r="T4069">
        <v>33075</v>
      </c>
      <c r="U4069">
        <v>36149</v>
      </c>
      <c r="V4069">
        <v>39224</v>
      </c>
      <c r="W4069" t="s">
        <v>3346</v>
      </c>
      <c r="X4069">
        <v>1</v>
      </c>
      <c r="Y4069">
        <v>1</v>
      </c>
      <c r="Z4069" t="s">
        <v>1532</v>
      </c>
    </row>
    <row r="4070" spans="1:26">
      <c r="A4070">
        <v>285</v>
      </c>
      <c r="B4070">
        <v>16226</v>
      </c>
      <c r="C4070" t="s">
        <v>1574</v>
      </c>
      <c r="D4070" t="s">
        <v>1529</v>
      </c>
      <c r="E4070" t="s">
        <v>1439</v>
      </c>
      <c r="F4070">
        <v>58270</v>
      </c>
      <c r="G4070">
        <v>69167</v>
      </c>
      <c r="H4070" t="s">
        <v>1577</v>
      </c>
      <c r="I4070">
        <v>329</v>
      </c>
      <c r="J4070">
        <v>30</v>
      </c>
      <c r="K4070">
        <v>1000</v>
      </c>
      <c r="L4070">
        <v>81000</v>
      </c>
      <c r="M4070">
        <v>2044</v>
      </c>
      <c r="N4070">
        <v>2146</v>
      </c>
      <c r="O4070">
        <v>2254</v>
      </c>
      <c r="P4070">
        <v>2464</v>
      </c>
      <c r="Q4070">
        <v>2674</v>
      </c>
      <c r="R4070">
        <v>30000</v>
      </c>
      <c r="S4070">
        <v>31497</v>
      </c>
      <c r="T4070">
        <v>33082</v>
      </c>
      <c r="U4070">
        <v>36164</v>
      </c>
      <c r="V4070">
        <v>39247</v>
      </c>
      <c r="W4070" t="s">
        <v>3323</v>
      </c>
      <c r="X4070">
        <v>1</v>
      </c>
      <c r="Y4070">
        <v>1</v>
      </c>
      <c r="Z4070" t="s">
        <v>1532</v>
      </c>
    </row>
    <row r="4071" spans="1:26">
      <c r="A4071">
        <v>285</v>
      </c>
      <c r="B4071">
        <v>16226</v>
      </c>
      <c r="C4071" t="s">
        <v>1574</v>
      </c>
      <c r="D4071" t="s">
        <v>1529</v>
      </c>
      <c r="E4071" t="s">
        <v>1438</v>
      </c>
      <c r="F4071">
        <v>61597</v>
      </c>
      <c r="G4071">
        <v>73954</v>
      </c>
      <c r="H4071" t="s">
        <v>1577</v>
      </c>
      <c r="I4071">
        <v>322</v>
      </c>
      <c r="J4071">
        <v>7</v>
      </c>
      <c r="K4071">
        <v>4500</v>
      </c>
      <c r="L4071">
        <v>81000</v>
      </c>
      <c r="M4071">
        <v>30492</v>
      </c>
      <c r="N4071">
        <v>32017</v>
      </c>
      <c r="O4071">
        <v>33617</v>
      </c>
      <c r="P4071">
        <v>36742</v>
      </c>
      <c r="Q4071">
        <v>39867</v>
      </c>
      <c r="R4071">
        <v>31500</v>
      </c>
      <c r="S4071">
        <v>33075</v>
      </c>
      <c r="T4071">
        <v>34728</v>
      </c>
      <c r="U4071">
        <v>37957</v>
      </c>
      <c r="V4071">
        <v>41185</v>
      </c>
      <c r="W4071" t="s">
        <v>3342</v>
      </c>
      <c r="X4071">
        <v>1</v>
      </c>
      <c r="Y4071">
        <v>1</v>
      </c>
      <c r="Z4071" t="s">
        <v>1532</v>
      </c>
    </row>
    <row r="4072" spans="1:26">
      <c r="A4072">
        <v>285</v>
      </c>
      <c r="B4072">
        <v>16226</v>
      </c>
      <c r="C4072" t="s">
        <v>1574</v>
      </c>
      <c r="D4072" t="s">
        <v>1529</v>
      </c>
      <c r="E4072" t="s">
        <v>1439</v>
      </c>
      <c r="F4072">
        <v>58098</v>
      </c>
      <c r="G4072">
        <v>68953</v>
      </c>
      <c r="H4072" t="s">
        <v>1577</v>
      </c>
      <c r="I4072">
        <v>329</v>
      </c>
      <c r="J4072">
        <v>2</v>
      </c>
      <c r="K4072">
        <v>4000</v>
      </c>
      <c r="L4072">
        <v>81000</v>
      </c>
      <c r="M4072">
        <v>2044</v>
      </c>
      <c r="N4072">
        <v>2146</v>
      </c>
      <c r="O4072">
        <v>2254</v>
      </c>
      <c r="P4072">
        <v>2464</v>
      </c>
      <c r="Q4072">
        <v>2674</v>
      </c>
      <c r="R4072">
        <v>8000</v>
      </c>
      <c r="S4072">
        <v>8399</v>
      </c>
      <c r="T4072">
        <v>8822</v>
      </c>
      <c r="U4072">
        <v>9644</v>
      </c>
      <c r="V4072">
        <v>10466</v>
      </c>
      <c r="W4072" t="s">
        <v>3347</v>
      </c>
      <c r="X4072">
        <v>1</v>
      </c>
      <c r="Y4072">
        <v>1</v>
      </c>
      <c r="Z4072" t="s">
        <v>1532</v>
      </c>
    </row>
    <row r="4073" spans="1:26">
      <c r="A4073">
        <v>285</v>
      </c>
      <c r="B4073">
        <v>16226</v>
      </c>
      <c r="C4073" t="s">
        <v>1574</v>
      </c>
      <c r="D4073" t="s">
        <v>1529</v>
      </c>
      <c r="E4073" t="s">
        <v>1439</v>
      </c>
      <c r="F4073">
        <v>27587</v>
      </c>
      <c r="G4073">
        <v>30068</v>
      </c>
      <c r="H4073" t="s">
        <v>1577</v>
      </c>
      <c r="I4073">
        <v>329</v>
      </c>
      <c r="J4073">
        <v>2</v>
      </c>
      <c r="K4073">
        <v>1500</v>
      </c>
      <c r="L4073">
        <v>81000</v>
      </c>
      <c r="M4073">
        <v>2044</v>
      </c>
      <c r="N4073">
        <v>2146</v>
      </c>
      <c r="O4073">
        <v>2254</v>
      </c>
      <c r="P4073">
        <v>2464</v>
      </c>
      <c r="Q4073">
        <v>2674</v>
      </c>
      <c r="R4073">
        <v>3000</v>
      </c>
      <c r="S4073">
        <v>3150</v>
      </c>
      <c r="T4073">
        <v>3308</v>
      </c>
      <c r="U4073">
        <v>3616</v>
      </c>
      <c r="V4073">
        <v>3925</v>
      </c>
      <c r="W4073" t="s">
        <v>3348</v>
      </c>
      <c r="X4073">
        <v>1</v>
      </c>
      <c r="Y4073">
        <v>1</v>
      </c>
      <c r="Z4073" t="s">
        <v>1532</v>
      </c>
    </row>
    <row r="4074" spans="1:26">
      <c r="A4074">
        <v>285</v>
      </c>
      <c r="B4074">
        <v>16226</v>
      </c>
      <c r="C4074" t="s">
        <v>1574</v>
      </c>
      <c r="D4074" t="s">
        <v>1529</v>
      </c>
      <c r="E4074" t="s">
        <v>1439</v>
      </c>
      <c r="F4074">
        <v>27696</v>
      </c>
      <c r="G4074">
        <v>30179</v>
      </c>
      <c r="H4074" t="s">
        <v>1577</v>
      </c>
      <c r="I4074">
        <v>329</v>
      </c>
      <c r="J4074">
        <v>1</v>
      </c>
      <c r="K4074">
        <v>2000</v>
      </c>
      <c r="L4074">
        <v>81000</v>
      </c>
      <c r="M4074">
        <v>2044</v>
      </c>
      <c r="N4074">
        <v>2146</v>
      </c>
      <c r="O4074">
        <v>2254</v>
      </c>
      <c r="P4074">
        <v>2464</v>
      </c>
      <c r="Q4074">
        <v>2674</v>
      </c>
      <c r="R4074">
        <v>2000</v>
      </c>
      <c r="S4074">
        <v>2100</v>
      </c>
      <c r="T4074">
        <v>2205</v>
      </c>
      <c r="U4074">
        <v>2411</v>
      </c>
      <c r="V4074">
        <v>2616</v>
      </c>
      <c r="W4074" t="s">
        <v>3349</v>
      </c>
      <c r="X4074">
        <v>1</v>
      </c>
      <c r="Y4074">
        <v>1</v>
      </c>
      <c r="Z4074" t="s">
        <v>1532</v>
      </c>
    </row>
    <row r="4075" spans="1:26">
      <c r="A4075">
        <v>285</v>
      </c>
      <c r="B4075">
        <v>16226</v>
      </c>
      <c r="C4075" t="s">
        <v>1574</v>
      </c>
      <c r="D4075" t="s">
        <v>1529</v>
      </c>
      <c r="E4075" t="s">
        <v>1439</v>
      </c>
      <c r="F4075">
        <v>27714</v>
      </c>
      <c r="G4075">
        <v>30206</v>
      </c>
      <c r="H4075" t="s">
        <v>1577</v>
      </c>
      <c r="I4075">
        <v>329</v>
      </c>
      <c r="J4075">
        <v>1</v>
      </c>
      <c r="K4075">
        <v>2000</v>
      </c>
      <c r="L4075">
        <v>81000</v>
      </c>
      <c r="M4075">
        <v>2044</v>
      </c>
      <c r="N4075">
        <v>2146</v>
      </c>
      <c r="O4075">
        <v>2254</v>
      </c>
      <c r="P4075">
        <v>2464</v>
      </c>
      <c r="Q4075">
        <v>2674</v>
      </c>
      <c r="R4075">
        <v>2000</v>
      </c>
      <c r="S4075">
        <v>2100</v>
      </c>
      <c r="T4075">
        <v>2205</v>
      </c>
      <c r="U4075">
        <v>2411</v>
      </c>
      <c r="V4075">
        <v>2616</v>
      </c>
      <c r="W4075" t="s">
        <v>3349</v>
      </c>
      <c r="X4075">
        <v>1</v>
      </c>
      <c r="Y4075">
        <v>1</v>
      </c>
      <c r="Z4075" t="s">
        <v>1532</v>
      </c>
    </row>
    <row r="4076" spans="1:26">
      <c r="A4076">
        <v>285</v>
      </c>
      <c r="B4076">
        <v>16226</v>
      </c>
      <c r="C4076" t="s">
        <v>1574</v>
      </c>
      <c r="D4076" t="s">
        <v>1529</v>
      </c>
      <c r="E4076" t="s">
        <v>1439</v>
      </c>
      <c r="F4076">
        <v>27562</v>
      </c>
      <c r="G4076">
        <v>30033</v>
      </c>
      <c r="H4076" t="s">
        <v>1577</v>
      </c>
      <c r="I4076">
        <v>329</v>
      </c>
      <c r="J4076">
        <v>6</v>
      </c>
      <c r="K4076">
        <v>1000</v>
      </c>
      <c r="L4076">
        <v>81000</v>
      </c>
      <c r="M4076">
        <v>2044</v>
      </c>
      <c r="N4076">
        <v>2146</v>
      </c>
      <c r="O4076">
        <v>2254</v>
      </c>
      <c r="P4076">
        <v>2464</v>
      </c>
      <c r="Q4076">
        <v>2674</v>
      </c>
      <c r="R4076">
        <v>6000</v>
      </c>
      <c r="S4076">
        <v>6299</v>
      </c>
      <c r="T4076">
        <v>6616</v>
      </c>
      <c r="U4076">
        <v>7233</v>
      </c>
      <c r="V4076">
        <v>7849</v>
      </c>
      <c r="W4076" t="s">
        <v>3350</v>
      </c>
      <c r="X4076">
        <v>1</v>
      </c>
      <c r="Y4076">
        <v>1</v>
      </c>
      <c r="Z4076" t="s">
        <v>1532</v>
      </c>
    </row>
    <row r="4077" spans="1:26">
      <c r="A4077">
        <v>285</v>
      </c>
      <c r="B4077">
        <v>16226</v>
      </c>
      <c r="C4077" t="s">
        <v>1574</v>
      </c>
      <c r="D4077" t="s">
        <v>1529</v>
      </c>
      <c r="E4077" t="s">
        <v>1439</v>
      </c>
      <c r="F4077">
        <v>27482</v>
      </c>
      <c r="G4077">
        <v>29952</v>
      </c>
      <c r="H4077" t="s">
        <v>1577</v>
      </c>
      <c r="I4077">
        <v>329</v>
      </c>
      <c r="J4077">
        <v>11</v>
      </c>
      <c r="K4077">
        <v>1000</v>
      </c>
      <c r="L4077">
        <v>81000</v>
      </c>
      <c r="M4077">
        <v>2044</v>
      </c>
      <c r="N4077">
        <v>2146</v>
      </c>
      <c r="O4077">
        <v>2254</v>
      </c>
      <c r="P4077">
        <v>2464</v>
      </c>
      <c r="Q4077">
        <v>2674</v>
      </c>
      <c r="R4077">
        <v>11000</v>
      </c>
      <c r="S4077">
        <v>11549</v>
      </c>
      <c r="T4077">
        <v>12130</v>
      </c>
      <c r="U4077">
        <v>13260</v>
      </c>
      <c r="V4077">
        <v>14390</v>
      </c>
      <c r="W4077" t="s">
        <v>3320</v>
      </c>
      <c r="X4077">
        <v>1</v>
      </c>
      <c r="Y4077">
        <v>1</v>
      </c>
      <c r="Z4077" t="s">
        <v>1532</v>
      </c>
    </row>
    <row r="4078" spans="1:26">
      <c r="A4078">
        <v>285</v>
      </c>
      <c r="B4078">
        <v>16226</v>
      </c>
      <c r="C4078" t="s">
        <v>1574</v>
      </c>
      <c r="D4078" t="s">
        <v>1529</v>
      </c>
      <c r="E4078" t="s">
        <v>1439</v>
      </c>
      <c r="F4078">
        <v>30849</v>
      </c>
      <c r="G4078">
        <v>33618</v>
      </c>
      <c r="H4078" t="s">
        <v>1577</v>
      </c>
      <c r="I4078">
        <v>329</v>
      </c>
      <c r="J4078">
        <v>5</v>
      </c>
      <c r="K4078">
        <v>1500</v>
      </c>
      <c r="L4078">
        <v>81000</v>
      </c>
      <c r="M4078">
        <v>2044</v>
      </c>
      <c r="N4078">
        <v>2146</v>
      </c>
      <c r="O4078">
        <v>2254</v>
      </c>
      <c r="P4078">
        <v>2464</v>
      </c>
      <c r="Q4078">
        <v>2674</v>
      </c>
      <c r="R4078">
        <v>7500</v>
      </c>
      <c r="S4078">
        <v>7874</v>
      </c>
      <c r="T4078">
        <v>8271</v>
      </c>
      <c r="U4078">
        <v>9041</v>
      </c>
      <c r="V4078">
        <v>9812</v>
      </c>
      <c r="W4078" t="s">
        <v>3351</v>
      </c>
      <c r="X4078">
        <v>1</v>
      </c>
      <c r="Y4078">
        <v>1</v>
      </c>
      <c r="Z4078" t="s">
        <v>1532</v>
      </c>
    </row>
    <row r="4079" spans="1:26">
      <c r="A4079">
        <v>285</v>
      </c>
      <c r="B4079">
        <v>16226</v>
      </c>
      <c r="C4079" t="s">
        <v>1574</v>
      </c>
      <c r="D4079" t="s">
        <v>1529</v>
      </c>
      <c r="E4079" t="s">
        <v>1439</v>
      </c>
      <c r="F4079">
        <v>34927</v>
      </c>
      <c r="G4079">
        <v>38309</v>
      </c>
      <c r="H4079" t="s">
        <v>1577</v>
      </c>
      <c r="I4079">
        <v>329</v>
      </c>
      <c r="J4079">
        <v>2</v>
      </c>
      <c r="K4079">
        <v>10000</v>
      </c>
      <c r="L4079">
        <v>81000</v>
      </c>
      <c r="M4079">
        <v>2044</v>
      </c>
      <c r="N4079">
        <v>2146</v>
      </c>
      <c r="O4079">
        <v>2254</v>
      </c>
      <c r="P4079">
        <v>2464</v>
      </c>
      <c r="Q4079">
        <v>2674</v>
      </c>
      <c r="R4079">
        <v>20000</v>
      </c>
      <c r="S4079">
        <v>20998</v>
      </c>
      <c r="T4079">
        <v>22055</v>
      </c>
      <c r="U4079">
        <v>24110</v>
      </c>
      <c r="V4079">
        <v>26164</v>
      </c>
      <c r="W4079" t="s">
        <v>3352</v>
      </c>
      <c r="X4079">
        <v>1</v>
      </c>
      <c r="Y4079">
        <v>1</v>
      </c>
      <c r="Z4079" t="s">
        <v>1532</v>
      </c>
    </row>
    <row r="4080" spans="1:26">
      <c r="A4080">
        <v>285</v>
      </c>
      <c r="B4080">
        <v>16226</v>
      </c>
      <c r="C4080" t="s">
        <v>1574</v>
      </c>
      <c r="D4080" t="s">
        <v>1529</v>
      </c>
      <c r="E4080" t="s">
        <v>1439</v>
      </c>
      <c r="F4080">
        <v>32642</v>
      </c>
      <c r="G4080">
        <v>35599</v>
      </c>
      <c r="H4080" t="s">
        <v>1577</v>
      </c>
      <c r="I4080">
        <v>329</v>
      </c>
      <c r="J4080">
        <v>3</v>
      </c>
      <c r="K4080">
        <v>8000</v>
      </c>
      <c r="L4080">
        <v>81000</v>
      </c>
      <c r="M4080">
        <v>2044</v>
      </c>
      <c r="N4080">
        <v>2146</v>
      </c>
      <c r="O4080">
        <v>2254</v>
      </c>
      <c r="P4080">
        <v>2464</v>
      </c>
      <c r="Q4080">
        <v>2674</v>
      </c>
      <c r="R4080">
        <v>24000</v>
      </c>
      <c r="S4080">
        <v>25198</v>
      </c>
      <c r="T4080">
        <v>26466</v>
      </c>
      <c r="U4080">
        <v>28932</v>
      </c>
      <c r="V4080">
        <v>31397</v>
      </c>
      <c r="W4080" t="s">
        <v>3313</v>
      </c>
      <c r="X4080">
        <v>1</v>
      </c>
      <c r="Y4080">
        <v>1</v>
      </c>
      <c r="Z4080" t="s">
        <v>1532</v>
      </c>
    </row>
    <row r="4081" spans="1:26">
      <c r="A4081">
        <v>285</v>
      </c>
      <c r="B4081">
        <v>16226</v>
      </c>
      <c r="C4081" t="s">
        <v>1574</v>
      </c>
      <c r="D4081" t="s">
        <v>1529</v>
      </c>
      <c r="E4081" t="s">
        <v>1439</v>
      </c>
      <c r="F4081">
        <v>34706</v>
      </c>
      <c r="G4081">
        <v>38033</v>
      </c>
      <c r="H4081" t="s">
        <v>1577</v>
      </c>
      <c r="I4081">
        <v>329</v>
      </c>
      <c r="J4081">
        <v>129</v>
      </c>
      <c r="K4081">
        <v>3000</v>
      </c>
      <c r="L4081">
        <v>81000</v>
      </c>
      <c r="M4081">
        <v>2044</v>
      </c>
      <c r="N4081">
        <v>2146</v>
      </c>
      <c r="O4081">
        <v>2254</v>
      </c>
      <c r="P4081">
        <v>2464</v>
      </c>
      <c r="Q4081">
        <v>2674</v>
      </c>
      <c r="R4081">
        <v>387000</v>
      </c>
      <c r="S4081">
        <v>406312</v>
      </c>
      <c r="T4081">
        <v>426760</v>
      </c>
      <c r="U4081">
        <v>466521</v>
      </c>
      <c r="V4081">
        <v>506281</v>
      </c>
      <c r="W4081" t="s">
        <v>3353</v>
      </c>
      <c r="X4081">
        <v>1</v>
      </c>
      <c r="Y4081">
        <v>1</v>
      </c>
      <c r="Z4081" t="s">
        <v>1532</v>
      </c>
    </row>
    <row r="4082" spans="1:26">
      <c r="A4082">
        <v>285</v>
      </c>
      <c r="B4082">
        <v>16226</v>
      </c>
      <c r="C4082" t="s">
        <v>1574</v>
      </c>
      <c r="D4082" t="s">
        <v>1529</v>
      </c>
      <c r="E4082" t="s">
        <v>1439</v>
      </c>
      <c r="F4082">
        <v>27743</v>
      </c>
      <c r="G4082">
        <v>52178</v>
      </c>
      <c r="H4082" t="s">
        <v>1530</v>
      </c>
      <c r="I4082">
        <v>291</v>
      </c>
      <c r="J4082">
        <v>100</v>
      </c>
      <c r="K4082">
        <v>10</v>
      </c>
      <c r="L4082">
        <v>81000</v>
      </c>
      <c r="M4082">
        <v>2044</v>
      </c>
      <c r="N4082">
        <v>2146</v>
      </c>
      <c r="O4082">
        <v>2254</v>
      </c>
      <c r="P4082">
        <v>2464</v>
      </c>
      <c r="Q4082">
        <v>2674</v>
      </c>
      <c r="R4082">
        <v>1000</v>
      </c>
      <c r="S4082">
        <v>1050</v>
      </c>
      <c r="T4082">
        <v>1103</v>
      </c>
      <c r="U4082">
        <v>1205</v>
      </c>
      <c r="V4082">
        <v>1308</v>
      </c>
      <c r="W4082" t="s">
        <v>3252</v>
      </c>
      <c r="X4082">
        <v>1</v>
      </c>
      <c r="Y4082">
        <v>1</v>
      </c>
      <c r="Z4082" t="s">
        <v>1532</v>
      </c>
    </row>
    <row r="4083" spans="1:26">
      <c r="A4083">
        <v>285</v>
      </c>
      <c r="B4083">
        <v>16226</v>
      </c>
      <c r="C4083" t="s">
        <v>1574</v>
      </c>
      <c r="D4083" t="s">
        <v>1529</v>
      </c>
      <c r="E4083" t="s">
        <v>1439</v>
      </c>
      <c r="F4083">
        <v>27743</v>
      </c>
      <c r="G4083">
        <v>30219</v>
      </c>
      <c r="H4083" t="s">
        <v>1530</v>
      </c>
      <c r="I4083">
        <v>291</v>
      </c>
      <c r="J4083">
        <v>300</v>
      </c>
      <c r="K4083">
        <v>10</v>
      </c>
      <c r="L4083">
        <v>81000</v>
      </c>
      <c r="M4083">
        <v>2044</v>
      </c>
      <c r="N4083">
        <v>2146</v>
      </c>
      <c r="O4083">
        <v>2254</v>
      </c>
      <c r="P4083">
        <v>2464</v>
      </c>
      <c r="Q4083">
        <v>2674</v>
      </c>
      <c r="R4083">
        <v>3000</v>
      </c>
      <c r="S4083">
        <v>3150</v>
      </c>
      <c r="T4083">
        <v>3308</v>
      </c>
      <c r="U4083">
        <v>3616</v>
      </c>
      <c r="V4083">
        <v>3925</v>
      </c>
      <c r="W4083" t="s">
        <v>3252</v>
      </c>
      <c r="X4083">
        <v>1</v>
      </c>
      <c r="Y4083">
        <v>1</v>
      </c>
      <c r="Z4083" t="s">
        <v>1532</v>
      </c>
    </row>
    <row r="4084" spans="1:26">
      <c r="A4084">
        <v>285</v>
      </c>
      <c r="B4084">
        <v>16226</v>
      </c>
      <c r="C4084" t="s">
        <v>1574</v>
      </c>
      <c r="D4084" t="s">
        <v>1529</v>
      </c>
      <c r="E4084" t="s">
        <v>1439</v>
      </c>
      <c r="F4084">
        <v>2068</v>
      </c>
      <c r="G4084">
        <v>2377</v>
      </c>
      <c r="H4084" t="s">
        <v>1530</v>
      </c>
      <c r="I4084">
        <v>291</v>
      </c>
      <c r="J4084">
        <v>300</v>
      </c>
      <c r="K4084">
        <v>8</v>
      </c>
      <c r="L4084">
        <v>81000</v>
      </c>
      <c r="M4084">
        <v>2044</v>
      </c>
      <c r="N4084">
        <v>2146</v>
      </c>
      <c r="O4084">
        <v>2254</v>
      </c>
      <c r="P4084">
        <v>2464</v>
      </c>
      <c r="Q4084">
        <v>2674</v>
      </c>
      <c r="R4084">
        <v>2400</v>
      </c>
      <c r="S4084">
        <v>2520</v>
      </c>
      <c r="T4084">
        <v>2647</v>
      </c>
      <c r="U4084">
        <v>2893</v>
      </c>
      <c r="V4084">
        <v>3140</v>
      </c>
      <c r="W4084" t="s">
        <v>3252</v>
      </c>
      <c r="X4084">
        <v>1</v>
      </c>
      <c r="Y4084">
        <v>1</v>
      </c>
      <c r="Z4084" t="s">
        <v>1532</v>
      </c>
    </row>
    <row r="4085" spans="1:26">
      <c r="A4085">
        <v>285</v>
      </c>
      <c r="B4085">
        <v>16226</v>
      </c>
      <c r="C4085" t="s">
        <v>1574</v>
      </c>
      <c r="D4085" t="s">
        <v>1529</v>
      </c>
      <c r="E4085" t="s">
        <v>1439</v>
      </c>
      <c r="F4085">
        <v>44201</v>
      </c>
      <c r="G4085">
        <v>50910</v>
      </c>
      <c r="H4085" t="s">
        <v>1577</v>
      </c>
      <c r="I4085">
        <v>329</v>
      </c>
      <c r="J4085">
        <v>3</v>
      </c>
      <c r="K4085">
        <v>1500</v>
      </c>
      <c r="L4085">
        <v>81000</v>
      </c>
      <c r="M4085">
        <v>2044</v>
      </c>
      <c r="N4085">
        <v>2146</v>
      </c>
      <c r="O4085">
        <v>2254</v>
      </c>
      <c r="P4085">
        <v>2464</v>
      </c>
      <c r="Q4085">
        <v>2674</v>
      </c>
      <c r="R4085">
        <v>4500</v>
      </c>
      <c r="S4085">
        <v>4725</v>
      </c>
      <c r="T4085">
        <v>4962</v>
      </c>
      <c r="U4085">
        <v>5425</v>
      </c>
      <c r="V4085">
        <v>5887</v>
      </c>
      <c r="W4085" t="s">
        <v>2035</v>
      </c>
      <c r="X4085">
        <v>1</v>
      </c>
      <c r="Y4085">
        <v>1</v>
      </c>
      <c r="Z4085" t="s">
        <v>1532</v>
      </c>
    </row>
    <row r="4086" spans="1:26">
      <c r="A4086">
        <v>285</v>
      </c>
      <c r="B4086">
        <v>16226</v>
      </c>
      <c r="C4086" t="s">
        <v>1574</v>
      </c>
      <c r="D4086" t="s">
        <v>1529</v>
      </c>
      <c r="E4086" t="s">
        <v>1439</v>
      </c>
      <c r="F4086">
        <v>38886</v>
      </c>
      <c r="G4086">
        <v>43075</v>
      </c>
      <c r="H4086" t="s">
        <v>1577</v>
      </c>
      <c r="I4086">
        <v>329</v>
      </c>
      <c r="J4086">
        <v>12</v>
      </c>
      <c r="K4086">
        <v>1600</v>
      </c>
      <c r="L4086">
        <v>81000</v>
      </c>
      <c r="M4086">
        <v>2044</v>
      </c>
      <c r="N4086">
        <v>2146</v>
      </c>
      <c r="O4086">
        <v>2254</v>
      </c>
      <c r="P4086">
        <v>2464</v>
      </c>
      <c r="Q4086">
        <v>2674</v>
      </c>
      <c r="R4086">
        <v>19200</v>
      </c>
      <c r="S4086">
        <v>20158</v>
      </c>
      <c r="T4086">
        <v>21173</v>
      </c>
      <c r="U4086">
        <v>23145</v>
      </c>
      <c r="V4086">
        <v>25118</v>
      </c>
      <c r="W4086" t="s">
        <v>3354</v>
      </c>
      <c r="X4086">
        <v>1</v>
      </c>
      <c r="Y4086">
        <v>1</v>
      </c>
      <c r="Z4086" t="s">
        <v>1532</v>
      </c>
    </row>
    <row r="4087" spans="1:26">
      <c r="A4087">
        <v>285</v>
      </c>
      <c r="B4087">
        <v>16226</v>
      </c>
      <c r="C4087" t="s">
        <v>1574</v>
      </c>
      <c r="D4087" t="s">
        <v>1529</v>
      </c>
      <c r="E4087" t="s">
        <v>1439</v>
      </c>
      <c r="F4087">
        <v>36590</v>
      </c>
      <c r="G4087">
        <v>40218</v>
      </c>
      <c r="H4087" t="s">
        <v>1530</v>
      </c>
      <c r="I4087">
        <v>291</v>
      </c>
      <c r="J4087">
        <v>300</v>
      </c>
      <c r="K4087">
        <v>40</v>
      </c>
      <c r="L4087">
        <v>81000</v>
      </c>
      <c r="M4087">
        <v>2044</v>
      </c>
      <c r="N4087">
        <v>2146</v>
      </c>
      <c r="O4087">
        <v>2254</v>
      </c>
      <c r="P4087">
        <v>2464</v>
      </c>
      <c r="Q4087">
        <v>2674</v>
      </c>
      <c r="R4087">
        <v>12000</v>
      </c>
      <c r="S4087">
        <v>12599</v>
      </c>
      <c r="T4087">
        <v>13233</v>
      </c>
      <c r="U4087">
        <v>14466</v>
      </c>
      <c r="V4087">
        <v>15699</v>
      </c>
      <c r="W4087" t="s">
        <v>3355</v>
      </c>
      <c r="X4087">
        <v>1</v>
      </c>
      <c r="Y4087">
        <v>1</v>
      </c>
      <c r="Z4087" t="s">
        <v>1532</v>
      </c>
    </row>
    <row r="4088" spans="1:26">
      <c r="A4088">
        <v>285</v>
      </c>
      <c r="B4088">
        <v>16226</v>
      </c>
      <c r="C4088" t="s">
        <v>1574</v>
      </c>
      <c r="D4088" t="s">
        <v>1529</v>
      </c>
      <c r="E4088" t="s">
        <v>1439</v>
      </c>
      <c r="F4088">
        <v>37914</v>
      </c>
      <c r="G4088">
        <v>41861</v>
      </c>
      <c r="H4088" t="s">
        <v>1577</v>
      </c>
      <c r="I4088">
        <v>329</v>
      </c>
      <c r="J4088">
        <v>10</v>
      </c>
      <c r="K4088">
        <v>3500</v>
      </c>
      <c r="L4088">
        <v>81000</v>
      </c>
      <c r="M4088">
        <v>2044</v>
      </c>
      <c r="N4088">
        <v>2146</v>
      </c>
      <c r="O4088">
        <v>2254</v>
      </c>
      <c r="P4088">
        <v>2464</v>
      </c>
      <c r="Q4088">
        <v>2674</v>
      </c>
      <c r="R4088">
        <v>35000</v>
      </c>
      <c r="S4088">
        <v>36747</v>
      </c>
      <c r="T4088">
        <v>38596</v>
      </c>
      <c r="U4088">
        <v>42192</v>
      </c>
      <c r="V4088">
        <v>45788</v>
      </c>
      <c r="W4088" t="s">
        <v>3313</v>
      </c>
      <c r="X4088">
        <v>1</v>
      </c>
      <c r="Y4088">
        <v>1</v>
      </c>
      <c r="Z4088" t="s">
        <v>1532</v>
      </c>
    </row>
    <row r="4089" spans="1:26">
      <c r="A4089">
        <v>285</v>
      </c>
      <c r="B4089">
        <v>16226</v>
      </c>
      <c r="C4089" t="s">
        <v>1574</v>
      </c>
      <c r="D4089" t="s">
        <v>1529</v>
      </c>
      <c r="E4089" t="s">
        <v>1438</v>
      </c>
      <c r="F4089">
        <v>75291</v>
      </c>
      <c r="G4089">
        <v>89334</v>
      </c>
      <c r="H4089" t="s">
        <v>1577</v>
      </c>
      <c r="I4089">
        <v>322</v>
      </c>
      <c r="J4089">
        <v>40</v>
      </c>
      <c r="K4089">
        <v>3500</v>
      </c>
      <c r="L4089">
        <v>81000</v>
      </c>
      <c r="M4089">
        <v>30492</v>
      </c>
      <c r="N4089">
        <v>32017</v>
      </c>
      <c r="O4089">
        <v>33617</v>
      </c>
      <c r="P4089">
        <v>36742</v>
      </c>
      <c r="Q4089">
        <v>39867</v>
      </c>
      <c r="R4089">
        <v>140000</v>
      </c>
      <c r="S4089">
        <v>147002</v>
      </c>
      <c r="T4089">
        <v>154348</v>
      </c>
      <c r="U4089">
        <v>168696</v>
      </c>
      <c r="V4089">
        <v>183044</v>
      </c>
      <c r="W4089" t="s">
        <v>1878</v>
      </c>
      <c r="X4089">
        <v>1</v>
      </c>
      <c r="Y4089">
        <v>1</v>
      </c>
      <c r="Z4089" t="s">
        <v>1532</v>
      </c>
    </row>
    <row r="4090" spans="1:26">
      <c r="A4090">
        <v>285</v>
      </c>
      <c r="B4090">
        <v>16226</v>
      </c>
      <c r="C4090" t="s">
        <v>1574</v>
      </c>
      <c r="D4090" t="s">
        <v>1529</v>
      </c>
      <c r="E4090" t="s">
        <v>1438</v>
      </c>
      <c r="F4090">
        <v>40621</v>
      </c>
      <c r="G4090">
        <v>45380</v>
      </c>
      <c r="H4090" t="s">
        <v>1577</v>
      </c>
      <c r="I4090">
        <v>329</v>
      </c>
      <c r="J4090">
        <v>1</v>
      </c>
      <c r="K4090">
        <v>800</v>
      </c>
      <c r="L4090">
        <v>81000</v>
      </c>
      <c r="M4090">
        <v>30492</v>
      </c>
      <c r="N4090">
        <v>32017</v>
      </c>
      <c r="O4090">
        <v>33617</v>
      </c>
      <c r="P4090">
        <v>36742</v>
      </c>
      <c r="Q4090">
        <v>39867</v>
      </c>
      <c r="R4090">
        <v>800</v>
      </c>
      <c r="S4090">
        <v>840</v>
      </c>
      <c r="T4090">
        <v>882</v>
      </c>
      <c r="U4090">
        <v>964</v>
      </c>
      <c r="V4090">
        <v>1046</v>
      </c>
      <c r="W4090" t="s">
        <v>3356</v>
      </c>
      <c r="X4090">
        <v>1</v>
      </c>
      <c r="Y4090">
        <v>1</v>
      </c>
      <c r="Z4090" t="s">
        <v>1532</v>
      </c>
    </row>
    <row r="4091" spans="1:26">
      <c r="A4091">
        <v>285</v>
      </c>
      <c r="B4091">
        <v>16226</v>
      </c>
      <c r="C4091" t="s">
        <v>1574</v>
      </c>
      <c r="D4091" t="s">
        <v>1529</v>
      </c>
      <c r="E4091" t="s">
        <v>1439</v>
      </c>
      <c r="F4091">
        <v>79153</v>
      </c>
      <c r="G4091">
        <v>93497</v>
      </c>
      <c r="H4091" t="s">
        <v>1530</v>
      </c>
      <c r="I4091">
        <v>286</v>
      </c>
      <c r="J4091">
        <v>200</v>
      </c>
      <c r="K4091">
        <v>300</v>
      </c>
      <c r="L4091">
        <v>81000</v>
      </c>
      <c r="M4091">
        <v>2044</v>
      </c>
      <c r="N4091">
        <v>2146</v>
      </c>
      <c r="O4091">
        <v>2254</v>
      </c>
      <c r="P4091">
        <v>2464</v>
      </c>
      <c r="Q4091">
        <v>2674</v>
      </c>
      <c r="R4091">
        <v>60000</v>
      </c>
      <c r="S4091">
        <v>62994</v>
      </c>
      <c r="T4091">
        <v>66164</v>
      </c>
      <c r="U4091">
        <v>72329</v>
      </c>
      <c r="V4091">
        <v>78493</v>
      </c>
      <c r="W4091" t="s">
        <v>3357</v>
      </c>
      <c r="X4091">
        <v>1</v>
      </c>
      <c r="Y4091">
        <v>1</v>
      </c>
      <c r="Z4091" t="s">
        <v>1532</v>
      </c>
    </row>
    <row r="4092" spans="1:26">
      <c r="A4092">
        <v>285</v>
      </c>
      <c r="B4092">
        <v>16226</v>
      </c>
      <c r="C4092" t="s">
        <v>1574</v>
      </c>
      <c r="D4092" t="s">
        <v>1529</v>
      </c>
      <c r="E4092" t="s">
        <v>1438</v>
      </c>
      <c r="F4092">
        <v>50522</v>
      </c>
      <c r="G4092">
        <v>59237</v>
      </c>
      <c r="H4092" t="s">
        <v>1577</v>
      </c>
      <c r="I4092">
        <v>329</v>
      </c>
      <c r="J4092">
        <v>2</v>
      </c>
      <c r="K4092">
        <v>8500</v>
      </c>
      <c r="L4092">
        <v>81000</v>
      </c>
      <c r="M4092">
        <v>30492</v>
      </c>
      <c r="N4092">
        <v>32017</v>
      </c>
      <c r="O4092">
        <v>33617</v>
      </c>
      <c r="P4092">
        <v>36742</v>
      </c>
      <c r="Q4092">
        <v>39867</v>
      </c>
      <c r="R4092">
        <v>17000</v>
      </c>
      <c r="S4092">
        <v>17850</v>
      </c>
      <c r="T4092">
        <v>18742</v>
      </c>
      <c r="U4092">
        <v>20485</v>
      </c>
      <c r="V4092">
        <v>22227</v>
      </c>
      <c r="W4092" t="s">
        <v>1949</v>
      </c>
      <c r="X4092">
        <v>1</v>
      </c>
      <c r="Y4092">
        <v>1</v>
      </c>
      <c r="Z4092" t="s">
        <v>1532</v>
      </c>
    </row>
    <row r="4093" spans="1:26">
      <c r="A4093">
        <v>285</v>
      </c>
      <c r="B4093">
        <v>16226</v>
      </c>
      <c r="C4093" t="s">
        <v>1574</v>
      </c>
      <c r="D4093" t="s">
        <v>1529</v>
      </c>
      <c r="E4093" t="s">
        <v>1439</v>
      </c>
      <c r="F4093">
        <v>78913</v>
      </c>
      <c r="G4093">
        <v>93239</v>
      </c>
      <c r="H4093" t="s">
        <v>1530</v>
      </c>
      <c r="I4093">
        <v>286</v>
      </c>
      <c r="J4093">
        <v>200</v>
      </c>
      <c r="K4093">
        <v>300</v>
      </c>
      <c r="L4093">
        <v>81000</v>
      </c>
      <c r="M4093">
        <v>2044</v>
      </c>
      <c r="N4093">
        <v>2146</v>
      </c>
      <c r="O4093">
        <v>2254</v>
      </c>
      <c r="P4093">
        <v>2464</v>
      </c>
      <c r="Q4093">
        <v>2674</v>
      </c>
      <c r="R4093">
        <v>60000</v>
      </c>
      <c r="S4093">
        <v>62994</v>
      </c>
      <c r="T4093">
        <v>66164</v>
      </c>
      <c r="U4093">
        <v>72329</v>
      </c>
      <c r="V4093">
        <v>78493</v>
      </c>
      <c r="W4093" t="s">
        <v>3357</v>
      </c>
      <c r="X4093">
        <v>1</v>
      </c>
      <c r="Y4093">
        <v>1</v>
      </c>
      <c r="Z4093" t="s">
        <v>1532</v>
      </c>
    </row>
    <row r="4094" spans="1:26">
      <c r="A4094">
        <v>285</v>
      </c>
      <c r="B4094">
        <v>16226</v>
      </c>
      <c r="C4094" t="s">
        <v>1574</v>
      </c>
      <c r="D4094" t="s">
        <v>1529</v>
      </c>
      <c r="E4094" t="s">
        <v>1439</v>
      </c>
      <c r="F4094">
        <v>45106</v>
      </c>
      <c r="G4094">
        <v>52080</v>
      </c>
      <c r="H4094" t="s">
        <v>1530</v>
      </c>
      <c r="I4094">
        <v>295</v>
      </c>
      <c r="J4094">
        <v>200</v>
      </c>
      <c r="K4094">
        <v>50</v>
      </c>
      <c r="L4094">
        <v>81000</v>
      </c>
      <c r="M4094">
        <v>2044</v>
      </c>
      <c r="N4094">
        <v>2146</v>
      </c>
      <c r="O4094">
        <v>2254</v>
      </c>
      <c r="P4094">
        <v>2464</v>
      </c>
      <c r="Q4094">
        <v>2674</v>
      </c>
      <c r="R4094">
        <v>10000</v>
      </c>
      <c r="S4094">
        <v>10499</v>
      </c>
      <c r="T4094">
        <v>11027</v>
      </c>
      <c r="U4094">
        <v>12055</v>
      </c>
      <c r="V4094">
        <v>13082</v>
      </c>
      <c r="W4094" t="s">
        <v>3357</v>
      </c>
      <c r="X4094">
        <v>1</v>
      </c>
      <c r="Y4094">
        <v>1</v>
      </c>
      <c r="Z4094" t="s">
        <v>1532</v>
      </c>
    </row>
    <row r="4095" spans="1:26">
      <c r="A4095">
        <v>285</v>
      </c>
      <c r="B4095">
        <v>16226</v>
      </c>
      <c r="C4095" t="s">
        <v>1574</v>
      </c>
      <c r="D4095" t="s">
        <v>1529</v>
      </c>
      <c r="E4095" t="s">
        <v>1439</v>
      </c>
      <c r="F4095">
        <v>45105</v>
      </c>
      <c r="G4095">
        <v>52078</v>
      </c>
      <c r="H4095" t="s">
        <v>1530</v>
      </c>
      <c r="I4095">
        <v>295</v>
      </c>
      <c r="J4095">
        <v>200</v>
      </c>
      <c r="K4095">
        <v>50</v>
      </c>
      <c r="L4095">
        <v>81000</v>
      </c>
      <c r="M4095">
        <v>2044</v>
      </c>
      <c r="N4095">
        <v>2146</v>
      </c>
      <c r="O4095">
        <v>2254</v>
      </c>
      <c r="P4095">
        <v>2464</v>
      </c>
      <c r="Q4095">
        <v>2674</v>
      </c>
      <c r="R4095">
        <v>10000</v>
      </c>
      <c r="S4095">
        <v>10499</v>
      </c>
      <c r="T4095">
        <v>11027</v>
      </c>
      <c r="U4095">
        <v>12055</v>
      </c>
      <c r="V4095">
        <v>13082</v>
      </c>
      <c r="W4095" t="s">
        <v>3357</v>
      </c>
      <c r="X4095">
        <v>1</v>
      </c>
      <c r="Y4095">
        <v>1</v>
      </c>
      <c r="Z4095" t="s">
        <v>1532</v>
      </c>
    </row>
    <row r="4096" spans="1:26">
      <c r="A4096">
        <v>285</v>
      </c>
      <c r="B4096">
        <v>16226</v>
      </c>
      <c r="C4096" t="s">
        <v>1574</v>
      </c>
      <c r="D4096" t="s">
        <v>1529</v>
      </c>
      <c r="E4096" t="s">
        <v>1439</v>
      </c>
      <c r="F4096">
        <v>8269</v>
      </c>
      <c r="G4096">
        <v>8649</v>
      </c>
      <c r="H4096" t="s">
        <v>1530</v>
      </c>
      <c r="I4096">
        <v>286</v>
      </c>
      <c r="J4096">
        <v>50</v>
      </c>
      <c r="K4096">
        <v>20</v>
      </c>
      <c r="L4096">
        <v>81000</v>
      </c>
      <c r="M4096">
        <v>2044</v>
      </c>
      <c r="N4096">
        <v>2146</v>
      </c>
      <c r="O4096">
        <v>2254</v>
      </c>
      <c r="P4096">
        <v>2464</v>
      </c>
      <c r="Q4096">
        <v>2674</v>
      </c>
      <c r="R4096">
        <v>1000</v>
      </c>
      <c r="S4096">
        <v>1050</v>
      </c>
      <c r="T4096">
        <v>1103</v>
      </c>
      <c r="U4096">
        <v>1205</v>
      </c>
      <c r="V4096">
        <v>1308</v>
      </c>
      <c r="W4096" t="s">
        <v>3357</v>
      </c>
      <c r="X4096">
        <v>1</v>
      </c>
      <c r="Y4096">
        <v>1</v>
      </c>
      <c r="Z4096" t="s">
        <v>1532</v>
      </c>
    </row>
    <row r="4097" spans="1:26">
      <c r="A4097">
        <v>285</v>
      </c>
      <c r="B4097">
        <v>16226</v>
      </c>
      <c r="C4097" t="s">
        <v>1574</v>
      </c>
      <c r="D4097" t="s">
        <v>1529</v>
      </c>
      <c r="E4097" t="s">
        <v>1438</v>
      </c>
      <c r="F4097">
        <v>50632</v>
      </c>
      <c r="G4097">
        <v>59496</v>
      </c>
      <c r="H4097" t="s">
        <v>1577</v>
      </c>
      <c r="I4097">
        <v>329</v>
      </c>
      <c r="J4097">
        <v>2</v>
      </c>
      <c r="K4097">
        <v>25000</v>
      </c>
      <c r="L4097">
        <v>81000</v>
      </c>
      <c r="M4097">
        <v>30492</v>
      </c>
      <c r="N4097">
        <v>32017</v>
      </c>
      <c r="O4097">
        <v>33617</v>
      </c>
      <c r="P4097">
        <v>36742</v>
      </c>
      <c r="Q4097">
        <v>39867</v>
      </c>
      <c r="R4097">
        <v>50000</v>
      </c>
      <c r="S4097">
        <v>52501</v>
      </c>
      <c r="T4097">
        <v>55124</v>
      </c>
      <c r="U4097">
        <v>60249</v>
      </c>
      <c r="V4097">
        <v>65373</v>
      </c>
      <c r="W4097" t="s">
        <v>2018</v>
      </c>
      <c r="X4097">
        <v>1</v>
      </c>
      <c r="Y4097">
        <v>1</v>
      </c>
      <c r="Z4097" t="s">
        <v>1532</v>
      </c>
    </row>
    <row r="4098" spans="1:26">
      <c r="A4098">
        <v>285</v>
      </c>
      <c r="B4098">
        <v>16226</v>
      </c>
      <c r="C4098" t="s">
        <v>1574</v>
      </c>
      <c r="D4098" t="s">
        <v>1529</v>
      </c>
      <c r="E4098" t="s">
        <v>1438</v>
      </c>
      <c r="F4098">
        <v>52511</v>
      </c>
      <c r="G4098">
        <v>61837</v>
      </c>
      <c r="H4098" t="s">
        <v>1577</v>
      </c>
      <c r="I4098">
        <v>329</v>
      </c>
      <c r="J4098">
        <v>2</v>
      </c>
      <c r="K4098">
        <v>1500</v>
      </c>
      <c r="L4098">
        <v>81000</v>
      </c>
      <c r="M4098">
        <v>30492</v>
      </c>
      <c r="N4098">
        <v>32017</v>
      </c>
      <c r="O4098">
        <v>33617</v>
      </c>
      <c r="P4098">
        <v>36742</v>
      </c>
      <c r="Q4098">
        <v>39867</v>
      </c>
      <c r="R4098">
        <v>3000</v>
      </c>
      <c r="S4098">
        <v>3150</v>
      </c>
      <c r="T4098">
        <v>3307</v>
      </c>
      <c r="U4098">
        <v>3615</v>
      </c>
      <c r="V4098">
        <v>3922</v>
      </c>
      <c r="W4098" t="s">
        <v>3348</v>
      </c>
      <c r="X4098">
        <v>1</v>
      </c>
      <c r="Y4098">
        <v>1</v>
      </c>
      <c r="Z4098" t="s">
        <v>1532</v>
      </c>
    </row>
    <row r="4099" spans="1:26">
      <c r="A4099">
        <v>285</v>
      </c>
      <c r="B4099">
        <v>16226</v>
      </c>
      <c r="C4099" t="s">
        <v>1574</v>
      </c>
      <c r="D4099" t="s">
        <v>1529</v>
      </c>
      <c r="E4099" t="s">
        <v>1449</v>
      </c>
      <c r="F4099">
        <v>78946</v>
      </c>
      <c r="G4099">
        <v>93274</v>
      </c>
      <c r="H4099" t="s">
        <v>1530</v>
      </c>
      <c r="I4099">
        <v>299</v>
      </c>
      <c r="J4099">
        <v>15</v>
      </c>
      <c r="K4099">
        <v>2000</v>
      </c>
      <c r="L4099">
        <v>81314</v>
      </c>
      <c r="M4099">
        <v>1010</v>
      </c>
      <c r="N4099">
        <v>1061</v>
      </c>
      <c r="O4099">
        <v>1114</v>
      </c>
      <c r="P4099">
        <v>1218</v>
      </c>
      <c r="Q4099">
        <v>1322</v>
      </c>
      <c r="R4099">
        <v>30000</v>
      </c>
      <c r="S4099">
        <v>31515</v>
      </c>
      <c r="T4099">
        <v>33089</v>
      </c>
      <c r="U4099">
        <v>36178</v>
      </c>
      <c r="V4099">
        <v>39267</v>
      </c>
      <c r="W4099" t="s">
        <v>3358</v>
      </c>
      <c r="X4099">
        <v>1</v>
      </c>
      <c r="Y4099">
        <v>1</v>
      </c>
      <c r="Z4099" t="s">
        <v>1532</v>
      </c>
    </row>
    <row r="4100" spans="1:26">
      <c r="A4100">
        <v>285</v>
      </c>
      <c r="B4100">
        <v>16226</v>
      </c>
      <c r="C4100" t="s">
        <v>1574</v>
      </c>
      <c r="D4100" t="s">
        <v>1529</v>
      </c>
      <c r="E4100" t="s">
        <v>1438</v>
      </c>
      <c r="F4100">
        <v>49326</v>
      </c>
      <c r="G4100">
        <v>57786</v>
      </c>
      <c r="H4100" t="s">
        <v>1577</v>
      </c>
      <c r="I4100">
        <v>329</v>
      </c>
      <c r="J4100">
        <v>12</v>
      </c>
      <c r="K4100">
        <v>1000</v>
      </c>
      <c r="L4100">
        <v>81000</v>
      </c>
      <c r="M4100">
        <v>30492</v>
      </c>
      <c r="N4100">
        <v>32017</v>
      </c>
      <c r="O4100">
        <v>33617</v>
      </c>
      <c r="P4100">
        <v>36742</v>
      </c>
      <c r="Q4100">
        <v>39867</v>
      </c>
      <c r="R4100">
        <v>12000</v>
      </c>
      <c r="S4100">
        <v>12600</v>
      </c>
      <c r="T4100">
        <v>13230</v>
      </c>
      <c r="U4100">
        <v>14460</v>
      </c>
      <c r="V4100">
        <v>15689</v>
      </c>
      <c r="W4100" t="s">
        <v>2005</v>
      </c>
      <c r="X4100">
        <v>1</v>
      </c>
      <c r="Y4100">
        <v>1</v>
      </c>
      <c r="Z4100" t="s">
        <v>1532</v>
      </c>
    </row>
    <row r="4101" spans="1:26">
      <c r="A4101">
        <v>285</v>
      </c>
      <c r="B4101">
        <v>16226</v>
      </c>
      <c r="C4101" t="s">
        <v>1574</v>
      </c>
      <c r="D4101" t="s">
        <v>1529</v>
      </c>
      <c r="E4101" t="s">
        <v>1449</v>
      </c>
      <c r="F4101">
        <v>55096</v>
      </c>
      <c r="G4101">
        <v>64961</v>
      </c>
      <c r="H4101" t="s">
        <v>1530</v>
      </c>
      <c r="I4101">
        <v>299</v>
      </c>
      <c r="J4101">
        <v>50</v>
      </c>
      <c r="K4101">
        <v>75</v>
      </c>
      <c r="L4101">
        <v>81314</v>
      </c>
      <c r="M4101">
        <v>1010</v>
      </c>
      <c r="N4101">
        <v>1061</v>
      </c>
      <c r="O4101">
        <v>1114</v>
      </c>
      <c r="P4101">
        <v>1218</v>
      </c>
      <c r="Q4101">
        <v>1322</v>
      </c>
      <c r="R4101">
        <v>3750</v>
      </c>
      <c r="S4101">
        <v>3939</v>
      </c>
      <c r="T4101">
        <v>4136</v>
      </c>
      <c r="U4101">
        <v>4522</v>
      </c>
      <c r="V4101">
        <v>4908</v>
      </c>
      <c r="W4101" t="s">
        <v>2956</v>
      </c>
      <c r="X4101">
        <v>1</v>
      </c>
      <c r="Y4101">
        <v>1</v>
      </c>
      <c r="Z4101" t="s">
        <v>1532</v>
      </c>
    </row>
    <row r="4102" spans="1:26">
      <c r="A4102">
        <v>285</v>
      </c>
      <c r="B4102">
        <v>16226</v>
      </c>
      <c r="C4102" t="s">
        <v>1574</v>
      </c>
      <c r="D4102" t="s">
        <v>1529</v>
      </c>
      <c r="E4102" t="s">
        <v>1438</v>
      </c>
      <c r="F4102">
        <v>49220</v>
      </c>
      <c r="G4102">
        <v>57651</v>
      </c>
      <c r="H4102" t="s">
        <v>1577</v>
      </c>
      <c r="I4102">
        <v>329</v>
      </c>
      <c r="J4102">
        <v>3</v>
      </c>
      <c r="K4102">
        <v>1500</v>
      </c>
      <c r="L4102">
        <v>81000</v>
      </c>
      <c r="M4102">
        <v>30492</v>
      </c>
      <c r="N4102">
        <v>32017</v>
      </c>
      <c r="O4102">
        <v>33617</v>
      </c>
      <c r="P4102">
        <v>36742</v>
      </c>
      <c r="Q4102">
        <v>39867</v>
      </c>
      <c r="R4102">
        <v>4500</v>
      </c>
      <c r="S4102">
        <v>4725</v>
      </c>
      <c r="T4102">
        <v>4961</v>
      </c>
      <c r="U4102">
        <v>5422</v>
      </c>
      <c r="V4102">
        <v>5884</v>
      </c>
      <c r="W4102" t="s">
        <v>3359</v>
      </c>
      <c r="X4102">
        <v>1</v>
      </c>
      <c r="Y4102">
        <v>1</v>
      </c>
      <c r="Z4102" t="s">
        <v>1532</v>
      </c>
    </row>
    <row r="4103" spans="1:26">
      <c r="A4103">
        <v>285</v>
      </c>
      <c r="B4103">
        <v>16226</v>
      </c>
      <c r="C4103" t="s">
        <v>1574</v>
      </c>
      <c r="D4103" t="s">
        <v>1529</v>
      </c>
      <c r="E4103" t="s">
        <v>1438</v>
      </c>
      <c r="F4103">
        <v>49261</v>
      </c>
      <c r="G4103">
        <v>57705</v>
      </c>
      <c r="H4103" t="s">
        <v>1577</v>
      </c>
      <c r="I4103">
        <v>329</v>
      </c>
      <c r="J4103">
        <v>4</v>
      </c>
      <c r="K4103">
        <v>5000</v>
      </c>
      <c r="L4103">
        <v>81000</v>
      </c>
      <c r="M4103">
        <v>30492</v>
      </c>
      <c r="N4103">
        <v>32017</v>
      </c>
      <c r="O4103">
        <v>33617</v>
      </c>
      <c r="P4103">
        <v>36742</v>
      </c>
      <c r="Q4103">
        <v>39867</v>
      </c>
      <c r="R4103">
        <v>20000</v>
      </c>
      <c r="S4103">
        <v>21000</v>
      </c>
      <c r="T4103">
        <v>22050</v>
      </c>
      <c r="U4103">
        <v>24099</v>
      </c>
      <c r="V4103">
        <v>26149</v>
      </c>
      <c r="W4103" t="s">
        <v>1991</v>
      </c>
      <c r="X4103">
        <v>1</v>
      </c>
      <c r="Y4103">
        <v>1</v>
      </c>
      <c r="Z4103" t="s">
        <v>1532</v>
      </c>
    </row>
    <row r="4104" spans="1:26">
      <c r="A4104">
        <v>285</v>
      </c>
      <c r="B4104">
        <v>16226</v>
      </c>
      <c r="C4104" t="s">
        <v>1574</v>
      </c>
      <c r="D4104" t="s">
        <v>1529</v>
      </c>
      <c r="E4104" t="s">
        <v>1449</v>
      </c>
      <c r="F4104">
        <v>60829</v>
      </c>
      <c r="G4104">
        <v>72799</v>
      </c>
      <c r="H4104" t="s">
        <v>1530</v>
      </c>
      <c r="I4104">
        <v>299</v>
      </c>
      <c r="J4104">
        <v>50</v>
      </c>
      <c r="K4104">
        <v>80.75</v>
      </c>
      <c r="L4104">
        <v>81314</v>
      </c>
      <c r="M4104">
        <v>1010</v>
      </c>
      <c r="N4104">
        <v>1061</v>
      </c>
      <c r="O4104">
        <v>1114</v>
      </c>
      <c r="P4104">
        <v>1218</v>
      </c>
      <c r="Q4104">
        <v>1322</v>
      </c>
      <c r="R4104">
        <v>4038</v>
      </c>
      <c r="S4104">
        <v>4241</v>
      </c>
      <c r="T4104">
        <v>4453</v>
      </c>
      <c r="U4104">
        <v>4869</v>
      </c>
      <c r="V4104">
        <v>5285</v>
      </c>
      <c r="W4104" t="s">
        <v>3360</v>
      </c>
      <c r="X4104">
        <v>1</v>
      </c>
      <c r="Y4104">
        <v>1</v>
      </c>
      <c r="Z4104" t="s">
        <v>1532</v>
      </c>
    </row>
    <row r="4105" spans="1:26">
      <c r="A4105">
        <v>285</v>
      </c>
      <c r="B4105">
        <v>16226</v>
      </c>
      <c r="C4105" t="s">
        <v>1574</v>
      </c>
      <c r="D4105" t="s">
        <v>1529</v>
      </c>
      <c r="E4105" t="s">
        <v>1449</v>
      </c>
      <c r="F4105">
        <v>47351</v>
      </c>
      <c r="G4105">
        <v>55097</v>
      </c>
      <c r="H4105" t="s">
        <v>1530</v>
      </c>
      <c r="I4105">
        <v>299</v>
      </c>
      <c r="J4105">
        <v>20</v>
      </c>
      <c r="K4105">
        <v>350</v>
      </c>
      <c r="L4105">
        <v>81314</v>
      </c>
      <c r="M4105">
        <v>1010</v>
      </c>
      <c r="N4105">
        <v>1061</v>
      </c>
      <c r="O4105">
        <v>1114</v>
      </c>
      <c r="P4105">
        <v>1218</v>
      </c>
      <c r="Q4105">
        <v>1322</v>
      </c>
      <c r="R4105">
        <v>7000</v>
      </c>
      <c r="S4105">
        <v>7353</v>
      </c>
      <c r="T4105">
        <v>7721</v>
      </c>
      <c r="U4105">
        <v>8442</v>
      </c>
      <c r="V4105">
        <v>9162</v>
      </c>
      <c r="W4105" t="s">
        <v>3361</v>
      </c>
      <c r="X4105">
        <v>1</v>
      </c>
      <c r="Y4105">
        <v>1</v>
      </c>
      <c r="Z4105" t="s">
        <v>1532</v>
      </c>
    </row>
    <row r="4106" spans="1:26">
      <c r="A4106">
        <v>285</v>
      </c>
      <c r="B4106">
        <v>16226</v>
      </c>
      <c r="C4106" t="s">
        <v>1574</v>
      </c>
      <c r="D4106" t="s">
        <v>1529</v>
      </c>
      <c r="E4106" t="s">
        <v>1438</v>
      </c>
      <c r="F4106">
        <v>49211</v>
      </c>
      <c r="G4106">
        <v>57635</v>
      </c>
      <c r="H4106" t="s">
        <v>1577</v>
      </c>
      <c r="I4106">
        <v>329</v>
      </c>
      <c r="J4106">
        <v>4</v>
      </c>
      <c r="K4106">
        <v>2870</v>
      </c>
      <c r="L4106">
        <v>81000</v>
      </c>
      <c r="M4106">
        <v>30492</v>
      </c>
      <c r="N4106">
        <v>32017</v>
      </c>
      <c r="O4106">
        <v>33617</v>
      </c>
      <c r="P4106">
        <v>36742</v>
      </c>
      <c r="Q4106">
        <v>39867</v>
      </c>
      <c r="R4106">
        <v>11480</v>
      </c>
      <c r="S4106">
        <v>12054</v>
      </c>
      <c r="T4106">
        <v>12657</v>
      </c>
      <c r="U4106">
        <v>13833</v>
      </c>
      <c r="V4106">
        <v>15010</v>
      </c>
      <c r="W4106" t="s">
        <v>1992</v>
      </c>
      <c r="X4106">
        <v>1</v>
      </c>
      <c r="Y4106">
        <v>1</v>
      </c>
      <c r="Z4106" t="s">
        <v>1532</v>
      </c>
    </row>
    <row r="4107" spans="1:26">
      <c r="A4107">
        <v>285</v>
      </c>
      <c r="B4107">
        <v>16226</v>
      </c>
      <c r="C4107" t="s">
        <v>1574</v>
      </c>
      <c r="D4107" t="s">
        <v>1529</v>
      </c>
      <c r="E4107" t="s">
        <v>1438</v>
      </c>
      <c r="F4107">
        <v>49179</v>
      </c>
      <c r="G4107">
        <v>57596</v>
      </c>
      <c r="H4107" t="s">
        <v>1577</v>
      </c>
      <c r="I4107">
        <v>329</v>
      </c>
      <c r="J4107">
        <v>6</v>
      </c>
      <c r="K4107">
        <v>2000</v>
      </c>
      <c r="L4107">
        <v>81000</v>
      </c>
      <c r="M4107">
        <v>30492</v>
      </c>
      <c r="N4107">
        <v>32017</v>
      </c>
      <c r="O4107">
        <v>33617</v>
      </c>
      <c r="P4107">
        <v>36742</v>
      </c>
      <c r="Q4107">
        <v>39867</v>
      </c>
      <c r="R4107">
        <v>12000</v>
      </c>
      <c r="S4107">
        <v>12600</v>
      </c>
      <c r="T4107">
        <v>13230</v>
      </c>
      <c r="U4107">
        <v>14460</v>
      </c>
      <c r="V4107">
        <v>15689</v>
      </c>
      <c r="W4107" t="s">
        <v>2180</v>
      </c>
      <c r="X4107">
        <v>1</v>
      </c>
      <c r="Y4107">
        <v>1</v>
      </c>
      <c r="Z4107" t="s">
        <v>1532</v>
      </c>
    </row>
    <row r="4108" spans="1:26">
      <c r="A4108">
        <v>285</v>
      </c>
      <c r="B4108">
        <v>16226</v>
      </c>
      <c r="C4108" t="s">
        <v>1574</v>
      </c>
      <c r="D4108" t="s">
        <v>1529</v>
      </c>
      <c r="E4108" t="s">
        <v>1438</v>
      </c>
      <c r="F4108">
        <v>49902</v>
      </c>
      <c r="G4108">
        <v>58497</v>
      </c>
      <c r="H4108" t="s">
        <v>1577</v>
      </c>
      <c r="I4108">
        <v>329</v>
      </c>
      <c r="J4108">
        <v>1</v>
      </c>
      <c r="K4108">
        <v>2000</v>
      </c>
      <c r="L4108">
        <v>81000</v>
      </c>
      <c r="M4108">
        <v>30492</v>
      </c>
      <c r="N4108">
        <v>32017</v>
      </c>
      <c r="O4108">
        <v>33617</v>
      </c>
      <c r="P4108">
        <v>36742</v>
      </c>
      <c r="Q4108">
        <v>39867</v>
      </c>
      <c r="R4108">
        <v>2000</v>
      </c>
      <c r="S4108">
        <v>2100</v>
      </c>
      <c r="T4108">
        <v>2205</v>
      </c>
      <c r="U4108">
        <v>2410</v>
      </c>
      <c r="V4108">
        <v>2615</v>
      </c>
      <c r="W4108" t="s">
        <v>3349</v>
      </c>
      <c r="X4108">
        <v>1</v>
      </c>
      <c r="Y4108">
        <v>1</v>
      </c>
      <c r="Z4108" t="s">
        <v>1532</v>
      </c>
    </row>
    <row r="4109" spans="1:26">
      <c r="A4109">
        <v>285</v>
      </c>
      <c r="B4109">
        <v>16226</v>
      </c>
      <c r="C4109" t="s">
        <v>1574</v>
      </c>
      <c r="D4109" t="s">
        <v>1529</v>
      </c>
      <c r="E4109" t="s">
        <v>1449</v>
      </c>
      <c r="F4109">
        <v>58156</v>
      </c>
      <c r="G4109">
        <v>69020</v>
      </c>
      <c r="H4109" t="s">
        <v>1530</v>
      </c>
      <c r="I4109">
        <v>299</v>
      </c>
      <c r="J4109">
        <v>50</v>
      </c>
      <c r="K4109">
        <v>120</v>
      </c>
      <c r="L4109">
        <v>81314</v>
      </c>
      <c r="M4109">
        <v>1010</v>
      </c>
      <c r="N4109">
        <v>1061</v>
      </c>
      <c r="O4109">
        <v>1114</v>
      </c>
      <c r="P4109">
        <v>1218</v>
      </c>
      <c r="Q4109">
        <v>1322</v>
      </c>
      <c r="R4109">
        <v>6000</v>
      </c>
      <c r="S4109">
        <v>6303</v>
      </c>
      <c r="T4109">
        <v>6618</v>
      </c>
      <c r="U4109">
        <v>7236</v>
      </c>
      <c r="V4109">
        <v>7853</v>
      </c>
      <c r="W4109" t="s">
        <v>3362</v>
      </c>
      <c r="X4109">
        <v>1</v>
      </c>
      <c r="Y4109">
        <v>1</v>
      </c>
      <c r="Z4109" t="s">
        <v>1532</v>
      </c>
    </row>
    <row r="4110" spans="1:26">
      <c r="A4110">
        <v>285</v>
      </c>
      <c r="B4110">
        <v>16226</v>
      </c>
      <c r="C4110" t="s">
        <v>1574</v>
      </c>
      <c r="D4110" t="s">
        <v>1529</v>
      </c>
      <c r="E4110" t="s">
        <v>1438</v>
      </c>
      <c r="F4110">
        <v>49413</v>
      </c>
      <c r="G4110">
        <v>57894</v>
      </c>
      <c r="H4110" t="s">
        <v>1577</v>
      </c>
      <c r="I4110">
        <v>329</v>
      </c>
      <c r="J4110">
        <v>17</v>
      </c>
      <c r="K4110">
        <v>2000</v>
      </c>
      <c r="L4110">
        <v>81000</v>
      </c>
      <c r="M4110">
        <v>30492</v>
      </c>
      <c r="N4110">
        <v>32017</v>
      </c>
      <c r="O4110">
        <v>33617</v>
      </c>
      <c r="P4110">
        <v>36742</v>
      </c>
      <c r="Q4110">
        <v>39867</v>
      </c>
      <c r="R4110">
        <v>34000</v>
      </c>
      <c r="S4110">
        <v>35700</v>
      </c>
      <c r="T4110">
        <v>37485</v>
      </c>
      <c r="U4110">
        <v>40969</v>
      </c>
      <c r="V4110">
        <v>44454</v>
      </c>
      <c r="W4110" t="s">
        <v>3363</v>
      </c>
      <c r="X4110">
        <v>1</v>
      </c>
      <c r="Y4110">
        <v>1</v>
      </c>
      <c r="Z4110" t="s">
        <v>1532</v>
      </c>
    </row>
    <row r="4111" spans="1:26">
      <c r="A4111">
        <v>285</v>
      </c>
      <c r="B4111">
        <v>16226</v>
      </c>
      <c r="C4111" t="s">
        <v>1574</v>
      </c>
      <c r="D4111" t="s">
        <v>1529</v>
      </c>
      <c r="E4111" t="s">
        <v>1438</v>
      </c>
      <c r="F4111">
        <v>49362</v>
      </c>
      <c r="G4111">
        <v>57833</v>
      </c>
      <c r="H4111" t="s">
        <v>1577</v>
      </c>
      <c r="I4111">
        <v>329</v>
      </c>
      <c r="J4111">
        <v>2</v>
      </c>
      <c r="K4111">
        <v>5000</v>
      </c>
      <c r="L4111">
        <v>81000</v>
      </c>
      <c r="M4111">
        <v>30492</v>
      </c>
      <c r="N4111">
        <v>32017</v>
      </c>
      <c r="O4111">
        <v>33617</v>
      </c>
      <c r="P4111">
        <v>36742</v>
      </c>
      <c r="Q4111">
        <v>39867</v>
      </c>
      <c r="R4111">
        <v>10000</v>
      </c>
      <c r="S4111">
        <v>10500</v>
      </c>
      <c r="T4111">
        <v>11025</v>
      </c>
      <c r="U4111">
        <v>12050</v>
      </c>
      <c r="V4111">
        <v>13075</v>
      </c>
      <c r="W4111" t="s">
        <v>2004</v>
      </c>
      <c r="X4111">
        <v>1</v>
      </c>
      <c r="Y4111">
        <v>1</v>
      </c>
      <c r="Z4111" t="s">
        <v>1532</v>
      </c>
    </row>
    <row r="4112" spans="1:26">
      <c r="A4112">
        <v>285</v>
      </c>
      <c r="B4112">
        <v>16226</v>
      </c>
      <c r="C4112" t="s">
        <v>1574</v>
      </c>
      <c r="D4112" t="s">
        <v>1529</v>
      </c>
      <c r="E4112" t="s">
        <v>1445</v>
      </c>
      <c r="F4112">
        <v>55442</v>
      </c>
      <c r="G4112">
        <v>65443</v>
      </c>
      <c r="H4112" t="s">
        <v>1530</v>
      </c>
      <c r="I4112">
        <v>299</v>
      </c>
      <c r="J4112">
        <v>100</v>
      </c>
      <c r="K4112">
        <v>200</v>
      </c>
      <c r="L4112">
        <v>81000</v>
      </c>
      <c r="M4112">
        <v>4982</v>
      </c>
      <c r="N4112">
        <v>5231</v>
      </c>
      <c r="O4112">
        <v>5493</v>
      </c>
      <c r="P4112">
        <v>6004</v>
      </c>
      <c r="Q4112">
        <v>6515</v>
      </c>
      <c r="R4112">
        <v>20000</v>
      </c>
      <c r="S4112">
        <v>21000</v>
      </c>
      <c r="T4112">
        <v>22051</v>
      </c>
      <c r="U4112">
        <v>24103</v>
      </c>
      <c r="V4112">
        <v>26154</v>
      </c>
      <c r="W4112" t="s">
        <v>2956</v>
      </c>
      <c r="X4112">
        <v>1</v>
      </c>
      <c r="Y4112">
        <v>1</v>
      </c>
      <c r="Z4112" t="s">
        <v>1532</v>
      </c>
    </row>
    <row r="4113" spans="1:26">
      <c r="A4113">
        <v>285</v>
      </c>
      <c r="B4113">
        <v>16226</v>
      </c>
      <c r="C4113" t="s">
        <v>1574</v>
      </c>
      <c r="D4113" t="s">
        <v>1529</v>
      </c>
      <c r="E4113" t="s">
        <v>1445</v>
      </c>
      <c r="F4113">
        <v>37138</v>
      </c>
      <c r="G4113">
        <v>40841</v>
      </c>
      <c r="H4113" t="s">
        <v>1530</v>
      </c>
      <c r="I4113">
        <v>299</v>
      </c>
      <c r="J4113">
        <v>30</v>
      </c>
      <c r="K4113">
        <v>100</v>
      </c>
      <c r="L4113">
        <v>81000</v>
      </c>
      <c r="M4113">
        <v>4982</v>
      </c>
      <c r="N4113">
        <v>5231</v>
      </c>
      <c r="O4113">
        <v>5493</v>
      </c>
      <c r="P4113">
        <v>6004</v>
      </c>
      <c r="Q4113">
        <v>6515</v>
      </c>
      <c r="R4113">
        <v>3000</v>
      </c>
      <c r="S4113">
        <v>3150</v>
      </c>
      <c r="T4113">
        <v>3308</v>
      </c>
      <c r="U4113">
        <v>3615</v>
      </c>
      <c r="V4113">
        <v>3923</v>
      </c>
      <c r="W4113" t="s">
        <v>1838</v>
      </c>
      <c r="X4113">
        <v>1</v>
      </c>
      <c r="Y4113">
        <v>1</v>
      </c>
      <c r="Z4113" t="s">
        <v>1532</v>
      </c>
    </row>
    <row r="4114" spans="1:26">
      <c r="A4114">
        <v>285</v>
      </c>
      <c r="B4114">
        <v>16226</v>
      </c>
      <c r="C4114" t="s">
        <v>1574</v>
      </c>
      <c r="D4114" t="s">
        <v>1529</v>
      </c>
      <c r="E4114" t="s">
        <v>1445</v>
      </c>
      <c r="F4114">
        <v>43365</v>
      </c>
      <c r="G4114">
        <v>49643</v>
      </c>
      <c r="H4114" t="s">
        <v>1530</v>
      </c>
      <c r="I4114">
        <v>268</v>
      </c>
      <c r="J4114">
        <v>300</v>
      </c>
      <c r="K4114">
        <v>15</v>
      </c>
      <c r="L4114">
        <v>81000</v>
      </c>
      <c r="M4114">
        <v>4982</v>
      </c>
      <c r="N4114">
        <v>5231</v>
      </c>
      <c r="O4114">
        <v>5493</v>
      </c>
      <c r="P4114">
        <v>6004</v>
      </c>
      <c r="Q4114">
        <v>6515</v>
      </c>
      <c r="R4114">
        <v>4500</v>
      </c>
      <c r="S4114">
        <v>4725</v>
      </c>
      <c r="T4114">
        <v>4962</v>
      </c>
      <c r="U4114">
        <v>5423</v>
      </c>
      <c r="V4114">
        <v>5885</v>
      </c>
      <c r="W4114" t="s">
        <v>1710</v>
      </c>
      <c r="X4114">
        <v>1</v>
      </c>
      <c r="Y4114">
        <v>1</v>
      </c>
      <c r="Z4114" t="s">
        <v>1532</v>
      </c>
    </row>
    <row r="4115" spans="1:26">
      <c r="A4115">
        <v>285</v>
      </c>
      <c r="B4115">
        <v>16226</v>
      </c>
      <c r="C4115" t="s">
        <v>1574</v>
      </c>
      <c r="D4115" t="s">
        <v>1529</v>
      </c>
      <c r="E4115" t="s">
        <v>1445</v>
      </c>
      <c r="F4115">
        <v>43045</v>
      </c>
      <c r="G4115">
        <v>48912</v>
      </c>
      <c r="H4115" t="s">
        <v>1530</v>
      </c>
      <c r="I4115">
        <v>299</v>
      </c>
      <c r="J4115">
        <v>300</v>
      </c>
      <c r="K4115">
        <v>5</v>
      </c>
      <c r="L4115">
        <v>81000</v>
      </c>
      <c r="M4115">
        <v>4982</v>
      </c>
      <c r="N4115">
        <v>5231</v>
      </c>
      <c r="O4115">
        <v>5493</v>
      </c>
      <c r="P4115">
        <v>6004</v>
      </c>
      <c r="Q4115">
        <v>6515</v>
      </c>
      <c r="R4115">
        <v>1500</v>
      </c>
      <c r="S4115">
        <v>1575</v>
      </c>
      <c r="T4115">
        <v>1654</v>
      </c>
      <c r="U4115">
        <v>1808</v>
      </c>
      <c r="V4115">
        <v>1962</v>
      </c>
      <c r="W4115" t="s">
        <v>3364</v>
      </c>
      <c r="X4115">
        <v>1</v>
      </c>
      <c r="Y4115">
        <v>1</v>
      </c>
      <c r="Z4115" t="s">
        <v>1532</v>
      </c>
    </row>
    <row r="4116" spans="1:26">
      <c r="A4116">
        <v>285</v>
      </c>
      <c r="B4116">
        <v>16226</v>
      </c>
      <c r="C4116" t="s">
        <v>1574</v>
      </c>
      <c r="D4116" t="s">
        <v>1529</v>
      </c>
      <c r="E4116" t="s">
        <v>1438</v>
      </c>
      <c r="F4116">
        <v>49410</v>
      </c>
      <c r="G4116">
        <v>57891</v>
      </c>
      <c r="H4116" t="s">
        <v>1577</v>
      </c>
      <c r="I4116">
        <v>329</v>
      </c>
      <c r="J4116">
        <v>35</v>
      </c>
      <c r="K4116">
        <v>2000</v>
      </c>
      <c r="L4116">
        <v>81000</v>
      </c>
      <c r="M4116">
        <v>30492</v>
      </c>
      <c r="N4116">
        <v>32017</v>
      </c>
      <c r="O4116">
        <v>33617</v>
      </c>
      <c r="P4116">
        <v>36742</v>
      </c>
      <c r="Q4116">
        <v>39867</v>
      </c>
      <c r="R4116">
        <v>70000</v>
      </c>
      <c r="S4116">
        <v>73501</v>
      </c>
      <c r="T4116">
        <v>77174</v>
      </c>
      <c r="U4116">
        <v>84348</v>
      </c>
      <c r="V4116">
        <v>91522</v>
      </c>
      <c r="W4116" t="s">
        <v>3365</v>
      </c>
      <c r="X4116">
        <v>1</v>
      </c>
      <c r="Y4116">
        <v>1</v>
      </c>
      <c r="Z4116" t="s">
        <v>1532</v>
      </c>
    </row>
    <row r="4117" spans="1:26">
      <c r="A4117">
        <v>285</v>
      </c>
      <c r="B4117">
        <v>16226</v>
      </c>
      <c r="C4117" t="s">
        <v>1574</v>
      </c>
      <c r="D4117" t="s">
        <v>1529</v>
      </c>
      <c r="E4117" t="s">
        <v>1438</v>
      </c>
      <c r="F4117">
        <v>47784</v>
      </c>
      <c r="G4117">
        <v>55699</v>
      </c>
      <c r="H4117" t="s">
        <v>1577</v>
      </c>
      <c r="I4117">
        <v>329</v>
      </c>
      <c r="J4117">
        <v>2</v>
      </c>
      <c r="K4117">
        <v>15000</v>
      </c>
      <c r="L4117">
        <v>81000</v>
      </c>
      <c r="M4117">
        <v>30492</v>
      </c>
      <c r="N4117">
        <v>32017</v>
      </c>
      <c r="O4117">
        <v>33617</v>
      </c>
      <c r="P4117">
        <v>36742</v>
      </c>
      <c r="Q4117">
        <v>39867</v>
      </c>
      <c r="R4117">
        <v>30000</v>
      </c>
      <c r="S4117">
        <v>31500</v>
      </c>
      <c r="T4117">
        <v>33075</v>
      </c>
      <c r="U4117">
        <v>36149</v>
      </c>
      <c r="V4117">
        <v>39224</v>
      </c>
      <c r="W4117" t="s">
        <v>3320</v>
      </c>
      <c r="X4117">
        <v>1</v>
      </c>
      <c r="Y4117">
        <v>1</v>
      </c>
      <c r="Z4117" t="s">
        <v>1532</v>
      </c>
    </row>
    <row r="4118" spans="1:26">
      <c r="A4118">
        <v>285</v>
      </c>
      <c r="B4118">
        <v>16226</v>
      </c>
      <c r="C4118" t="s">
        <v>1574</v>
      </c>
      <c r="D4118" t="s">
        <v>1529</v>
      </c>
      <c r="E4118" t="s">
        <v>1438</v>
      </c>
      <c r="F4118">
        <v>47421</v>
      </c>
      <c r="G4118">
        <v>55197</v>
      </c>
      <c r="H4118" t="s">
        <v>1577</v>
      </c>
      <c r="I4118">
        <v>329</v>
      </c>
      <c r="J4118">
        <v>4</v>
      </c>
      <c r="K4118">
        <v>10000</v>
      </c>
      <c r="L4118">
        <v>81000</v>
      </c>
      <c r="M4118">
        <v>30492</v>
      </c>
      <c r="N4118">
        <v>32017</v>
      </c>
      <c r="O4118">
        <v>33617</v>
      </c>
      <c r="P4118">
        <v>36742</v>
      </c>
      <c r="Q4118">
        <v>39867</v>
      </c>
      <c r="R4118">
        <v>40000</v>
      </c>
      <c r="S4118">
        <v>42001</v>
      </c>
      <c r="T4118">
        <v>44099</v>
      </c>
      <c r="U4118">
        <v>48199</v>
      </c>
      <c r="V4118">
        <v>52298</v>
      </c>
      <c r="W4118" t="s">
        <v>2012</v>
      </c>
      <c r="X4118">
        <v>1</v>
      </c>
      <c r="Y4118">
        <v>1</v>
      </c>
      <c r="Z4118" t="s">
        <v>1532</v>
      </c>
    </row>
    <row r="4119" spans="1:26">
      <c r="A4119">
        <v>285</v>
      </c>
      <c r="B4119">
        <v>16226</v>
      </c>
      <c r="C4119" t="s">
        <v>1574</v>
      </c>
      <c r="D4119" t="s">
        <v>1529</v>
      </c>
      <c r="E4119" t="s">
        <v>1438</v>
      </c>
      <c r="F4119">
        <v>46379</v>
      </c>
      <c r="G4119">
        <v>53646</v>
      </c>
      <c r="H4119" t="s">
        <v>1577</v>
      </c>
      <c r="I4119">
        <v>329</v>
      </c>
      <c r="J4119">
        <v>2</v>
      </c>
      <c r="K4119">
        <v>1500</v>
      </c>
      <c r="L4119">
        <v>81000</v>
      </c>
      <c r="M4119">
        <v>30492</v>
      </c>
      <c r="N4119">
        <v>32017</v>
      </c>
      <c r="O4119">
        <v>33617</v>
      </c>
      <c r="P4119">
        <v>36742</v>
      </c>
      <c r="Q4119">
        <v>39867</v>
      </c>
      <c r="R4119">
        <v>3000</v>
      </c>
      <c r="S4119">
        <v>3150</v>
      </c>
      <c r="T4119">
        <v>3307</v>
      </c>
      <c r="U4119">
        <v>3615</v>
      </c>
      <c r="V4119">
        <v>3922</v>
      </c>
      <c r="W4119" t="s">
        <v>2035</v>
      </c>
      <c r="X4119">
        <v>1</v>
      </c>
      <c r="Y4119">
        <v>1</v>
      </c>
      <c r="Z4119" t="s">
        <v>1532</v>
      </c>
    </row>
    <row r="4120" spans="1:26">
      <c r="A4120">
        <v>285</v>
      </c>
      <c r="B4120">
        <v>16226</v>
      </c>
      <c r="C4120" t="s">
        <v>1574</v>
      </c>
      <c r="D4120" t="s">
        <v>1529</v>
      </c>
      <c r="E4120" t="s">
        <v>1440</v>
      </c>
      <c r="F4120">
        <v>79978</v>
      </c>
      <c r="G4120">
        <v>94503</v>
      </c>
      <c r="H4120" t="s">
        <v>1530</v>
      </c>
      <c r="I4120">
        <v>295</v>
      </c>
      <c r="J4120">
        <v>200</v>
      </c>
      <c r="K4120">
        <v>60</v>
      </c>
      <c r="L4120">
        <v>81000</v>
      </c>
      <c r="M4120">
        <v>9493</v>
      </c>
      <c r="N4120">
        <v>9968</v>
      </c>
      <c r="O4120">
        <v>10466</v>
      </c>
      <c r="P4120">
        <v>11439</v>
      </c>
      <c r="Q4120">
        <v>12412</v>
      </c>
      <c r="R4120">
        <v>12000</v>
      </c>
      <c r="S4120">
        <v>12600</v>
      </c>
      <c r="T4120">
        <v>13230</v>
      </c>
      <c r="U4120">
        <v>14460</v>
      </c>
      <c r="V4120">
        <v>15690</v>
      </c>
      <c r="W4120" t="s">
        <v>3366</v>
      </c>
      <c r="X4120">
        <v>1</v>
      </c>
      <c r="Y4120">
        <v>1</v>
      </c>
      <c r="Z4120" t="s">
        <v>1532</v>
      </c>
    </row>
    <row r="4121" spans="1:26">
      <c r="A4121">
        <v>285</v>
      </c>
      <c r="B4121">
        <v>16226</v>
      </c>
      <c r="C4121" t="s">
        <v>1574</v>
      </c>
      <c r="D4121" t="s">
        <v>1529</v>
      </c>
      <c r="E4121" t="s">
        <v>1438</v>
      </c>
      <c r="F4121">
        <v>45197</v>
      </c>
      <c r="G4121">
        <v>52185</v>
      </c>
      <c r="H4121" t="s">
        <v>1577</v>
      </c>
      <c r="I4121">
        <v>329</v>
      </c>
      <c r="J4121">
        <v>2</v>
      </c>
      <c r="K4121">
        <v>5000</v>
      </c>
      <c r="L4121">
        <v>81000</v>
      </c>
      <c r="M4121">
        <v>30492</v>
      </c>
      <c r="N4121">
        <v>32017</v>
      </c>
      <c r="O4121">
        <v>33617</v>
      </c>
      <c r="P4121">
        <v>36742</v>
      </c>
      <c r="Q4121">
        <v>39867</v>
      </c>
      <c r="R4121">
        <v>10000</v>
      </c>
      <c r="S4121">
        <v>10500</v>
      </c>
      <c r="T4121">
        <v>11025</v>
      </c>
      <c r="U4121">
        <v>12050</v>
      </c>
      <c r="V4121">
        <v>13075</v>
      </c>
      <c r="W4121" t="s">
        <v>1854</v>
      </c>
      <c r="X4121">
        <v>1</v>
      </c>
      <c r="Y4121">
        <v>1</v>
      </c>
      <c r="Z4121" t="s">
        <v>1532</v>
      </c>
    </row>
    <row r="4122" spans="1:26">
      <c r="A4122">
        <v>285</v>
      </c>
      <c r="B4122">
        <v>16226</v>
      </c>
      <c r="C4122" t="s">
        <v>1574</v>
      </c>
      <c r="D4122" t="s">
        <v>1529</v>
      </c>
      <c r="E4122" t="s">
        <v>1438</v>
      </c>
      <c r="F4122">
        <v>44395</v>
      </c>
      <c r="G4122">
        <v>51142</v>
      </c>
      <c r="H4122" t="s">
        <v>1577</v>
      </c>
      <c r="I4122">
        <v>329</v>
      </c>
      <c r="J4122">
        <v>3</v>
      </c>
      <c r="K4122">
        <v>700</v>
      </c>
      <c r="L4122">
        <v>81000</v>
      </c>
      <c r="M4122">
        <v>30492</v>
      </c>
      <c r="N4122">
        <v>32017</v>
      </c>
      <c r="O4122">
        <v>33617</v>
      </c>
      <c r="P4122">
        <v>36742</v>
      </c>
      <c r="Q4122">
        <v>39867</v>
      </c>
      <c r="R4122">
        <v>2100</v>
      </c>
      <c r="S4122">
        <v>2205</v>
      </c>
      <c r="T4122">
        <v>2315</v>
      </c>
      <c r="U4122">
        <v>2530</v>
      </c>
      <c r="V4122">
        <v>2746</v>
      </c>
      <c r="W4122" t="s">
        <v>3326</v>
      </c>
      <c r="X4122">
        <v>1</v>
      </c>
      <c r="Y4122">
        <v>1</v>
      </c>
      <c r="Z4122" t="s">
        <v>1532</v>
      </c>
    </row>
    <row r="4123" spans="1:26">
      <c r="A4123">
        <v>285</v>
      </c>
      <c r="B4123">
        <v>16226</v>
      </c>
      <c r="C4123" t="s">
        <v>1574</v>
      </c>
      <c r="D4123" t="s">
        <v>1529</v>
      </c>
      <c r="E4123" t="s">
        <v>1440</v>
      </c>
      <c r="F4123">
        <v>51955</v>
      </c>
      <c r="G4123">
        <v>61231</v>
      </c>
      <c r="H4123" t="s">
        <v>1530</v>
      </c>
      <c r="I4123">
        <v>299</v>
      </c>
      <c r="J4123">
        <v>10</v>
      </c>
      <c r="K4123">
        <v>30</v>
      </c>
      <c r="L4123">
        <v>81000</v>
      </c>
      <c r="M4123">
        <v>9493</v>
      </c>
      <c r="N4123">
        <v>9968</v>
      </c>
      <c r="O4123">
        <v>10466</v>
      </c>
      <c r="P4123">
        <v>11439</v>
      </c>
      <c r="Q4123">
        <v>12412</v>
      </c>
      <c r="R4123">
        <v>300</v>
      </c>
      <c r="S4123">
        <v>315</v>
      </c>
      <c r="T4123">
        <v>331</v>
      </c>
      <c r="U4123">
        <v>361</v>
      </c>
      <c r="V4123">
        <v>392</v>
      </c>
      <c r="W4123" t="s">
        <v>3367</v>
      </c>
      <c r="X4123">
        <v>1</v>
      </c>
      <c r="Y4123">
        <v>1</v>
      </c>
      <c r="Z4123" t="s">
        <v>1532</v>
      </c>
    </row>
    <row r="4124" spans="1:26">
      <c r="A4124">
        <v>285</v>
      </c>
      <c r="B4124">
        <v>16226</v>
      </c>
      <c r="C4124" t="s">
        <v>1574</v>
      </c>
      <c r="D4124" t="s">
        <v>1529</v>
      </c>
      <c r="E4124" t="s">
        <v>1438</v>
      </c>
      <c r="F4124">
        <v>45204</v>
      </c>
      <c r="G4124">
        <v>52193</v>
      </c>
      <c r="H4124" t="s">
        <v>1577</v>
      </c>
      <c r="I4124">
        <v>329</v>
      </c>
      <c r="J4124">
        <v>3</v>
      </c>
      <c r="K4124">
        <v>5000</v>
      </c>
      <c r="L4124">
        <v>81000</v>
      </c>
      <c r="M4124">
        <v>30492</v>
      </c>
      <c r="N4124">
        <v>32017</v>
      </c>
      <c r="O4124">
        <v>33617</v>
      </c>
      <c r="P4124">
        <v>36742</v>
      </c>
      <c r="Q4124">
        <v>39867</v>
      </c>
      <c r="R4124">
        <v>15000</v>
      </c>
      <c r="S4124">
        <v>15750</v>
      </c>
      <c r="T4124">
        <v>16537</v>
      </c>
      <c r="U4124">
        <v>18075</v>
      </c>
      <c r="V4124">
        <v>19612</v>
      </c>
      <c r="W4124" t="s">
        <v>1854</v>
      </c>
      <c r="X4124">
        <v>1</v>
      </c>
      <c r="Y4124">
        <v>1</v>
      </c>
      <c r="Z4124" t="s">
        <v>1532</v>
      </c>
    </row>
    <row r="4125" spans="1:26">
      <c r="A4125">
        <v>285</v>
      </c>
      <c r="B4125">
        <v>16226</v>
      </c>
      <c r="C4125" t="s">
        <v>1574</v>
      </c>
      <c r="D4125" t="s">
        <v>1529</v>
      </c>
      <c r="E4125" t="s">
        <v>1438</v>
      </c>
      <c r="F4125">
        <v>44564</v>
      </c>
      <c r="G4125">
        <v>51338</v>
      </c>
      <c r="H4125" t="s">
        <v>1577</v>
      </c>
      <c r="I4125">
        <v>329</v>
      </c>
      <c r="J4125">
        <v>1</v>
      </c>
      <c r="K4125">
        <v>250000</v>
      </c>
      <c r="L4125">
        <v>81000</v>
      </c>
      <c r="M4125">
        <v>30492</v>
      </c>
      <c r="N4125">
        <v>32017</v>
      </c>
      <c r="O4125">
        <v>33617</v>
      </c>
      <c r="P4125">
        <v>36742</v>
      </c>
      <c r="Q4125">
        <v>39867</v>
      </c>
      <c r="R4125">
        <v>250000</v>
      </c>
      <c r="S4125">
        <v>262503</v>
      </c>
      <c r="T4125">
        <v>275621</v>
      </c>
      <c r="U4125">
        <v>301243</v>
      </c>
      <c r="V4125">
        <v>326864</v>
      </c>
      <c r="W4125" t="s">
        <v>3368</v>
      </c>
      <c r="X4125">
        <v>1</v>
      </c>
      <c r="Y4125">
        <v>1</v>
      </c>
      <c r="Z4125" t="s">
        <v>1532</v>
      </c>
    </row>
    <row r="4126" spans="1:26">
      <c r="A4126">
        <v>285</v>
      </c>
      <c r="B4126">
        <v>16226</v>
      </c>
      <c r="C4126" t="s">
        <v>1574</v>
      </c>
      <c r="D4126" t="s">
        <v>1529</v>
      </c>
      <c r="E4126" t="s">
        <v>1438</v>
      </c>
      <c r="F4126">
        <v>42379</v>
      </c>
      <c r="G4126">
        <v>48245</v>
      </c>
      <c r="H4126" t="s">
        <v>1577</v>
      </c>
      <c r="I4126">
        <v>329</v>
      </c>
      <c r="J4126">
        <v>1</v>
      </c>
      <c r="K4126">
        <v>4000</v>
      </c>
      <c r="L4126">
        <v>81000</v>
      </c>
      <c r="M4126">
        <v>30492</v>
      </c>
      <c r="N4126">
        <v>32017</v>
      </c>
      <c r="O4126">
        <v>33617</v>
      </c>
      <c r="P4126">
        <v>36742</v>
      </c>
      <c r="Q4126">
        <v>39867</v>
      </c>
      <c r="R4126">
        <v>4000</v>
      </c>
      <c r="S4126">
        <v>4200</v>
      </c>
      <c r="T4126">
        <v>4410</v>
      </c>
      <c r="U4126">
        <v>4820</v>
      </c>
      <c r="V4126">
        <v>5230</v>
      </c>
      <c r="W4126" t="s">
        <v>3369</v>
      </c>
      <c r="X4126">
        <v>1</v>
      </c>
      <c r="Y4126">
        <v>1</v>
      </c>
      <c r="Z4126" t="s">
        <v>1532</v>
      </c>
    </row>
    <row r="4127" spans="1:26">
      <c r="A4127">
        <v>285</v>
      </c>
      <c r="B4127">
        <v>16226</v>
      </c>
      <c r="C4127" t="s">
        <v>1574</v>
      </c>
      <c r="D4127" t="s">
        <v>1529</v>
      </c>
      <c r="E4127" t="s">
        <v>1440</v>
      </c>
      <c r="F4127">
        <v>49127</v>
      </c>
      <c r="G4127">
        <v>57523</v>
      </c>
      <c r="H4127" t="s">
        <v>1530</v>
      </c>
      <c r="I4127">
        <v>299</v>
      </c>
      <c r="J4127">
        <v>200</v>
      </c>
      <c r="K4127">
        <v>8</v>
      </c>
      <c r="L4127">
        <v>81000</v>
      </c>
      <c r="M4127">
        <v>9493</v>
      </c>
      <c r="N4127">
        <v>9968</v>
      </c>
      <c r="O4127">
        <v>10466</v>
      </c>
      <c r="P4127">
        <v>11439</v>
      </c>
      <c r="Q4127">
        <v>12412</v>
      </c>
      <c r="R4127">
        <v>1600</v>
      </c>
      <c r="S4127">
        <v>1680</v>
      </c>
      <c r="T4127">
        <v>1764</v>
      </c>
      <c r="U4127">
        <v>1928</v>
      </c>
      <c r="V4127">
        <v>2092</v>
      </c>
      <c r="W4127" t="s">
        <v>3364</v>
      </c>
      <c r="X4127">
        <v>1</v>
      </c>
      <c r="Y4127">
        <v>1</v>
      </c>
      <c r="Z4127" t="s">
        <v>1532</v>
      </c>
    </row>
    <row r="4128" spans="1:26">
      <c r="A4128">
        <v>285</v>
      </c>
      <c r="B4128">
        <v>16226</v>
      </c>
      <c r="C4128" t="s">
        <v>1574</v>
      </c>
      <c r="D4128" t="s">
        <v>1529</v>
      </c>
      <c r="E4128" t="s">
        <v>1438</v>
      </c>
      <c r="F4128">
        <v>45097</v>
      </c>
      <c r="G4128">
        <v>52068</v>
      </c>
      <c r="H4128" t="s">
        <v>1577</v>
      </c>
      <c r="I4128">
        <v>329</v>
      </c>
      <c r="J4128">
        <v>53</v>
      </c>
      <c r="K4128">
        <v>1500</v>
      </c>
      <c r="L4128">
        <v>81000</v>
      </c>
      <c r="M4128">
        <v>30492</v>
      </c>
      <c r="N4128">
        <v>32017</v>
      </c>
      <c r="O4128">
        <v>33617</v>
      </c>
      <c r="P4128">
        <v>36742</v>
      </c>
      <c r="Q4128">
        <v>39867</v>
      </c>
      <c r="R4128">
        <v>79500</v>
      </c>
      <c r="S4128">
        <v>83476</v>
      </c>
      <c r="T4128">
        <v>87648</v>
      </c>
      <c r="U4128">
        <v>95795</v>
      </c>
      <c r="V4128">
        <v>103943</v>
      </c>
      <c r="W4128" t="s">
        <v>2010</v>
      </c>
      <c r="X4128">
        <v>1</v>
      </c>
      <c r="Y4128">
        <v>1</v>
      </c>
      <c r="Z4128" t="s">
        <v>1532</v>
      </c>
    </row>
    <row r="4129" spans="1:26">
      <c r="A4129">
        <v>285</v>
      </c>
      <c r="B4129">
        <v>16226</v>
      </c>
      <c r="C4129" t="s">
        <v>1574</v>
      </c>
      <c r="D4129" t="s">
        <v>1529</v>
      </c>
      <c r="E4129" t="s">
        <v>1440</v>
      </c>
      <c r="F4129">
        <v>49120</v>
      </c>
      <c r="G4129">
        <v>57512</v>
      </c>
      <c r="H4129" t="s">
        <v>1530</v>
      </c>
      <c r="I4129">
        <v>299</v>
      </c>
      <c r="J4129">
        <v>100</v>
      </c>
      <c r="K4129">
        <v>100</v>
      </c>
      <c r="L4129">
        <v>81000</v>
      </c>
      <c r="M4129">
        <v>9493</v>
      </c>
      <c r="N4129">
        <v>9968</v>
      </c>
      <c r="O4129">
        <v>10466</v>
      </c>
      <c r="P4129">
        <v>11439</v>
      </c>
      <c r="Q4129">
        <v>12412</v>
      </c>
      <c r="R4129">
        <v>10000</v>
      </c>
      <c r="S4129">
        <v>10500</v>
      </c>
      <c r="T4129">
        <v>11025</v>
      </c>
      <c r="U4129">
        <v>12050</v>
      </c>
      <c r="V4129">
        <v>13075</v>
      </c>
      <c r="W4129" t="s">
        <v>1980</v>
      </c>
      <c r="X4129">
        <v>1</v>
      </c>
      <c r="Y4129">
        <v>1</v>
      </c>
      <c r="Z4129" t="s">
        <v>1532</v>
      </c>
    </row>
    <row r="4130" spans="1:26">
      <c r="A4130">
        <v>285</v>
      </c>
      <c r="B4130">
        <v>16226</v>
      </c>
      <c r="C4130" t="s">
        <v>1574</v>
      </c>
      <c r="D4130" t="s">
        <v>1529</v>
      </c>
      <c r="E4130" t="s">
        <v>1438</v>
      </c>
      <c r="F4130">
        <v>39841</v>
      </c>
      <c r="G4130">
        <v>44335</v>
      </c>
      <c r="H4130" t="s">
        <v>1577</v>
      </c>
      <c r="I4130">
        <v>329</v>
      </c>
      <c r="J4130">
        <v>2</v>
      </c>
      <c r="K4130">
        <v>1500</v>
      </c>
      <c r="L4130">
        <v>81000</v>
      </c>
      <c r="M4130">
        <v>30492</v>
      </c>
      <c r="N4130">
        <v>32017</v>
      </c>
      <c r="O4130">
        <v>33617</v>
      </c>
      <c r="P4130">
        <v>36742</v>
      </c>
      <c r="Q4130">
        <v>39867</v>
      </c>
      <c r="R4130">
        <v>3000</v>
      </c>
      <c r="S4130">
        <v>3150</v>
      </c>
      <c r="T4130">
        <v>3307</v>
      </c>
      <c r="U4130">
        <v>3615</v>
      </c>
      <c r="V4130">
        <v>3922</v>
      </c>
      <c r="W4130" t="s">
        <v>3068</v>
      </c>
      <c r="X4130">
        <v>1</v>
      </c>
      <c r="Y4130">
        <v>1</v>
      </c>
      <c r="Z4130" t="s">
        <v>1532</v>
      </c>
    </row>
    <row r="4131" spans="1:26">
      <c r="A4131">
        <v>285</v>
      </c>
      <c r="B4131">
        <v>16226</v>
      </c>
      <c r="C4131" t="s">
        <v>1574</v>
      </c>
      <c r="D4131" t="s">
        <v>1529</v>
      </c>
      <c r="E4131" t="s">
        <v>1440</v>
      </c>
      <c r="F4131">
        <v>38320</v>
      </c>
      <c r="G4131">
        <v>42416</v>
      </c>
      <c r="H4131" t="s">
        <v>1530</v>
      </c>
      <c r="I4131">
        <v>299</v>
      </c>
      <c r="J4131">
        <v>100</v>
      </c>
      <c r="K4131">
        <v>150</v>
      </c>
      <c r="L4131">
        <v>81000</v>
      </c>
      <c r="M4131">
        <v>9493</v>
      </c>
      <c r="N4131">
        <v>9968</v>
      </c>
      <c r="O4131">
        <v>10466</v>
      </c>
      <c r="P4131">
        <v>11439</v>
      </c>
      <c r="Q4131">
        <v>12412</v>
      </c>
      <c r="R4131">
        <v>15000</v>
      </c>
      <c r="S4131">
        <v>15751</v>
      </c>
      <c r="T4131">
        <v>16537</v>
      </c>
      <c r="U4131">
        <v>18075</v>
      </c>
      <c r="V4131">
        <v>19612</v>
      </c>
      <c r="W4131" t="s">
        <v>1983</v>
      </c>
      <c r="X4131">
        <v>1</v>
      </c>
      <c r="Y4131">
        <v>1</v>
      </c>
      <c r="Z4131" t="s">
        <v>1532</v>
      </c>
    </row>
    <row r="4132" spans="1:26">
      <c r="A4132">
        <v>285</v>
      </c>
      <c r="B4132">
        <v>16226</v>
      </c>
      <c r="C4132" t="s">
        <v>1574</v>
      </c>
      <c r="D4132" t="s">
        <v>1529</v>
      </c>
      <c r="E4132" t="s">
        <v>1438</v>
      </c>
      <c r="F4132">
        <v>37258</v>
      </c>
      <c r="G4132">
        <v>40979</v>
      </c>
      <c r="H4132" t="s">
        <v>1577</v>
      </c>
      <c r="I4132">
        <v>329</v>
      </c>
      <c r="J4132">
        <v>8</v>
      </c>
      <c r="K4132">
        <v>1000</v>
      </c>
      <c r="L4132">
        <v>81000</v>
      </c>
      <c r="M4132">
        <v>30492</v>
      </c>
      <c r="N4132">
        <v>32017</v>
      </c>
      <c r="O4132">
        <v>33617</v>
      </c>
      <c r="P4132">
        <v>36742</v>
      </c>
      <c r="Q4132">
        <v>39867</v>
      </c>
      <c r="R4132">
        <v>8000</v>
      </c>
      <c r="S4132">
        <v>8400</v>
      </c>
      <c r="T4132">
        <v>8820</v>
      </c>
      <c r="U4132">
        <v>9640</v>
      </c>
      <c r="V4132">
        <v>10460</v>
      </c>
      <c r="W4132" t="s">
        <v>3370</v>
      </c>
      <c r="X4132">
        <v>1</v>
      </c>
      <c r="Y4132">
        <v>1</v>
      </c>
      <c r="Z4132" t="s">
        <v>1532</v>
      </c>
    </row>
    <row r="4133" spans="1:26">
      <c r="A4133">
        <v>285</v>
      </c>
      <c r="B4133">
        <v>16226</v>
      </c>
      <c r="C4133" t="s">
        <v>1574</v>
      </c>
      <c r="D4133" t="s">
        <v>1529</v>
      </c>
      <c r="E4133" t="s">
        <v>1440</v>
      </c>
      <c r="F4133">
        <v>39807</v>
      </c>
      <c r="G4133">
        <v>44259</v>
      </c>
      <c r="H4133" t="s">
        <v>1530</v>
      </c>
      <c r="I4133">
        <v>299</v>
      </c>
      <c r="J4133">
        <v>100</v>
      </c>
      <c r="K4133">
        <v>50</v>
      </c>
      <c r="L4133">
        <v>81000</v>
      </c>
      <c r="M4133">
        <v>9493</v>
      </c>
      <c r="N4133">
        <v>9968</v>
      </c>
      <c r="O4133">
        <v>10466</v>
      </c>
      <c r="P4133">
        <v>11439</v>
      </c>
      <c r="Q4133">
        <v>12412</v>
      </c>
      <c r="R4133">
        <v>5000</v>
      </c>
      <c r="S4133">
        <v>5250</v>
      </c>
      <c r="T4133">
        <v>5512</v>
      </c>
      <c r="U4133">
        <v>6025</v>
      </c>
      <c r="V4133">
        <v>6537</v>
      </c>
      <c r="W4133" t="s">
        <v>3031</v>
      </c>
      <c r="X4133">
        <v>1</v>
      </c>
      <c r="Y4133">
        <v>1</v>
      </c>
      <c r="Z4133" t="s">
        <v>1532</v>
      </c>
    </row>
    <row r="4134" spans="1:26">
      <c r="A4134">
        <v>285</v>
      </c>
      <c r="B4134">
        <v>16226</v>
      </c>
      <c r="C4134" t="s">
        <v>1574</v>
      </c>
      <c r="D4134" t="s">
        <v>1529</v>
      </c>
      <c r="E4134" t="s">
        <v>1439</v>
      </c>
      <c r="F4134">
        <v>83852</v>
      </c>
      <c r="G4134">
        <v>99157</v>
      </c>
      <c r="H4134" t="s">
        <v>1530</v>
      </c>
      <c r="I4134">
        <v>295</v>
      </c>
      <c r="J4134">
        <v>50</v>
      </c>
      <c r="K4134">
        <v>90</v>
      </c>
      <c r="L4134">
        <v>81000</v>
      </c>
      <c r="M4134">
        <v>2044</v>
      </c>
      <c r="N4134">
        <v>2146</v>
      </c>
      <c r="O4134">
        <v>2254</v>
      </c>
      <c r="P4134">
        <v>2464</v>
      </c>
      <c r="Q4134">
        <v>2674</v>
      </c>
      <c r="R4134">
        <v>4500</v>
      </c>
      <c r="S4134">
        <v>4725</v>
      </c>
      <c r="T4134">
        <v>4962</v>
      </c>
      <c r="U4134">
        <v>5425</v>
      </c>
      <c r="V4134">
        <v>5887</v>
      </c>
      <c r="W4134" t="s">
        <v>3371</v>
      </c>
      <c r="X4134">
        <v>1</v>
      </c>
      <c r="Y4134">
        <v>1</v>
      </c>
      <c r="Z4134" t="s">
        <v>1532</v>
      </c>
    </row>
    <row r="4135" spans="1:26">
      <c r="A4135">
        <v>285</v>
      </c>
      <c r="B4135">
        <v>16226</v>
      </c>
      <c r="C4135" t="s">
        <v>1574</v>
      </c>
      <c r="D4135" t="s">
        <v>1529</v>
      </c>
      <c r="E4135" t="s">
        <v>1438</v>
      </c>
      <c r="F4135">
        <v>37515</v>
      </c>
      <c r="G4135">
        <v>41298</v>
      </c>
      <c r="H4135" t="s">
        <v>1577</v>
      </c>
      <c r="I4135">
        <v>329</v>
      </c>
      <c r="J4135">
        <v>2</v>
      </c>
      <c r="K4135">
        <v>4000</v>
      </c>
      <c r="L4135">
        <v>81000</v>
      </c>
      <c r="M4135">
        <v>30492</v>
      </c>
      <c r="N4135">
        <v>32017</v>
      </c>
      <c r="O4135">
        <v>33617</v>
      </c>
      <c r="P4135">
        <v>36742</v>
      </c>
      <c r="Q4135">
        <v>39867</v>
      </c>
      <c r="R4135">
        <v>8000</v>
      </c>
      <c r="S4135">
        <v>8400</v>
      </c>
      <c r="T4135">
        <v>8820</v>
      </c>
      <c r="U4135">
        <v>9640</v>
      </c>
      <c r="V4135">
        <v>10460</v>
      </c>
      <c r="W4135" t="s">
        <v>3313</v>
      </c>
      <c r="X4135">
        <v>1</v>
      </c>
      <c r="Y4135">
        <v>1</v>
      </c>
      <c r="Z4135" t="s">
        <v>1532</v>
      </c>
    </row>
    <row r="4136" spans="1:26">
      <c r="A4136">
        <v>285</v>
      </c>
      <c r="B4136">
        <v>16226</v>
      </c>
      <c r="C4136" t="s">
        <v>1574</v>
      </c>
      <c r="D4136" t="s">
        <v>1529</v>
      </c>
      <c r="E4136" t="s">
        <v>1439</v>
      </c>
      <c r="F4136">
        <v>58448</v>
      </c>
      <c r="G4136">
        <v>69378</v>
      </c>
      <c r="H4136" t="s">
        <v>1530</v>
      </c>
      <c r="I4136">
        <v>295</v>
      </c>
      <c r="J4136">
        <v>50</v>
      </c>
      <c r="K4136">
        <v>300</v>
      </c>
      <c r="L4136">
        <v>81000</v>
      </c>
      <c r="M4136">
        <v>2044</v>
      </c>
      <c r="N4136">
        <v>2146</v>
      </c>
      <c r="O4136">
        <v>2254</v>
      </c>
      <c r="P4136">
        <v>2464</v>
      </c>
      <c r="Q4136">
        <v>2674</v>
      </c>
      <c r="R4136">
        <v>15000</v>
      </c>
      <c r="S4136">
        <v>15749</v>
      </c>
      <c r="T4136">
        <v>16541</v>
      </c>
      <c r="U4136">
        <v>18082</v>
      </c>
      <c r="V4136">
        <v>19623</v>
      </c>
      <c r="W4136" t="s">
        <v>3372</v>
      </c>
      <c r="X4136">
        <v>1</v>
      </c>
      <c r="Y4136">
        <v>1</v>
      </c>
      <c r="Z4136" t="s">
        <v>1532</v>
      </c>
    </row>
    <row r="4137" spans="1:26">
      <c r="A4137">
        <v>285</v>
      </c>
      <c r="B4137">
        <v>16226</v>
      </c>
      <c r="C4137" t="s">
        <v>1574</v>
      </c>
      <c r="D4137" t="s">
        <v>1529</v>
      </c>
      <c r="E4137" t="s">
        <v>1440</v>
      </c>
      <c r="F4137">
        <v>3672</v>
      </c>
      <c r="G4137">
        <v>4335</v>
      </c>
      <c r="H4137" t="s">
        <v>1530</v>
      </c>
      <c r="I4137">
        <v>299</v>
      </c>
      <c r="J4137">
        <v>216</v>
      </c>
      <c r="K4137">
        <v>10</v>
      </c>
      <c r="L4137">
        <v>81000</v>
      </c>
      <c r="M4137">
        <v>9493</v>
      </c>
      <c r="N4137">
        <v>9968</v>
      </c>
      <c r="O4137">
        <v>10466</v>
      </c>
      <c r="P4137">
        <v>11439</v>
      </c>
      <c r="Q4137">
        <v>12412</v>
      </c>
      <c r="R4137">
        <v>2160</v>
      </c>
      <c r="S4137">
        <v>2268</v>
      </c>
      <c r="T4137">
        <v>2381</v>
      </c>
      <c r="U4137">
        <v>2603</v>
      </c>
      <c r="V4137">
        <v>2824</v>
      </c>
      <c r="W4137" t="s">
        <v>3373</v>
      </c>
      <c r="X4137">
        <v>1</v>
      </c>
      <c r="Y4137">
        <v>1</v>
      </c>
      <c r="Z4137" t="s">
        <v>1532</v>
      </c>
    </row>
    <row r="4138" spans="1:26">
      <c r="A4138">
        <v>285</v>
      </c>
      <c r="B4138">
        <v>16226</v>
      </c>
      <c r="C4138" t="s">
        <v>1574</v>
      </c>
      <c r="D4138" t="s">
        <v>1529</v>
      </c>
      <c r="E4138" t="s">
        <v>1439</v>
      </c>
      <c r="F4138">
        <v>58447</v>
      </c>
      <c r="G4138">
        <v>69377</v>
      </c>
      <c r="H4138" t="s">
        <v>1530</v>
      </c>
      <c r="I4138">
        <v>295</v>
      </c>
      <c r="J4138">
        <v>100</v>
      </c>
      <c r="K4138">
        <v>300</v>
      </c>
      <c r="L4138">
        <v>81000</v>
      </c>
      <c r="M4138">
        <v>2044</v>
      </c>
      <c r="N4138">
        <v>2146</v>
      </c>
      <c r="O4138">
        <v>2254</v>
      </c>
      <c r="P4138">
        <v>2464</v>
      </c>
      <c r="Q4138">
        <v>2674</v>
      </c>
      <c r="R4138">
        <v>30000</v>
      </c>
      <c r="S4138">
        <v>31497</v>
      </c>
      <c r="T4138">
        <v>33082</v>
      </c>
      <c r="U4138">
        <v>36164</v>
      </c>
      <c r="V4138">
        <v>39247</v>
      </c>
      <c r="W4138" t="s">
        <v>3372</v>
      </c>
      <c r="X4138">
        <v>1</v>
      </c>
      <c r="Y4138">
        <v>1</v>
      </c>
      <c r="Z4138" t="s">
        <v>1532</v>
      </c>
    </row>
    <row r="4139" spans="1:26">
      <c r="A4139">
        <v>285</v>
      </c>
      <c r="B4139">
        <v>16226</v>
      </c>
      <c r="C4139" t="s">
        <v>1574</v>
      </c>
      <c r="D4139" t="s">
        <v>1529</v>
      </c>
      <c r="E4139" t="s">
        <v>1439</v>
      </c>
      <c r="F4139">
        <v>58446</v>
      </c>
      <c r="G4139">
        <v>69376</v>
      </c>
      <c r="H4139" t="s">
        <v>1530</v>
      </c>
      <c r="I4139">
        <v>295</v>
      </c>
      <c r="J4139">
        <v>100</v>
      </c>
      <c r="K4139">
        <v>300</v>
      </c>
      <c r="L4139">
        <v>81000</v>
      </c>
      <c r="M4139">
        <v>2044</v>
      </c>
      <c r="N4139">
        <v>2146</v>
      </c>
      <c r="O4139">
        <v>2254</v>
      </c>
      <c r="P4139">
        <v>2464</v>
      </c>
      <c r="Q4139">
        <v>2674</v>
      </c>
      <c r="R4139">
        <v>30000</v>
      </c>
      <c r="S4139">
        <v>31497</v>
      </c>
      <c r="T4139">
        <v>33082</v>
      </c>
      <c r="U4139">
        <v>36164</v>
      </c>
      <c r="V4139">
        <v>39247</v>
      </c>
      <c r="W4139" t="s">
        <v>3372</v>
      </c>
      <c r="X4139">
        <v>1</v>
      </c>
      <c r="Y4139">
        <v>1</v>
      </c>
      <c r="Z4139" t="s">
        <v>1532</v>
      </c>
    </row>
    <row r="4140" spans="1:26">
      <c r="A4140">
        <v>285</v>
      </c>
      <c r="B4140">
        <v>16226</v>
      </c>
      <c r="C4140" t="s">
        <v>1574</v>
      </c>
      <c r="D4140" t="s">
        <v>1529</v>
      </c>
      <c r="E4140" t="s">
        <v>1440</v>
      </c>
      <c r="F4140">
        <v>3677</v>
      </c>
      <c r="G4140">
        <v>4340</v>
      </c>
      <c r="H4140" t="s">
        <v>1530</v>
      </c>
      <c r="I4140">
        <v>299</v>
      </c>
      <c r="J4140">
        <v>216</v>
      </c>
      <c r="K4140">
        <v>8</v>
      </c>
      <c r="L4140">
        <v>81000</v>
      </c>
      <c r="M4140">
        <v>9493</v>
      </c>
      <c r="N4140">
        <v>9968</v>
      </c>
      <c r="O4140">
        <v>10466</v>
      </c>
      <c r="P4140">
        <v>11439</v>
      </c>
      <c r="Q4140">
        <v>12412</v>
      </c>
      <c r="R4140">
        <v>1728</v>
      </c>
      <c r="S4140">
        <v>1814</v>
      </c>
      <c r="T4140">
        <v>1905</v>
      </c>
      <c r="U4140">
        <v>2082</v>
      </c>
      <c r="V4140">
        <v>2259</v>
      </c>
      <c r="W4140" t="s">
        <v>3373</v>
      </c>
      <c r="X4140">
        <v>1</v>
      </c>
      <c r="Y4140">
        <v>1</v>
      </c>
      <c r="Z4140" t="s">
        <v>1532</v>
      </c>
    </row>
    <row r="4141" spans="1:26">
      <c r="A4141">
        <v>285</v>
      </c>
      <c r="B4141">
        <v>16226</v>
      </c>
      <c r="C4141" t="s">
        <v>1574</v>
      </c>
      <c r="D4141" t="s">
        <v>1529</v>
      </c>
      <c r="E4141" t="s">
        <v>1439</v>
      </c>
      <c r="F4141">
        <v>58445</v>
      </c>
      <c r="G4141">
        <v>69375</v>
      </c>
      <c r="H4141" t="s">
        <v>1530</v>
      </c>
      <c r="I4141">
        <v>295</v>
      </c>
      <c r="J4141">
        <v>100</v>
      </c>
      <c r="K4141">
        <v>300</v>
      </c>
      <c r="L4141">
        <v>81000</v>
      </c>
      <c r="M4141">
        <v>2044</v>
      </c>
      <c r="N4141">
        <v>2146</v>
      </c>
      <c r="O4141">
        <v>2254</v>
      </c>
      <c r="P4141">
        <v>2464</v>
      </c>
      <c r="Q4141">
        <v>2674</v>
      </c>
      <c r="R4141">
        <v>30000</v>
      </c>
      <c r="S4141">
        <v>31497</v>
      </c>
      <c r="T4141">
        <v>33082</v>
      </c>
      <c r="U4141">
        <v>36164</v>
      </c>
      <c r="V4141">
        <v>39247</v>
      </c>
      <c r="W4141" t="s">
        <v>3372</v>
      </c>
      <c r="X4141">
        <v>1</v>
      </c>
      <c r="Y4141">
        <v>1</v>
      </c>
      <c r="Z4141" t="s">
        <v>1532</v>
      </c>
    </row>
    <row r="4142" spans="1:26">
      <c r="A4142">
        <v>285</v>
      </c>
      <c r="B4142">
        <v>16226</v>
      </c>
      <c r="C4142" t="s">
        <v>1574</v>
      </c>
      <c r="D4142" t="s">
        <v>1529</v>
      </c>
      <c r="E4142" t="s">
        <v>1438</v>
      </c>
      <c r="F4142">
        <v>37259</v>
      </c>
      <c r="G4142">
        <v>40980</v>
      </c>
      <c r="H4142" t="s">
        <v>1577</v>
      </c>
      <c r="I4142">
        <v>329</v>
      </c>
      <c r="J4142">
        <v>23</v>
      </c>
      <c r="K4142">
        <v>300</v>
      </c>
      <c r="L4142">
        <v>81000</v>
      </c>
      <c r="M4142">
        <v>30492</v>
      </c>
      <c r="N4142">
        <v>32017</v>
      </c>
      <c r="O4142">
        <v>33617</v>
      </c>
      <c r="P4142">
        <v>36742</v>
      </c>
      <c r="Q4142">
        <v>39867</v>
      </c>
      <c r="R4142">
        <v>6900</v>
      </c>
      <c r="S4142">
        <v>7245</v>
      </c>
      <c r="T4142">
        <v>7607</v>
      </c>
      <c r="U4142">
        <v>8314</v>
      </c>
      <c r="V4142">
        <v>9021</v>
      </c>
      <c r="W4142" t="s">
        <v>2010</v>
      </c>
      <c r="X4142">
        <v>1</v>
      </c>
      <c r="Y4142">
        <v>1</v>
      </c>
      <c r="Z4142" t="s">
        <v>1532</v>
      </c>
    </row>
    <row r="4143" spans="1:26">
      <c r="A4143">
        <v>285</v>
      </c>
      <c r="B4143">
        <v>16226</v>
      </c>
      <c r="C4143" t="s">
        <v>1574</v>
      </c>
      <c r="D4143" t="s">
        <v>1529</v>
      </c>
      <c r="E4143" t="s">
        <v>1439</v>
      </c>
      <c r="F4143">
        <v>58117</v>
      </c>
      <c r="G4143">
        <v>68974</v>
      </c>
      <c r="H4143" t="s">
        <v>1530</v>
      </c>
      <c r="I4143">
        <v>295</v>
      </c>
      <c r="J4143">
        <v>200</v>
      </c>
      <c r="K4143">
        <v>500</v>
      </c>
      <c r="L4143">
        <v>81000</v>
      </c>
      <c r="M4143">
        <v>2044</v>
      </c>
      <c r="N4143">
        <v>2146</v>
      </c>
      <c r="O4143">
        <v>2254</v>
      </c>
      <c r="P4143">
        <v>2464</v>
      </c>
      <c r="Q4143">
        <v>2674</v>
      </c>
      <c r="R4143">
        <v>100000</v>
      </c>
      <c r="S4143">
        <v>104990</v>
      </c>
      <c r="T4143">
        <v>110274</v>
      </c>
      <c r="U4143">
        <v>120548</v>
      </c>
      <c r="V4143">
        <v>130822</v>
      </c>
      <c r="W4143" t="s">
        <v>3372</v>
      </c>
      <c r="X4143">
        <v>1</v>
      </c>
      <c r="Y4143">
        <v>1</v>
      </c>
      <c r="Z4143" t="s">
        <v>1532</v>
      </c>
    </row>
    <row r="4144" spans="1:26">
      <c r="A4144">
        <v>285</v>
      </c>
      <c r="B4144">
        <v>16226</v>
      </c>
      <c r="C4144" t="s">
        <v>1574</v>
      </c>
      <c r="D4144" t="s">
        <v>1529</v>
      </c>
      <c r="E4144" t="s">
        <v>1439</v>
      </c>
      <c r="F4144">
        <v>65481</v>
      </c>
      <c r="G4144">
        <v>78773</v>
      </c>
      <c r="H4144" t="s">
        <v>1530</v>
      </c>
      <c r="I4144">
        <v>295</v>
      </c>
      <c r="J4144">
        <v>200</v>
      </c>
      <c r="K4144">
        <v>500</v>
      </c>
      <c r="L4144">
        <v>81000</v>
      </c>
      <c r="M4144">
        <v>2044</v>
      </c>
      <c r="N4144">
        <v>2146</v>
      </c>
      <c r="O4144">
        <v>2254</v>
      </c>
      <c r="P4144">
        <v>2464</v>
      </c>
      <c r="Q4144">
        <v>2674</v>
      </c>
      <c r="R4144">
        <v>100000</v>
      </c>
      <c r="S4144">
        <v>104990</v>
      </c>
      <c r="T4144">
        <v>110274</v>
      </c>
      <c r="U4144">
        <v>120548</v>
      </c>
      <c r="V4144">
        <v>130822</v>
      </c>
      <c r="W4144" t="s">
        <v>3374</v>
      </c>
      <c r="X4144">
        <v>1</v>
      </c>
      <c r="Y4144">
        <v>1</v>
      </c>
      <c r="Z4144" t="s">
        <v>1532</v>
      </c>
    </row>
    <row r="4145" spans="1:26">
      <c r="A4145">
        <v>285</v>
      </c>
      <c r="B4145">
        <v>16226</v>
      </c>
      <c r="C4145" t="s">
        <v>1574</v>
      </c>
      <c r="D4145" t="s">
        <v>1529</v>
      </c>
      <c r="E4145" t="s">
        <v>1440</v>
      </c>
      <c r="F4145">
        <v>20532</v>
      </c>
      <c r="G4145">
        <v>21504</v>
      </c>
      <c r="H4145" t="s">
        <v>1530</v>
      </c>
      <c r="I4145">
        <v>299</v>
      </c>
      <c r="J4145">
        <v>216</v>
      </c>
      <c r="K4145">
        <v>8</v>
      </c>
      <c r="L4145">
        <v>81000</v>
      </c>
      <c r="M4145">
        <v>9493</v>
      </c>
      <c r="N4145">
        <v>9968</v>
      </c>
      <c r="O4145">
        <v>10466</v>
      </c>
      <c r="P4145">
        <v>11439</v>
      </c>
      <c r="Q4145">
        <v>12412</v>
      </c>
      <c r="R4145">
        <v>1728</v>
      </c>
      <c r="S4145">
        <v>1814</v>
      </c>
      <c r="T4145">
        <v>1905</v>
      </c>
      <c r="U4145">
        <v>2082</v>
      </c>
      <c r="V4145">
        <v>2259</v>
      </c>
      <c r="W4145" t="s">
        <v>3373</v>
      </c>
      <c r="X4145">
        <v>1</v>
      </c>
      <c r="Y4145">
        <v>1</v>
      </c>
      <c r="Z4145" t="s">
        <v>1532</v>
      </c>
    </row>
    <row r="4146" spans="1:26">
      <c r="A4146">
        <v>285</v>
      </c>
      <c r="B4146">
        <v>16226</v>
      </c>
      <c r="C4146" t="s">
        <v>1574</v>
      </c>
      <c r="D4146" t="s">
        <v>1529</v>
      </c>
      <c r="E4146" t="s">
        <v>1439</v>
      </c>
      <c r="F4146">
        <v>63648</v>
      </c>
      <c r="G4146">
        <v>76576</v>
      </c>
      <c r="H4146" t="s">
        <v>1530</v>
      </c>
      <c r="I4146">
        <v>295</v>
      </c>
      <c r="J4146">
        <v>100</v>
      </c>
      <c r="K4146">
        <v>250</v>
      </c>
      <c r="L4146">
        <v>81000</v>
      </c>
      <c r="M4146">
        <v>2044</v>
      </c>
      <c r="N4146">
        <v>2146</v>
      </c>
      <c r="O4146">
        <v>2254</v>
      </c>
      <c r="P4146">
        <v>2464</v>
      </c>
      <c r="Q4146">
        <v>2674</v>
      </c>
      <c r="R4146">
        <v>25000</v>
      </c>
      <c r="S4146">
        <v>26248</v>
      </c>
      <c r="T4146">
        <v>27568</v>
      </c>
      <c r="U4146">
        <v>30137</v>
      </c>
      <c r="V4146">
        <v>32705</v>
      </c>
      <c r="W4146" t="s">
        <v>3374</v>
      </c>
      <c r="X4146">
        <v>1</v>
      </c>
      <c r="Y4146">
        <v>1</v>
      </c>
      <c r="Z4146" t="s">
        <v>1532</v>
      </c>
    </row>
    <row r="4147" spans="1:26">
      <c r="A4147">
        <v>285</v>
      </c>
      <c r="B4147">
        <v>16226</v>
      </c>
      <c r="C4147" t="s">
        <v>1574</v>
      </c>
      <c r="D4147" t="s">
        <v>1529</v>
      </c>
      <c r="E4147" t="s">
        <v>1438</v>
      </c>
      <c r="F4147">
        <v>37415</v>
      </c>
      <c r="G4147">
        <v>41184</v>
      </c>
      <c r="H4147" t="s">
        <v>1577</v>
      </c>
      <c r="I4147">
        <v>329</v>
      </c>
      <c r="J4147">
        <v>2</v>
      </c>
      <c r="K4147">
        <v>1500</v>
      </c>
      <c r="L4147">
        <v>81000</v>
      </c>
      <c r="M4147">
        <v>30492</v>
      </c>
      <c r="N4147">
        <v>32017</v>
      </c>
      <c r="O4147">
        <v>33617</v>
      </c>
      <c r="P4147">
        <v>36742</v>
      </c>
      <c r="Q4147">
        <v>39867</v>
      </c>
      <c r="R4147">
        <v>3000</v>
      </c>
      <c r="S4147">
        <v>3150</v>
      </c>
      <c r="T4147">
        <v>3307</v>
      </c>
      <c r="U4147">
        <v>3615</v>
      </c>
      <c r="V4147">
        <v>3922</v>
      </c>
      <c r="W4147" t="s">
        <v>3375</v>
      </c>
      <c r="X4147">
        <v>1</v>
      </c>
      <c r="Y4147">
        <v>1</v>
      </c>
      <c r="Z4147" t="s">
        <v>1532</v>
      </c>
    </row>
    <row r="4148" spans="1:26">
      <c r="A4148">
        <v>285</v>
      </c>
      <c r="B4148">
        <v>16226</v>
      </c>
      <c r="C4148" t="s">
        <v>1574</v>
      </c>
      <c r="D4148" t="s">
        <v>1529</v>
      </c>
      <c r="E4148" t="s">
        <v>1439</v>
      </c>
      <c r="F4148">
        <v>72810</v>
      </c>
      <c r="G4148">
        <v>86534</v>
      </c>
      <c r="H4148" t="s">
        <v>1530</v>
      </c>
      <c r="I4148">
        <v>295</v>
      </c>
      <c r="J4148">
        <v>200</v>
      </c>
      <c r="K4148">
        <v>300</v>
      </c>
      <c r="L4148">
        <v>81000</v>
      </c>
      <c r="M4148">
        <v>2044</v>
      </c>
      <c r="N4148">
        <v>2146</v>
      </c>
      <c r="O4148">
        <v>2254</v>
      </c>
      <c r="P4148">
        <v>2464</v>
      </c>
      <c r="Q4148">
        <v>2674</v>
      </c>
      <c r="R4148">
        <v>60000</v>
      </c>
      <c r="S4148">
        <v>62994</v>
      </c>
      <c r="T4148">
        <v>66164</v>
      </c>
      <c r="U4148">
        <v>72329</v>
      </c>
      <c r="V4148">
        <v>78493</v>
      </c>
      <c r="W4148" t="s">
        <v>3376</v>
      </c>
      <c r="X4148">
        <v>1</v>
      </c>
      <c r="Y4148">
        <v>1</v>
      </c>
      <c r="Z4148" t="s">
        <v>1532</v>
      </c>
    </row>
    <row r="4149" spans="1:26">
      <c r="A4149">
        <v>285</v>
      </c>
      <c r="B4149">
        <v>16226</v>
      </c>
      <c r="C4149" t="s">
        <v>1574</v>
      </c>
      <c r="D4149" t="s">
        <v>1529</v>
      </c>
      <c r="E4149" t="s">
        <v>1439</v>
      </c>
      <c r="F4149">
        <v>80671</v>
      </c>
      <c r="G4149">
        <v>95321</v>
      </c>
      <c r="H4149" t="s">
        <v>1530</v>
      </c>
      <c r="I4149">
        <v>286</v>
      </c>
      <c r="J4149">
        <v>200</v>
      </c>
      <c r="K4149">
        <v>400</v>
      </c>
      <c r="L4149">
        <v>81000</v>
      </c>
      <c r="M4149">
        <v>2044</v>
      </c>
      <c r="N4149">
        <v>2146</v>
      </c>
      <c r="O4149">
        <v>2254</v>
      </c>
      <c r="P4149">
        <v>2464</v>
      </c>
      <c r="Q4149">
        <v>2674</v>
      </c>
      <c r="R4149">
        <v>80000</v>
      </c>
      <c r="S4149">
        <v>83992</v>
      </c>
      <c r="T4149">
        <v>88219</v>
      </c>
      <c r="U4149">
        <v>96438</v>
      </c>
      <c r="V4149">
        <v>104658</v>
      </c>
      <c r="W4149" t="s">
        <v>2908</v>
      </c>
      <c r="X4149">
        <v>1</v>
      </c>
      <c r="Y4149">
        <v>1</v>
      </c>
      <c r="Z4149" t="s">
        <v>1532</v>
      </c>
    </row>
    <row r="4150" spans="1:26">
      <c r="A4150">
        <v>285</v>
      </c>
      <c r="B4150">
        <v>16226</v>
      </c>
      <c r="C4150" t="s">
        <v>1574</v>
      </c>
      <c r="D4150" t="s">
        <v>1529</v>
      </c>
      <c r="E4150" t="s">
        <v>1440</v>
      </c>
      <c r="F4150">
        <v>79974</v>
      </c>
      <c r="G4150">
        <v>94499</v>
      </c>
      <c r="H4150" t="s">
        <v>1530</v>
      </c>
      <c r="I4150">
        <v>295</v>
      </c>
      <c r="J4150">
        <v>30</v>
      </c>
      <c r="K4150">
        <v>60</v>
      </c>
      <c r="L4150">
        <v>81000</v>
      </c>
      <c r="M4150">
        <v>9493</v>
      </c>
      <c r="N4150">
        <v>9968</v>
      </c>
      <c r="O4150">
        <v>10466</v>
      </c>
      <c r="P4150">
        <v>11439</v>
      </c>
      <c r="Q4150">
        <v>12412</v>
      </c>
      <c r="R4150">
        <v>1800</v>
      </c>
      <c r="S4150">
        <v>1890</v>
      </c>
      <c r="T4150">
        <v>1984</v>
      </c>
      <c r="U4150">
        <v>2169</v>
      </c>
      <c r="V4150">
        <v>2353</v>
      </c>
      <c r="W4150" t="s">
        <v>3366</v>
      </c>
      <c r="X4150">
        <v>1</v>
      </c>
      <c r="Y4150">
        <v>1</v>
      </c>
      <c r="Z4150" t="s">
        <v>1532</v>
      </c>
    </row>
    <row r="4151" spans="1:26">
      <c r="A4151">
        <v>285</v>
      </c>
      <c r="B4151">
        <v>16226</v>
      </c>
      <c r="C4151" t="s">
        <v>1574</v>
      </c>
      <c r="D4151" t="s">
        <v>1529</v>
      </c>
      <c r="E4151" t="s">
        <v>1439</v>
      </c>
      <c r="F4151">
        <v>45556</v>
      </c>
      <c r="G4151">
        <v>52674</v>
      </c>
      <c r="H4151" t="s">
        <v>1530</v>
      </c>
      <c r="I4151">
        <v>286</v>
      </c>
      <c r="J4151">
        <v>200</v>
      </c>
      <c r="K4151">
        <v>200</v>
      </c>
      <c r="L4151">
        <v>81000</v>
      </c>
      <c r="M4151">
        <v>2044</v>
      </c>
      <c r="N4151">
        <v>2146</v>
      </c>
      <c r="O4151">
        <v>2254</v>
      </c>
      <c r="P4151">
        <v>2464</v>
      </c>
      <c r="Q4151">
        <v>2674</v>
      </c>
      <c r="R4151">
        <v>40000</v>
      </c>
      <c r="S4151">
        <v>41996</v>
      </c>
      <c r="T4151">
        <v>44110</v>
      </c>
      <c r="U4151">
        <v>48219</v>
      </c>
      <c r="V4151">
        <v>52329</v>
      </c>
      <c r="W4151" t="s">
        <v>2908</v>
      </c>
      <c r="X4151">
        <v>1</v>
      </c>
      <c r="Y4151">
        <v>1</v>
      </c>
      <c r="Z4151" t="s">
        <v>1532</v>
      </c>
    </row>
    <row r="4152" spans="1:26">
      <c r="A4152">
        <v>285</v>
      </c>
      <c r="B4152">
        <v>16226</v>
      </c>
      <c r="C4152" t="s">
        <v>1574</v>
      </c>
      <c r="D4152" t="s">
        <v>1529</v>
      </c>
      <c r="E4152" t="s">
        <v>1439</v>
      </c>
      <c r="F4152">
        <v>78161</v>
      </c>
      <c r="G4152">
        <v>92430</v>
      </c>
      <c r="H4152" t="s">
        <v>1530</v>
      </c>
      <c r="I4152">
        <v>295</v>
      </c>
      <c r="J4152">
        <v>200</v>
      </c>
      <c r="K4152">
        <v>90</v>
      </c>
      <c r="L4152">
        <v>81000</v>
      </c>
      <c r="M4152">
        <v>2044</v>
      </c>
      <c r="N4152">
        <v>2146</v>
      </c>
      <c r="O4152">
        <v>2254</v>
      </c>
      <c r="P4152">
        <v>2464</v>
      </c>
      <c r="Q4152">
        <v>2674</v>
      </c>
      <c r="R4152">
        <v>18000</v>
      </c>
      <c r="S4152">
        <v>18898</v>
      </c>
      <c r="T4152">
        <v>19849</v>
      </c>
      <c r="U4152">
        <v>21699</v>
      </c>
      <c r="V4152">
        <v>23548</v>
      </c>
      <c r="W4152" t="s">
        <v>3377</v>
      </c>
      <c r="X4152">
        <v>1</v>
      </c>
      <c r="Y4152">
        <v>1</v>
      </c>
      <c r="Z4152" t="s">
        <v>1532</v>
      </c>
    </row>
    <row r="4153" spans="1:26">
      <c r="A4153">
        <v>285</v>
      </c>
      <c r="B4153">
        <v>16226</v>
      </c>
      <c r="C4153" t="s">
        <v>1574</v>
      </c>
      <c r="D4153" t="s">
        <v>1529</v>
      </c>
      <c r="E4153" t="s">
        <v>1439</v>
      </c>
      <c r="F4153">
        <v>77729</v>
      </c>
      <c r="G4153">
        <v>91962</v>
      </c>
      <c r="H4153" t="s">
        <v>1530</v>
      </c>
      <c r="I4153">
        <v>295</v>
      </c>
      <c r="J4153">
        <v>100</v>
      </c>
      <c r="K4153">
        <v>90</v>
      </c>
      <c r="L4153">
        <v>81000</v>
      </c>
      <c r="M4153">
        <v>2044</v>
      </c>
      <c r="N4153">
        <v>2146</v>
      </c>
      <c r="O4153">
        <v>2254</v>
      </c>
      <c r="P4153">
        <v>2464</v>
      </c>
      <c r="Q4153">
        <v>2674</v>
      </c>
      <c r="R4153">
        <v>9000</v>
      </c>
      <c r="S4153">
        <v>9449</v>
      </c>
      <c r="T4153">
        <v>9925</v>
      </c>
      <c r="U4153">
        <v>10849</v>
      </c>
      <c r="V4153">
        <v>11774</v>
      </c>
      <c r="W4153" t="s">
        <v>3377</v>
      </c>
      <c r="X4153">
        <v>1</v>
      </c>
      <c r="Y4153">
        <v>1</v>
      </c>
      <c r="Z4153" t="s">
        <v>1532</v>
      </c>
    </row>
    <row r="4154" spans="1:26">
      <c r="A4154">
        <v>285</v>
      </c>
      <c r="B4154">
        <v>16226</v>
      </c>
      <c r="C4154" t="s">
        <v>1574</v>
      </c>
      <c r="D4154" t="s">
        <v>1529</v>
      </c>
      <c r="E4154" t="s">
        <v>1439</v>
      </c>
      <c r="F4154">
        <v>58420</v>
      </c>
      <c r="G4154">
        <v>69349</v>
      </c>
      <c r="H4154" t="s">
        <v>1530</v>
      </c>
      <c r="I4154">
        <v>295</v>
      </c>
      <c r="J4154">
        <v>200</v>
      </c>
      <c r="K4154">
        <v>135.72</v>
      </c>
      <c r="L4154">
        <v>81000</v>
      </c>
      <c r="M4154">
        <v>2044</v>
      </c>
      <c r="N4154">
        <v>2146</v>
      </c>
      <c r="O4154">
        <v>2254</v>
      </c>
      <c r="P4154">
        <v>2464</v>
      </c>
      <c r="Q4154">
        <v>2674</v>
      </c>
      <c r="R4154">
        <v>27144</v>
      </c>
      <c r="S4154">
        <v>28499</v>
      </c>
      <c r="T4154">
        <v>29933</v>
      </c>
      <c r="U4154">
        <v>32722</v>
      </c>
      <c r="V4154">
        <v>35510</v>
      </c>
      <c r="W4154" t="s">
        <v>3037</v>
      </c>
      <c r="X4154">
        <v>1</v>
      </c>
      <c r="Y4154">
        <v>1</v>
      </c>
      <c r="Z4154" t="s">
        <v>1532</v>
      </c>
    </row>
    <row r="4155" spans="1:26">
      <c r="A4155">
        <v>285</v>
      </c>
      <c r="B4155">
        <v>16226</v>
      </c>
      <c r="C4155" t="s">
        <v>1574</v>
      </c>
      <c r="D4155" t="s">
        <v>1529</v>
      </c>
      <c r="E4155" t="s">
        <v>1439</v>
      </c>
      <c r="F4155">
        <v>76131</v>
      </c>
      <c r="G4155">
        <v>90238</v>
      </c>
      <c r="H4155" t="s">
        <v>1530</v>
      </c>
      <c r="I4155">
        <v>295</v>
      </c>
      <c r="J4155">
        <v>200</v>
      </c>
      <c r="K4155">
        <v>350</v>
      </c>
      <c r="L4155">
        <v>81000</v>
      </c>
      <c r="M4155">
        <v>2044</v>
      </c>
      <c r="N4155">
        <v>2146</v>
      </c>
      <c r="O4155">
        <v>2254</v>
      </c>
      <c r="P4155">
        <v>2464</v>
      </c>
      <c r="Q4155">
        <v>2674</v>
      </c>
      <c r="R4155">
        <v>70000</v>
      </c>
      <c r="S4155">
        <v>73493</v>
      </c>
      <c r="T4155">
        <v>77192</v>
      </c>
      <c r="U4155">
        <v>84384</v>
      </c>
      <c r="V4155">
        <v>91575</v>
      </c>
      <c r="W4155" t="s">
        <v>3378</v>
      </c>
      <c r="X4155">
        <v>1</v>
      </c>
      <c r="Y4155">
        <v>1</v>
      </c>
      <c r="Z4155" t="s">
        <v>1532</v>
      </c>
    </row>
    <row r="4156" spans="1:26">
      <c r="A4156">
        <v>285</v>
      </c>
      <c r="B4156">
        <v>16226</v>
      </c>
      <c r="C4156" t="s">
        <v>1574</v>
      </c>
      <c r="D4156" t="s">
        <v>1529</v>
      </c>
      <c r="E4156" t="s">
        <v>1439</v>
      </c>
      <c r="F4156">
        <v>76132</v>
      </c>
      <c r="G4156">
        <v>90239</v>
      </c>
      <c r="H4156" t="s">
        <v>1530</v>
      </c>
      <c r="I4156">
        <v>295</v>
      </c>
      <c r="J4156">
        <v>200</v>
      </c>
      <c r="K4156">
        <v>350</v>
      </c>
      <c r="L4156">
        <v>81000</v>
      </c>
      <c r="M4156">
        <v>2044</v>
      </c>
      <c r="N4156">
        <v>2146</v>
      </c>
      <c r="O4156">
        <v>2254</v>
      </c>
      <c r="P4156">
        <v>2464</v>
      </c>
      <c r="Q4156">
        <v>2674</v>
      </c>
      <c r="R4156">
        <v>70000</v>
      </c>
      <c r="S4156">
        <v>73493</v>
      </c>
      <c r="T4156">
        <v>77192</v>
      </c>
      <c r="U4156">
        <v>84384</v>
      </c>
      <c r="V4156">
        <v>91575</v>
      </c>
      <c r="W4156" t="s">
        <v>3379</v>
      </c>
      <c r="X4156">
        <v>1</v>
      </c>
      <c r="Y4156">
        <v>1</v>
      </c>
      <c r="Z4156" t="s">
        <v>1532</v>
      </c>
    </row>
    <row r="4157" spans="1:26">
      <c r="A4157">
        <v>285</v>
      </c>
      <c r="B4157">
        <v>16226</v>
      </c>
      <c r="C4157" t="s">
        <v>1574</v>
      </c>
      <c r="D4157" t="s">
        <v>1529</v>
      </c>
      <c r="E4157" t="s">
        <v>1439</v>
      </c>
      <c r="F4157">
        <v>76133</v>
      </c>
      <c r="G4157">
        <v>90240</v>
      </c>
      <c r="H4157" t="s">
        <v>1530</v>
      </c>
      <c r="I4157">
        <v>295</v>
      </c>
      <c r="J4157">
        <v>200</v>
      </c>
      <c r="K4157">
        <v>300</v>
      </c>
      <c r="L4157">
        <v>81000</v>
      </c>
      <c r="M4157">
        <v>2044</v>
      </c>
      <c r="N4157">
        <v>2146</v>
      </c>
      <c r="O4157">
        <v>2254</v>
      </c>
      <c r="P4157">
        <v>2464</v>
      </c>
      <c r="Q4157">
        <v>2674</v>
      </c>
      <c r="R4157">
        <v>60000</v>
      </c>
      <c r="S4157">
        <v>62994</v>
      </c>
      <c r="T4157">
        <v>66164</v>
      </c>
      <c r="U4157">
        <v>72329</v>
      </c>
      <c r="V4157">
        <v>78493</v>
      </c>
      <c r="W4157" t="s">
        <v>3380</v>
      </c>
      <c r="X4157">
        <v>1</v>
      </c>
      <c r="Y4157">
        <v>1</v>
      </c>
      <c r="Z4157" t="s">
        <v>1532</v>
      </c>
    </row>
    <row r="4158" spans="1:26">
      <c r="A4158">
        <v>285</v>
      </c>
      <c r="B4158">
        <v>16226</v>
      </c>
      <c r="C4158" t="s">
        <v>1574</v>
      </c>
      <c r="D4158" t="s">
        <v>1529</v>
      </c>
      <c r="E4158" t="s">
        <v>1439</v>
      </c>
      <c r="F4158">
        <v>73416</v>
      </c>
      <c r="G4158">
        <v>87233</v>
      </c>
      <c r="H4158" t="s">
        <v>1530</v>
      </c>
      <c r="I4158">
        <v>286</v>
      </c>
      <c r="J4158">
        <v>200</v>
      </c>
      <c r="K4158">
        <v>600</v>
      </c>
      <c r="L4158">
        <v>81000</v>
      </c>
      <c r="M4158">
        <v>2044</v>
      </c>
      <c r="N4158">
        <v>2146</v>
      </c>
      <c r="O4158">
        <v>2254</v>
      </c>
      <c r="P4158">
        <v>2464</v>
      </c>
      <c r="Q4158">
        <v>2674</v>
      </c>
      <c r="R4158">
        <v>120000</v>
      </c>
      <c r="S4158">
        <v>125988</v>
      </c>
      <c r="T4158">
        <v>132329</v>
      </c>
      <c r="U4158">
        <v>144658</v>
      </c>
      <c r="V4158">
        <v>156986</v>
      </c>
      <c r="W4158" t="s">
        <v>3381</v>
      </c>
      <c r="X4158">
        <v>1</v>
      </c>
      <c r="Y4158">
        <v>1</v>
      </c>
      <c r="Z4158" t="s">
        <v>1532</v>
      </c>
    </row>
    <row r="4159" spans="1:26">
      <c r="A4159">
        <v>285</v>
      </c>
      <c r="B4159">
        <v>16226</v>
      </c>
      <c r="C4159" t="s">
        <v>1574</v>
      </c>
      <c r="D4159" t="s">
        <v>1529</v>
      </c>
      <c r="E4159" t="s">
        <v>1439</v>
      </c>
      <c r="F4159">
        <v>77877</v>
      </c>
      <c r="G4159">
        <v>92120</v>
      </c>
      <c r="H4159" t="s">
        <v>1530</v>
      </c>
      <c r="I4159">
        <v>295</v>
      </c>
      <c r="J4159">
        <v>200</v>
      </c>
      <c r="K4159">
        <v>90</v>
      </c>
      <c r="L4159">
        <v>81000</v>
      </c>
      <c r="M4159">
        <v>2044</v>
      </c>
      <c r="N4159">
        <v>2146</v>
      </c>
      <c r="O4159">
        <v>2254</v>
      </c>
      <c r="P4159">
        <v>2464</v>
      </c>
      <c r="Q4159">
        <v>2674</v>
      </c>
      <c r="R4159">
        <v>18000</v>
      </c>
      <c r="S4159">
        <v>18898</v>
      </c>
      <c r="T4159">
        <v>19849</v>
      </c>
      <c r="U4159">
        <v>21699</v>
      </c>
      <c r="V4159">
        <v>23548</v>
      </c>
      <c r="W4159" t="s">
        <v>3382</v>
      </c>
      <c r="X4159">
        <v>1</v>
      </c>
      <c r="Y4159">
        <v>1</v>
      </c>
      <c r="Z4159" t="s">
        <v>1532</v>
      </c>
    </row>
    <row r="4160" spans="1:26">
      <c r="A4160">
        <v>285</v>
      </c>
      <c r="B4160">
        <v>16226</v>
      </c>
      <c r="C4160" t="s">
        <v>1574</v>
      </c>
      <c r="D4160" t="s">
        <v>1529</v>
      </c>
      <c r="E4160" t="s">
        <v>1439</v>
      </c>
      <c r="F4160">
        <v>80652</v>
      </c>
      <c r="G4160">
        <v>95295</v>
      </c>
      <c r="H4160" t="s">
        <v>1530</v>
      </c>
      <c r="I4160">
        <v>286</v>
      </c>
      <c r="J4160">
        <v>100</v>
      </c>
      <c r="K4160">
        <v>350</v>
      </c>
      <c r="L4160">
        <v>81000</v>
      </c>
      <c r="M4160">
        <v>2044</v>
      </c>
      <c r="N4160">
        <v>2146</v>
      </c>
      <c r="O4160">
        <v>2254</v>
      </c>
      <c r="P4160">
        <v>2464</v>
      </c>
      <c r="Q4160">
        <v>2674</v>
      </c>
      <c r="R4160">
        <v>35000</v>
      </c>
      <c r="S4160">
        <v>36747</v>
      </c>
      <c r="T4160">
        <v>38596</v>
      </c>
      <c r="U4160">
        <v>42192</v>
      </c>
      <c r="V4160">
        <v>45788</v>
      </c>
      <c r="W4160" t="s">
        <v>3383</v>
      </c>
      <c r="X4160">
        <v>1</v>
      </c>
      <c r="Y4160">
        <v>1</v>
      </c>
      <c r="Z4160" t="s">
        <v>1532</v>
      </c>
    </row>
    <row r="4161" spans="1:26">
      <c r="A4161">
        <v>285</v>
      </c>
      <c r="B4161">
        <v>16226</v>
      </c>
      <c r="C4161" t="s">
        <v>1574</v>
      </c>
      <c r="D4161" t="s">
        <v>1529</v>
      </c>
      <c r="E4161" t="s">
        <v>1439</v>
      </c>
      <c r="F4161">
        <v>57905</v>
      </c>
      <c r="G4161">
        <v>68723</v>
      </c>
      <c r="H4161" t="s">
        <v>1530</v>
      </c>
      <c r="I4161">
        <v>286</v>
      </c>
      <c r="J4161">
        <v>100</v>
      </c>
      <c r="K4161">
        <v>300</v>
      </c>
      <c r="L4161">
        <v>81000</v>
      </c>
      <c r="M4161">
        <v>2044</v>
      </c>
      <c r="N4161">
        <v>2146</v>
      </c>
      <c r="O4161">
        <v>2254</v>
      </c>
      <c r="P4161">
        <v>2464</v>
      </c>
      <c r="Q4161">
        <v>2674</v>
      </c>
      <c r="R4161">
        <v>30000</v>
      </c>
      <c r="S4161">
        <v>31497</v>
      </c>
      <c r="T4161">
        <v>33082</v>
      </c>
      <c r="U4161">
        <v>36164</v>
      </c>
      <c r="V4161">
        <v>39247</v>
      </c>
      <c r="W4161" t="s">
        <v>3383</v>
      </c>
      <c r="X4161">
        <v>1</v>
      </c>
      <c r="Y4161">
        <v>1</v>
      </c>
      <c r="Z4161" t="s">
        <v>1532</v>
      </c>
    </row>
    <row r="4162" spans="1:26">
      <c r="A4162">
        <v>285</v>
      </c>
      <c r="B4162">
        <v>16226</v>
      </c>
      <c r="C4162" t="s">
        <v>1574</v>
      </c>
      <c r="D4162" t="s">
        <v>1529</v>
      </c>
      <c r="E4162" t="s">
        <v>1439</v>
      </c>
      <c r="F4162">
        <v>45832</v>
      </c>
      <c r="G4162">
        <v>52987</v>
      </c>
      <c r="H4162" t="s">
        <v>1530</v>
      </c>
      <c r="I4162">
        <v>286</v>
      </c>
      <c r="J4162">
        <v>100</v>
      </c>
      <c r="K4162">
        <v>250</v>
      </c>
      <c r="L4162">
        <v>81000</v>
      </c>
      <c r="M4162">
        <v>2044</v>
      </c>
      <c r="N4162">
        <v>2146</v>
      </c>
      <c r="O4162">
        <v>2254</v>
      </c>
      <c r="P4162">
        <v>2464</v>
      </c>
      <c r="Q4162">
        <v>2674</v>
      </c>
      <c r="R4162">
        <v>25000</v>
      </c>
      <c r="S4162">
        <v>26248</v>
      </c>
      <c r="T4162">
        <v>27568</v>
      </c>
      <c r="U4162">
        <v>30137</v>
      </c>
      <c r="V4162">
        <v>32705</v>
      </c>
      <c r="W4162" t="s">
        <v>3383</v>
      </c>
      <c r="X4162">
        <v>1</v>
      </c>
      <c r="Y4162">
        <v>1</v>
      </c>
      <c r="Z4162" t="s">
        <v>1532</v>
      </c>
    </row>
    <row r="4163" spans="1:26">
      <c r="A4163">
        <v>285</v>
      </c>
      <c r="B4163">
        <v>16226</v>
      </c>
      <c r="C4163" t="s">
        <v>1574</v>
      </c>
      <c r="D4163" t="s">
        <v>1529</v>
      </c>
      <c r="E4163" t="s">
        <v>1439</v>
      </c>
      <c r="F4163">
        <v>73303</v>
      </c>
      <c r="G4163">
        <v>87098</v>
      </c>
      <c r="H4163" t="s">
        <v>1530</v>
      </c>
      <c r="I4163">
        <v>286</v>
      </c>
      <c r="J4163">
        <v>200</v>
      </c>
      <c r="K4163">
        <v>200</v>
      </c>
      <c r="L4163">
        <v>81000</v>
      </c>
      <c r="M4163">
        <v>2044</v>
      </c>
      <c r="N4163">
        <v>2146</v>
      </c>
      <c r="O4163">
        <v>2254</v>
      </c>
      <c r="P4163">
        <v>2464</v>
      </c>
      <c r="Q4163">
        <v>2674</v>
      </c>
      <c r="R4163">
        <v>40000</v>
      </c>
      <c r="S4163">
        <v>41996</v>
      </c>
      <c r="T4163">
        <v>44110</v>
      </c>
      <c r="U4163">
        <v>48219</v>
      </c>
      <c r="V4163">
        <v>52329</v>
      </c>
      <c r="W4163" t="s">
        <v>3384</v>
      </c>
      <c r="X4163">
        <v>1</v>
      </c>
      <c r="Y4163">
        <v>1</v>
      </c>
      <c r="Z4163" t="s">
        <v>1532</v>
      </c>
    </row>
    <row r="4164" spans="1:26">
      <c r="A4164">
        <v>285</v>
      </c>
      <c r="B4164">
        <v>16226</v>
      </c>
      <c r="C4164" t="s">
        <v>1574</v>
      </c>
      <c r="D4164" t="s">
        <v>1529</v>
      </c>
      <c r="E4164" t="s">
        <v>1439</v>
      </c>
      <c r="F4164">
        <v>60349</v>
      </c>
      <c r="G4164">
        <v>71829</v>
      </c>
      <c r="H4164" t="s">
        <v>1530</v>
      </c>
      <c r="I4164">
        <v>291</v>
      </c>
      <c r="J4164">
        <v>200</v>
      </c>
      <c r="K4164">
        <v>12</v>
      </c>
      <c r="L4164">
        <v>81000</v>
      </c>
      <c r="M4164">
        <v>2044</v>
      </c>
      <c r="N4164">
        <v>2146</v>
      </c>
      <c r="O4164">
        <v>2254</v>
      </c>
      <c r="P4164">
        <v>2464</v>
      </c>
      <c r="Q4164">
        <v>2674</v>
      </c>
      <c r="R4164">
        <v>2400</v>
      </c>
      <c r="S4164">
        <v>2520</v>
      </c>
      <c r="T4164">
        <v>2647</v>
      </c>
      <c r="U4164">
        <v>2893</v>
      </c>
      <c r="V4164">
        <v>3140</v>
      </c>
      <c r="W4164" t="s">
        <v>3385</v>
      </c>
      <c r="X4164">
        <v>1</v>
      </c>
      <c r="Y4164">
        <v>1</v>
      </c>
      <c r="Z4164" t="s">
        <v>1532</v>
      </c>
    </row>
    <row r="4165" spans="1:26">
      <c r="A4165">
        <v>285</v>
      </c>
      <c r="B4165">
        <v>16226</v>
      </c>
      <c r="C4165" t="s">
        <v>1574</v>
      </c>
      <c r="D4165" t="s">
        <v>1529</v>
      </c>
      <c r="E4165" t="s">
        <v>1439</v>
      </c>
      <c r="F4165">
        <v>51982</v>
      </c>
      <c r="G4165">
        <v>61258</v>
      </c>
      <c r="H4165" t="s">
        <v>1530</v>
      </c>
      <c r="I4165">
        <v>291</v>
      </c>
      <c r="J4165">
        <v>200</v>
      </c>
      <c r="K4165">
        <v>150</v>
      </c>
      <c r="L4165">
        <v>81000</v>
      </c>
      <c r="M4165">
        <v>2044</v>
      </c>
      <c r="N4165">
        <v>2146</v>
      </c>
      <c r="O4165">
        <v>2254</v>
      </c>
      <c r="P4165">
        <v>2464</v>
      </c>
      <c r="Q4165">
        <v>2674</v>
      </c>
      <c r="R4165">
        <v>30000</v>
      </c>
      <c r="S4165">
        <v>31497</v>
      </c>
      <c r="T4165">
        <v>33082</v>
      </c>
      <c r="U4165">
        <v>36164</v>
      </c>
      <c r="V4165">
        <v>39247</v>
      </c>
      <c r="W4165" t="s">
        <v>1995</v>
      </c>
      <c r="X4165">
        <v>1</v>
      </c>
      <c r="Y4165">
        <v>1</v>
      </c>
      <c r="Z4165" t="s">
        <v>1532</v>
      </c>
    </row>
    <row r="4166" spans="1:26">
      <c r="A4166">
        <v>285</v>
      </c>
      <c r="B4166">
        <v>16226</v>
      </c>
      <c r="C4166" t="s">
        <v>1574</v>
      </c>
      <c r="D4166" t="s">
        <v>1529</v>
      </c>
      <c r="E4166" t="s">
        <v>1439</v>
      </c>
      <c r="F4166">
        <v>51981</v>
      </c>
      <c r="G4166">
        <v>61257</v>
      </c>
      <c r="H4166" t="s">
        <v>1530</v>
      </c>
      <c r="I4166">
        <v>291</v>
      </c>
      <c r="J4166">
        <v>200</v>
      </c>
      <c r="K4166">
        <v>20</v>
      </c>
      <c r="L4166">
        <v>81000</v>
      </c>
      <c r="M4166">
        <v>2044</v>
      </c>
      <c r="N4166">
        <v>2146</v>
      </c>
      <c r="O4166">
        <v>2254</v>
      </c>
      <c r="P4166">
        <v>2464</v>
      </c>
      <c r="Q4166">
        <v>2674</v>
      </c>
      <c r="R4166">
        <v>4000</v>
      </c>
      <c r="S4166">
        <v>4200</v>
      </c>
      <c r="T4166">
        <v>4411</v>
      </c>
      <c r="U4166">
        <v>4822</v>
      </c>
      <c r="V4166">
        <v>5233</v>
      </c>
      <c r="W4166" t="s">
        <v>1995</v>
      </c>
      <c r="X4166">
        <v>1</v>
      </c>
      <c r="Y4166">
        <v>1</v>
      </c>
      <c r="Z4166" t="s">
        <v>1532</v>
      </c>
    </row>
    <row r="4167" spans="1:26">
      <c r="A4167">
        <v>285</v>
      </c>
      <c r="B4167">
        <v>16226</v>
      </c>
      <c r="C4167" t="s">
        <v>1574</v>
      </c>
      <c r="D4167" t="s">
        <v>1529</v>
      </c>
      <c r="E4167" t="s">
        <v>1439</v>
      </c>
      <c r="F4167">
        <v>51980</v>
      </c>
      <c r="G4167">
        <v>61256</v>
      </c>
      <c r="H4167" t="s">
        <v>1530</v>
      </c>
      <c r="I4167">
        <v>291</v>
      </c>
      <c r="J4167">
        <v>200</v>
      </c>
      <c r="K4167">
        <v>15</v>
      </c>
      <c r="L4167">
        <v>81000</v>
      </c>
      <c r="M4167">
        <v>2044</v>
      </c>
      <c r="N4167">
        <v>2146</v>
      </c>
      <c r="O4167">
        <v>2254</v>
      </c>
      <c r="P4167">
        <v>2464</v>
      </c>
      <c r="Q4167">
        <v>2674</v>
      </c>
      <c r="R4167">
        <v>3000</v>
      </c>
      <c r="S4167">
        <v>3150</v>
      </c>
      <c r="T4167">
        <v>3308</v>
      </c>
      <c r="U4167">
        <v>3616</v>
      </c>
      <c r="V4167">
        <v>3925</v>
      </c>
      <c r="W4167" t="s">
        <v>3386</v>
      </c>
      <c r="X4167">
        <v>1</v>
      </c>
      <c r="Y4167">
        <v>1</v>
      </c>
      <c r="Z4167" t="s">
        <v>1532</v>
      </c>
    </row>
    <row r="4168" spans="1:26">
      <c r="A4168">
        <v>285</v>
      </c>
      <c r="B4168">
        <v>16226</v>
      </c>
      <c r="C4168" t="s">
        <v>1574</v>
      </c>
      <c r="D4168" t="s">
        <v>1529</v>
      </c>
      <c r="E4168" t="s">
        <v>1439</v>
      </c>
      <c r="F4168">
        <v>83851</v>
      </c>
      <c r="G4168">
        <v>99155</v>
      </c>
      <c r="H4168" t="s">
        <v>1530</v>
      </c>
      <c r="I4168">
        <v>295</v>
      </c>
      <c r="J4168">
        <v>100</v>
      </c>
      <c r="K4168">
        <v>50</v>
      </c>
      <c r="L4168">
        <v>81000</v>
      </c>
      <c r="M4168">
        <v>2044</v>
      </c>
      <c r="N4168">
        <v>2146</v>
      </c>
      <c r="O4168">
        <v>2254</v>
      </c>
      <c r="P4168">
        <v>2464</v>
      </c>
      <c r="Q4168">
        <v>2674</v>
      </c>
      <c r="R4168">
        <v>5000</v>
      </c>
      <c r="S4168">
        <v>5250</v>
      </c>
      <c r="T4168">
        <v>5514</v>
      </c>
      <c r="U4168">
        <v>6027</v>
      </c>
      <c r="V4168">
        <v>6541</v>
      </c>
      <c r="W4168" t="s">
        <v>1924</v>
      </c>
      <c r="X4168">
        <v>1</v>
      </c>
      <c r="Y4168">
        <v>1</v>
      </c>
      <c r="Z4168" t="s">
        <v>1532</v>
      </c>
    </row>
    <row r="4169" spans="1:26">
      <c r="A4169">
        <v>285</v>
      </c>
      <c r="B4169">
        <v>16226</v>
      </c>
      <c r="C4169" t="s">
        <v>1574</v>
      </c>
      <c r="D4169" t="s">
        <v>1529</v>
      </c>
      <c r="E4169" t="s">
        <v>1439</v>
      </c>
      <c r="F4169">
        <v>83850</v>
      </c>
      <c r="G4169">
        <v>99154</v>
      </c>
      <c r="H4169" t="s">
        <v>1530</v>
      </c>
      <c r="I4169">
        <v>295</v>
      </c>
      <c r="J4169">
        <v>200</v>
      </c>
      <c r="K4169">
        <v>90</v>
      </c>
      <c r="L4169">
        <v>81000</v>
      </c>
      <c r="M4169">
        <v>2044</v>
      </c>
      <c r="N4169">
        <v>2146</v>
      </c>
      <c r="O4169">
        <v>2254</v>
      </c>
      <c r="P4169">
        <v>2464</v>
      </c>
      <c r="Q4169">
        <v>2674</v>
      </c>
      <c r="R4169">
        <v>18000</v>
      </c>
      <c r="S4169">
        <v>18898</v>
      </c>
      <c r="T4169">
        <v>19849</v>
      </c>
      <c r="U4169">
        <v>21699</v>
      </c>
      <c r="V4169">
        <v>23548</v>
      </c>
      <c r="W4169" t="s">
        <v>1924</v>
      </c>
      <c r="X4169">
        <v>1</v>
      </c>
      <c r="Y4169">
        <v>1</v>
      </c>
      <c r="Z4169" t="s">
        <v>1532</v>
      </c>
    </row>
    <row r="4170" spans="1:26">
      <c r="A4170">
        <v>285</v>
      </c>
      <c r="B4170">
        <v>16226</v>
      </c>
      <c r="C4170" t="s">
        <v>1574</v>
      </c>
      <c r="D4170" t="s">
        <v>1529</v>
      </c>
      <c r="E4170" t="s">
        <v>1439</v>
      </c>
      <c r="F4170">
        <v>82341</v>
      </c>
      <c r="G4170">
        <v>97341</v>
      </c>
      <c r="H4170" t="s">
        <v>1530</v>
      </c>
      <c r="I4170">
        <v>295</v>
      </c>
      <c r="J4170">
        <v>100</v>
      </c>
      <c r="K4170">
        <v>90</v>
      </c>
      <c r="L4170">
        <v>81000</v>
      </c>
      <c r="M4170">
        <v>2044</v>
      </c>
      <c r="N4170">
        <v>2146</v>
      </c>
      <c r="O4170">
        <v>2254</v>
      </c>
      <c r="P4170">
        <v>2464</v>
      </c>
      <c r="Q4170">
        <v>2674</v>
      </c>
      <c r="R4170">
        <v>9000</v>
      </c>
      <c r="S4170">
        <v>9449</v>
      </c>
      <c r="T4170">
        <v>9925</v>
      </c>
      <c r="U4170">
        <v>10849</v>
      </c>
      <c r="V4170">
        <v>11774</v>
      </c>
      <c r="W4170" t="s">
        <v>1924</v>
      </c>
      <c r="X4170">
        <v>1</v>
      </c>
      <c r="Y4170">
        <v>1</v>
      </c>
      <c r="Z4170" t="s">
        <v>1532</v>
      </c>
    </row>
    <row r="4171" spans="1:26">
      <c r="A4171">
        <v>285</v>
      </c>
      <c r="B4171">
        <v>16226</v>
      </c>
      <c r="C4171" t="s">
        <v>1574</v>
      </c>
      <c r="D4171" t="s">
        <v>1529</v>
      </c>
      <c r="E4171" t="s">
        <v>1439</v>
      </c>
      <c r="F4171">
        <v>82311</v>
      </c>
      <c r="G4171">
        <v>97301</v>
      </c>
      <c r="H4171" t="s">
        <v>1530</v>
      </c>
      <c r="I4171">
        <v>295</v>
      </c>
      <c r="J4171">
        <v>100</v>
      </c>
      <c r="K4171">
        <v>50</v>
      </c>
      <c r="L4171">
        <v>81000</v>
      </c>
      <c r="M4171">
        <v>2044</v>
      </c>
      <c r="N4171">
        <v>2146</v>
      </c>
      <c r="O4171">
        <v>2254</v>
      </c>
      <c r="P4171">
        <v>2464</v>
      </c>
      <c r="Q4171">
        <v>2674</v>
      </c>
      <c r="R4171">
        <v>5000</v>
      </c>
      <c r="S4171">
        <v>5250</v>
      </c>
      <c r="T4171">
        <v>5514</v>
      </c>
      <c r="U4171">
        <v>6027</v>
      </c>
      <c r="V4171">
        <v>6541</v>
      </c>
      <c r="W4171" t="s">
        <v>1924</v>
      </c>
      <c r="X4171">
        <v>1</v>
      </c>
      <c r="Y4171">
        <v>1</v>
      </c>
      <c r="Z4171" t="s">
        <v>1532</v>
      </c>
    </row>
    <row r="4172" spans="1:26">
      <c r="A4172">
        <v>285</v>
      </c>
      <c r="B4172">
        <v>16226</v>
      </c>
      <c r="C4172" t="s">
        <v>1574</v>
      </c>
      <c r="D4172" t="s">
        <v>1529</v>
      </c>
      <c r="E4172" t="s">
        <v>1439</v>
      </c>
      <c r="F4172">
        <v>81811</v>
      </c>
      <c r="G4172">
        <v>96719</v>
      </c>
      <c r="H4172" t="s">
        <v>1530</v>
      </c>
      <c r="I4172">
        <v>295</v>
      </c>
      <c r="J4172">
        <v>100</v>
      </c>
      <c r="K4172">
        <v>60</v>
      </c>
      <c r="L4172">
        <v>81000</v>
      </c>
      <c r="M4172">
        <v>2044</v>
      </c>
      <c r="N4172">
        <v>2146</v>
      </c>
      <c r="O4172">
        <v>2254</v>
      </c>
      <c r="P4172">
        <v>2464</v>
      </c>
      <c r="Q4172">
        <v>2674</v>
      </c>
      <c r="R4172">
        <v>6000</v>
      </c>
      <c r="S4172">
        <v>6299</v>
      </c>
      <c r="T4172">
        <v>6616</v>
      </c>
      <c r="U4172">
        <v>7233</v>
      </c>
      <c r="V4172">
        <v>7849</v>
      </c>
      <c r="W4172" t="s">
        <v>1924</v>
      </c>
      <c r="X4172">
        <v>1</v>
      </c>
      <c r="Y4172">
        <v>1</v>
      </c>
      <c r="Z4172" t="s">
        <v>1532</v>
      </c>
    </row>
    <row r="4173" spans="1:26">
      <c r="A4173">
        <v>285</v>
      </c>
      <c r="B4173">
        <v>16226</v>
      </c>
      <c r="C4173" t="s">
        <v>1574</v>
      </c>
      <c r="D4173" t="s">
        <v>1529</v>
      </c>
      <c r="E4173" t="s">
        <v>1439</v>
      </c>
      <c r="F4173">
        <v>79728</v>
      </c>
      <c r="G4173">
        <v>94179</v>
      </c>
      <c r="H4173" t="s">
        <v>1530</v>
      </c>
      <c r="I4173">
        <v>291</v>
      </c>
      <c r="J4173">
        <v>100</v>
      </c>
      <c r="K4173">
        <v>12</v>
      </c>
      <c r="L4173">
        <v>81000</v>
      </c>
      <c r="M4173">
        <v>2044</v>
      </c>
      <c r="N4173">
        <v>2146</v>
      </c>
      <c r="O4173">
        <v>2254</v>
      </c>
      <c r="P4173">
        <v>2464</v>
      </c>
      <c r="Q4173">
        <v>2674</v>
      </c>
      <c r="R4173">
        <v>1200</v>
      </c>
      <c r="S4173">
        <v>1260</v>
      </c>
      <c r="T4173">
        <v>1323</v>
      </c>
      <c r="U4173">
        <v>1447</v>
      </c>
      <c r="V4173">
        <v>1570</v>
      </c>
      <c r="W4173" t="s">
        <v>1924</v>
      </c>
      <c r="X4173">
        <v>1</v>
      </c>
      <c r="Y4173">
        <v>1</v>
      </c>
      <c r="Z4173" t="s">
        <v>1532</v>
      </c>
    </row>
    <row r="4174" spans="1:26">
      <c r="A4174">
        <v>285</v>
      </c>
      <c r="B4174">
        <v>16226</v>
      </c>
      <c r="C4174" t="s">
        <v>1574</v>
      </c>
      <c r="D4174" t="s">
        <v>1529</v>
      </c>
      <c r="E4174" t="s">
        <v>1439</v>
      </c>
      <c r="F4174">
        <v>78911</v>
      </c>
      <c r="G4174">
        <v>93237</v>
      </c>
      <c r="H4174" t="s">
        <v>1530</v>
      </c>
      <c r="I4174">
        <v>286</v>
      </c>
      <c r="J4174">
        <v>100</v>
      </c>
      <c r="K4174">
        <v>250</v>
      </c>
      <c r="L4174">
        <v>81000</v>
      </c>
      <c r="M4174">
        <v>2044</v>
      </c>
      <c r="N4174">
        <v>2146</v>
      </c>
      <c r="O4174">
        <v>2254</v>
      </c>
      <c r="P4174">
        <v>2464</v>
      </c>
      <c r="Q4174">
        <v>2674</v>
      </c>
      <c r="R4174">
        <v>25000</v>
      </c>
      <c r="S4174">
        <v>26248</v>
      </c>
      <c r="T4174">
        <v>27568</v>
      </c>
      <c r="U4174">
        <v>30137</v>
      </c>
      <c r="V4174">
        <v>32705</v>
      </c>
      <c r="W4174" t="s">
        <v>1924</v>
      </c>
      <c r="X4174">
        <v>1</v>
      </c>
      <c r="Y4174">
        <v>1</v>
      </c>
      <c r="Z4174" t="s">
        <v>1532</v>
      </c>
    </row>
    <row r="4175" spans="1:26">
      <c r="A4175">
        <v>285</v>
      </c>
      <c r="B4175">
        <v>16226</v>
      </c>
      <c r="C4175" t="s">
        <v>1574</v>
      </c>
      <c r="D4175" t="s">
        <v>1529</v>
      </c>
      <c r="E4175" t="s">
        <v>1439</v>
      </c>
      <c r="F4175">
        <v>78909</v>
      </c>
      <c r="G4175">
        <v>93235</v>
      </c>
      <c r="H4175" t="s">
        <v>1530</v>
      </c>
      <c r="I4175">
        <v>291</v>
      </c>
      <c r="J4175">
        <v>100</v>
      </c>
      <c r="K4175">
        <v>13</v>
      </c>
      <c r="L4175">
        <v>81000</v>
      </c>
      <c r="M4175">
        <v>2044</v>
      </c>
      <c r="N4175">
        <v>2146</v>
      </c>
      <c r="O4175">
        <v>2254</v>
      </c>
      <c r="P4175">
        <v>2464</v>
      </c>
      <c r="Q4175">
        <v>2674</v>
      </c>
      <c r="R4175">
        <v>1300</v>
      </c>
      <c r="S4175">
        <v>1365</v>
      </c>
      <c r="T4175">
        <v>1434</v>
      </c>
      <c r="U4175">
        <v>1567</v>
      </c>
      <c r="V4175">
        <v>1701</v>
      </c>
      <c r="W4175" t="s">
        <v>1924</v>
      </c>
      <c r="X4175">
        <v>1</v>
      </c>
      <c r="Y4175">
        <v>1</v>
      </c>
      <c r="Z4175" t="s">
        <v>1532</v>
      </c>
    </row>
    <row r="4176" spans="1:26">
      <c r="A4176">
        <v>285</v>
      </c>
      <c r="B4176">
        <v>16226</v>
      </c>
      <c r="C4176" t="s">
        <v>1574</v>
      </c>
      <c r="D4176" t="s">
        <v>1529</v>
      </c>
      <c r="E4176" t="s">
        <v>1439</v>
      </c>
      <c r="F4176">
        <v>76825</v>
      </c>
      <c r="G4176">
        <v>90989</v>
      </c>
      <c r="H4176" t="s">
        <v>1530</v>
      </c>
      <c r="I4176">
        <v>295</v>
      </c>
      <c r="J4176">
        <v>200</v>
      </c>
      <c r="K4176">
        <v>250</v>
      </c>
      <c r="L4176">
        <v>81000</v>
      </c>
      <c r="M4176">
        <v>2044</v>
      </c>
      <c r="N4176">
        <v>2146</v>
      </c>
      <c r="O4176">
        <v>2254</v>
      </c>
      <c r="P4176">
        <v>2464</v>
      </c>
      <c r="Q4176">
        <v>2674</v>
      </c>
      <c r="R4176">
        <v>50000</v>
      </c>
      <c r="S4176">
        <v>52495</v>
      </c>
      <c r="T4176">
        <v>55137</v>
      </c>
      <c r="U4176">
        <v>60274</v>
      </c>
      <c r="V4176">
        <v>65411</v>
      </c>
      <c r="W4176" t="s">
        <v>1924</v>
      </c>
      <c r="X4176">
        <v>1</v>
      </c>
      <c r="Y4176">
        <v>1</v>
      </c>
      <c r="Z4176" t="s">
        <v>1532</v>
      </c>
    </row>
    <row r="4177" spans="1:26">
      <c r="A4177">
        <v>285</v>
      </c>
      <c r="B4177">
        <v>16226</v>
      </c>
      <c r="C4177" t="s">
        <v>1574</v>
      </c>
      <c r="D4177" t="s">
        <v>1529</v>
      </c>
      <c r="E4177" t="s">
        <v>1439</v>
      </c>
      <c r="F4177">
        <v>73415</v>
      </c>
      <c r="G4177">
        <v>87231</v>
      </c>
      <c r="H4177" t="s">
        <v>1530</v>
      </c>
      <c r="I4177">
        <v>286</v>
      </c>
      <c r="J4177">
        <v>200</v>
      </c>
      <c r="K4177">
        <v>250</v>
      </c>
      <c r="L4177">
        <v>81000</v>
      </c>
      <c r="M4177">
        <v>2044</v>
      </c>
      <c r="N4177">
        <v>2146</v>
      </c>
      <c r="O4177">
        <v>2254</v>
      </c>
      <c r="P4177">
        <v>2464</v>
      </c>
      <c r="Q4177">
        <v>2674</v>
      </c>
      <c r="R4177">
        <v>50000</v>
      </c>
      <c r="S4177">
        <v>52495</v>
      </c>
      <c r="T4177">
        <v>55137</v>
      </c>
      <c r="U4177">
        <v>60274</v>
      </c>
      <c r="V4177">
        <v>65411</v>
      </c>
      <c r="W4177" t="s">
        <v>1924</v>
      </c>
      <c r="X4177">
        <v>1</v>
      </c>
      <c r="Y4177">
        <v>1</v>
      </c>
      <c r="Z4177" t="s">
        <v>1532</v>
      </c>
    </row>
    <row r="4178" spans="1:26">
      <c r="A4178">
        <v>285</v>
      </c>
      <c r="B4178">
        <v>16226</v>
      </c>
      <c r="C4178" t="s">
        <v>1574</v>
      </c>
      <c r="D4178" t="s">
        <v>1529</v>
      </c>
      <c r="E4178" t="s">
        <v>1439</v>
      </c>
      <c r="F4178">
        <v>72699</v>
      </c>
      <c r="G4178">
        <v>86413</v>
      </c>
      <c r="H4178" t="s">
        <v>1530</v>
      </c>
      <c r="I4178">
        <v>295</v>
      </c>
      <c r="J4178">
        <v>200</v>
      </c>
      <c r="K4178">
        <v>250</v>
      </c>
      <c r="L4178">
        <v>81000</v>
      </c>
      <c r="M4178">
        <v>2044</v>
      </c>
      <c r="N4178">
        <v>2146</v>
      </c>
      <c r="O4178">
        <v>2254</v>
      </c>
      <c r="P4178">
        <v>2464</v>
      </c>
      <c r="Q4178">
        <v>2674</v>
      </c>
      <c r="R4178">
        <v>50000</v>
      </c>
      <c r="S4178">
        <v>52495</v>
      </c>
      <c r="T4178">
        <v>55137</v>
      </c>
      <c r="U4178">
        <v>60274</v>
      </c>
      <c r="V4178">
        <v>65411</v>
      </c>
      <c r="W4178" t="s">
        <v>1924</v>
      </c>
      <c r="X4178">
        <v>1</v>
      </c>
      <c r="Y4178">
        <v>1</v>
      </c>
      <c r="Z4178" t="s">
        <v>1532</v>
      </c>
    </row>
    <row r="4179" spans="1:26">
      <c r="A4179">
        <v>285</v>
      </c>
      <c r="B4179">
        <v>16226</v>
      </c>
      <c r="C4179" t="s">
        <v>1574</v>
      </c>
      <c r="D4179" t="s">
        <v>1529</v>
      </c>
      <c r="E4179" t="s">
        <v>1439</v>
      </c>
      <c r="F4179">
        <v>72693</v>
      </c>
      <c r="G4179">
        <v>86407</v>
      </c>
      <c r="H4179" t="s">
        <v>1530</v>
      </c>
      <c r="I4179">
        <v>295</v>
      </c>
      <c r="J4179">
        <v>200</v>
      </c>
      <c r="K4179">
        <v>15</v>
      </c>
      <c r="L4179">
        <v>81000</v>
      </c>
      <c r="M4179">
        <v>2044</v>
      </c>
      <c r="N4179">
        <v>2146</v>
      </c>
      <c r="O4179">
        <v>2254</v>
      </c>
      <c r="P4179">
        <v>2464</v>
      </c>
      <c r="Q4179">
        <v>2674</v>
      </c>
      <c r="R4179">
        <v>3000</v>
      </c>
      <c r="S4179">
        <v>3150</v>
      </c>
      <c r="T4179">
        <v>3308</v>
      </c>
      <c r="U4179">
        <v>3616</v>
      </c>
      <c r="V4179">
        <v>3925</v>
      </c>
      <c r="W4179" t="s">
        <v>1924</v>
      </c>
      <c r="X4179">
        <v>1</v>
      </c>
      <c r="Y4179">
        <v>1</v>
      </c>
      <c r="Z4179" t="s">
        <v>1532</v>
      </c>
    </row>
    <row r="4180" spans="1:26">
      <c r="A4180">
        <v>285</v>
      </c>
      <c r="B4180">
        <v>16226</v>
      </c>
      <c r="C4180" t="s">
        <v>1574</v>
      </c>
      <c r="D4180" t="s">
        <v>1529</v>
      </c>
      <c r="E4180" t="s">
        <v>1439</v>
      </c>
      <c r="F4180">
        <v>71597</v>
      </c>
      <c r="G4180">
        <v>85241</v>
      </c>
      <c r="H4180" t="s">
        <v>1530</v>
      </c>
      <c r="I4180">
        <v>295</v>
      </c>
      <c r="J4180">
        <v>200</v>
      </c>
      <c r="K4180">
        <v>250</v>
      </c>
      <c r="L4180">
        <v>81000</v>
      </c>
      <c r="M4180">
        <v>2044</v>
      </c>
      <c r="N4180">
        <v>2146</v>
      </c>
      <c r="O4180">
        <v>2254</v>
      </c>
      <c r="P4180">
        <v>2464</v>
      </c>
      <c r="Q4180">
        <v>2674</v>
      </c>
      <c r="R4180">
        <v>50000</v>
      </c>
      <c r="S4180">
        <v>52495</v>
      </c>
      <c r="T4180">
        <v>55137</v>
      </c>
      <c r="U4180">
        <v>60274</v>
      </c>
      <c r="V4180">
        <v>65411</v>
      </c>
      <c r="W4180" t="s">
        <v>1924</v>
      </c>
      <c r="X4180">
        <v>1</v>
      </c>
      <c r="Y4180">
        <v>1</v>
      </c>
      <c r="Z4180" t="s">
        <v>1532</v>
      </c>
    </row>
    <row r="4181" spans="1:26">
      <c r="A4181">
        <v>285</v>
      </c>
      <c r="B4181">
        <v>16226</v>
      </c>
      <c r="C4181" t="s">
        <v>1574</v>
      </c>
      <c r="D4181" t="s">
        <v>1529</v>
      </c>
      <c r="E4181" t="s">
        <v>1439</v>
      </c>
      <c r="F4181">
        <v>69073</v>
      </c>
      <c r="G4181">
        <v>82596</v>
      </c>
      <c r="H4181" t="s">
        <v>1530</v>
      </c>
      <c r="I4181">
        <v>295</v>
      </c>
      <c r="J4181">
        <v>200</v>
      </c>
      <c r="K4181">
        <v>250</v>
      </c>
      <c r="L4181">
        <v>81000</v>
      </c>
      <c r="M4181">
        <v>2044</v>
      </c>
      <c r="N4181">
        <v>2146</v>
      </c>
      <c r="O4181">
        <v>2254</v>
      </c>
      <c r="P4181">
        <v>2464</v>
      </c>
      <c r="Q4181">
        <v>2674</v>
      </c>
      <c r="R4181">
        <v>50000</v>
      </c>
      <c r="S4181">
        <v>52495</v>
      </c>
      <c r="T4181">
        <v>55137</v>
      </c>
      <c r="U4181">
        <v>60274</v>
      </c>
      <c r="V4181">
        <v>65411</v>
      </c>
      <c r="W4181" t="s">
        <v>1924</v>
      </c>
      <c r="X4181">
        <v>1</v>
      </c>
      <c r="Y4181">
        <v>1</v>
      </c>
      <c r="Z4181" t="s">
        <v>1532</v>
      </c>
    </row>
    <row r="4182" spans="1:26">
      <c r="A4182">
        <v>285</v>
      </c>
      <c r="B4182">
        <v>16226</v>
      </c>
      <c r="C4182" t="s">
        <v>1574</v>
      </c>
      <c r="D4182" t="s">
        <v>1529</v>
      </c>
      <c r="E4182" t="s">
        <v>1439</v>
      </c>
      <c r="F4182">
        <v>66309</v>
      </c>
      <c r="G4182">
        <v>79681</v>
      </c>
      <c r="H4182" t="s">
        <v>1530</v>
      </c>
      <c r="I4182">
        <v>295</v>
      </c>
      <c r="J4182">
        <v>200</v>
      </c>
      <c r="K4182">
        <v>250</v>
      </c>
      <c r="L4182">
        <v>81000</v>
      </c>
      <c r="M4182">
        <v>2044</v>
      </c>
      <c r="N4182">
        <v>2146</v>
      </c>
      <c r="O4182">
        <v>2254</v>
      </c>
      <c r="P4182">
        <v>2464</v>
      </c>
      <c r="Q4182">
        <v>2674</v>
      </c>
      <c r="R4182">
        <v>50000</v>
      </c>
      <c r="S4182">
        <v>52495</v>
      </c>
      <c r="T4182">
        <v>55137</v>
      </c>
      <c r="U4182">
        <v>60274</v>
      </c>
      <c r="V4182">
        <v>65411</v>
      </c>
      <c r="W4182" t="s">
        <v>1924</v>
      </c>
      <c r="X4182">
        <v>1</v>
      </c>
      <c r="Y4182">
        <v>1</v>
      </c>
      <c r="Z4182" t="s">
        <v>1532</v>
      </c>
    </row>
    <row r="4183" spans="1:26">
      <c r="A4183">
        <v>285</v>
      </c>
      <c r="B4183">
        <v>16226</v>
      </c>
      <c r="C4183" t="s">
        <v>1574</v>
      </c>
      <c r="D4183" t="s">
        <v>1529</v>
      </c>
      <c r="E4183" t="s">
        <v>1439</v>
      </c>
      <c r="F4183">
        <v>65470</v>
      </c>
      <c r="G4183">
        <v>78762</v>
      </c>
      <c r="H4183" t="s">
        <v>1530</v>
      </c>
      <c r="I4183">
        <v>295</v>
      </c>
      <c r="J4183">
        <v>200</v>
      </c>
      <c r="K4183">
        <v>250</v>
      </c>
      <c r="L4183">
        <v>81000</v>
      </c>
      <c r="M4183">
        <v>2044</v>
      </c>
      <c r="N4183">
        <v>2146</v>
      </c>
      <c r="O4183">
        <v>2254</v>
      </c>
      <c r="P4183">
        <v>2464</v>
      </c>
      <c r="Q4183">
        <v>2674</v>
      </c>
      <c r="R4183">
        <v>50000</v>
      </c>
      <c r="S4183">
        <v>52495</v>
      </c>
      <c r="T4183">
        <v>55137</v>
      </c>
      <c r="U4183">
        <v>60274</v>
      </c>
      <c r="V4183">
        <v>65411</v>
      </c>
      <c r="W4183" t="s">
        <v>1924</v>
      </c>
      <c r="X4183">
        <v>1</v>
      </c>
      <c r="Y4183">
        <v>1</v>
      </c>
      <c r="Z4183" t="s">
        <v>1532</v>
      </c>
    </row>
    <row r="4184" spans="1:26">
      <c r="A4184">
        <v>285</v>
      </c>
      <c r="B4184">
        <v>16226</v>
      </c>
      <c r="C4184" t="s">
        <v>1574</v>
      </c>
      <c r="D4184" t="s">
        <v>1529</v>
      </c>
      <c r="E4184" t="s">
        <v>1439</v>
      </c>
      <c r="F4184">
        <v>65469</v>
      </c>
      <c r="G4184">
        <v>78761</v>
      </c>
      <c r="H4184" t="s">
        <v>1530</v>
      </c>
      <c r="I4184">
        <v>295</v>
      </c>
      <c r="J4184">
        <v>200</v>
      </c>
      <c r="K4184">
        <v>250</v>
      </c>
      <c r="L4184">
        <v>81000</v>
      </c>
      <c r="M4184">
        <v>2044</v>
      </c>
      <c r="N4184">
        <v>2146</v>
      </c>
      <c r="O4184">
        <v>2254</v>
      </c>
      <c r="P4184">
        <v>2464</v>
      </c>
      <c r="Q4184">
        <v>2674</v>
      </c>
      <c r="R4184">
        <v>50000</v>
      </c>
      <c r="S4184">
        <v>52495</v>
      </c>
      <c r="T4184">
        <v>55137</v>
      </c>
      <c r="U4184">
        <v>60274</v>
      </c>
      <c r="V4184">
        <v>65411</v>
      </c>
      <c r="W4184" t="s">
        <v>1924</v>
      </c>
      <c r="X4184">
        <v>1</v>
      </c>
      <c r="Y4184">
        <v>1</v>
      </c>
      <c r="Z4184" t="s">
        <v>1532</v>
      </c>
    </row>
    <row r="4185" spans="1:26">
      <c r="A4185">
        <v>285</v>
      </c>
      <c r="B4185">
        <v>16226</v>
      </c>
      <c r="C4185" t="s">
        <v>1574</v>
      </c>
      <c r="D4185" t="s">
        <v>1529</v>
      </c>
      <c r="E4185" t="s">
        <v>1439</v>
      </c>
      <c r="F4185">
        <v>64772</v>
      </c>
      <c r="G4185">
        <v>77918</v>
      </c>
      <c r="H4185" t="s">
        <v>1530</v>
      </c>
      <c r="I4185">
        <v>286</v>
      </c>
      <c r="J4185">
        <v>200</v>
      </c>
      <c r="K4185">
        <v>350</v>
      </c>
      <c r="L4185">
        <v>81000</v>
      </c>
      <c r="M4185">
        <v>2044</v>
      </c>
      <c r="N4185">
        <v>2146</v>
      </c>
      <c r="O4185">
        <v>2254</v>
      </c>
      <c r="P4185">
        <v>2464</v>
      </c>
      <c r="Q4185">
        <v>2674</v>
      </c>
      <c r="R4185">
        <v>70000</v>
      </c>
      <c r="S4185">
        <v>73493</v>
      </c>
      <c r="T4185">
        <v>77192</v>
      </c>
      <c r="U4185">
        <v>84384</v>
      </c>
      <c r="V4185">
        <v>91575</v>
      </c>
      <c r="W4185" t="s">
        <v>1924</v>
      </c>
      <c r="X4185">
        <v>1</v>
      </c>
      <c r="Y4185">
        <v>1</v>
      </c>
      <c r="Z4185" t="s">
        <v>1532</v>
      </c>
    </row>
    <row r="4186" spans="1:26">
      <c r="A4186">
        <v>285</v>
      </c>
      <c r="B4186">
        <v>16226</v>
      </c>
      <c r="C4186" t="s">
        <v>1574</v>
      </c>
      <c r="D4186" t="s">
        <v>1529</v>
      </c>
      <c r="E4186" t="s">
        <v>1439</v>
      </c>
      <c r="F4186">
        <v>63664</v>
      </c>
      <c r="G4186">
        <v>76597</v>
      </c>
      <c r="H4186" t="s">
        <v>1530</v>
      </c>
      <c r="I4186">
        <v>286</v>
      </c>
      <c r="J4186">
        <v>200</v>
      </c>
      <c r="K4186">
        <v>250</v>
      </c>
      <c r="L4186">
        <v>81000</v>
      </c>
      <c r="M4186">
        <v>2044</v>
      </c>
      <c r="N4186">
        <v>2146</v>
      </c>
      <c r="O4186">
        <v>2254</v>
      </c>
      <c r="P4186">
        <v>2464</v>
      </c>
      <c r="Q4186">
        <v>2674</v>
      </c>
      <c r="R4186">
        <v>50000</v>
      </c>
      <c r="S4186">
        <v>52495</v>
      </c>
      <c r="T4186">
        <v>55137</v>
      </c>
      <c r="U4186">
        <v>60274</v>
      </c>
      <c r="V4186">
        <v>65411</v>
      </c>
      <c r="W4186" t="s">
        <v>1924</v>
      </c>
      <c r="X4186">
        <v>1</v>
      </c>
      <c r="Y4186">
        <v>1</v>
      </c>
      <c r="Z4186" t="s">
        <v>1532</v>
      </c>
    </row>
    <row r="4187" spans="1:26">
      <c r="A4187">
        <v>285</v>
      </c>
      <c r="B4187">
        <v>16226</v>
      </c>
      <c r="C4187" t="s">
        <v>1574</v>
      </c>
      <c r="D4187" t="s">
        <v>1529</v>
      </c>
      <c r="E4187" t="s">
        <v>1439</v>
      </c>
      <c r="F4187">
        <v>63537</v>
      </c>
      <c r="G4187">
        <v>76445</v>
      </c>
      <c r="H4187" t="s">
        <v>1530</v>
      </c>
      <c r="I4187">
        <v>295</v>
      </c>
      <c r="J4187">
        <v>200</v>
      </c>
      <c r="K4187">
        <v>250</v>
      </c>
      <c r="L4187">
        <v>81000</v>
      </c>
      <c r="M4187">
        <v>2044</v>
      </c>
      <c r="N4187">
        <v>2146</v>
      </c>
      <c r="O4187">
        <v>2254</v>
      </c>
      <c r="P4187">
        <v>2464</v>
      </c>
      <c r="Q4187">
        <v>2674</v>
      </c>
      <c r="R4187">
        <v>50000</v>
      </c>
      <c r="S4187">
        <v>52495</v>
      </c>
      <c r="T4187">
        <v>55137</v>
      </c>
      <c r="U4187">
        <v>60274</v>
      </c>
      <c r="V4187">
        <v>65411</v>
      </c>
      <c r="W4187" t="s">
        <v>1924</v>
      </c>
      <c r="X4187">
        <v>1</v>
      </c>
      <c r="Y4187">
        <v>1</v>
      </c>
      <c r="Z4187" t="s">
        <v>1532</v>
      </c>
    </row>
    <row r="4188" spans="1:26">
      <c r="A4188">
        <v>285</v>
      </c>
      <c r="B4188">
        <v>16226</v>
      </c>
      <c r="C4188" t="s">
        <v>1574</v>
      </c>
      <c r="D4188" t="s">
        <v>1529</v>
      </c>
      <c r="E4188" t="s">
        <v>1439</v>
      </c>
      <c r="F4188">
        <v>63534</v>
      </c>
      <c r="G4188">
        <v>76443</v>
      </c>
      <c r="H4188" t="s">
        <v>1530</v>
      </c>
      <c r="I4188">
        <v>295</v>
      </c>
      <c r="J4188">
        <v>200</v>
      </c>
      <c r="K4188">
        <v>250</v>
      </c>
      <c r="L4188">
        <v>81000</v>
      </c>
      <c r="M4188">
        <v>2044</v>
      </c>
      <c r="N4188">
        <v>2146</v>
      </c>
      <c r="O4188">
        <v>2254</v>
      </c>
      <c r="P4188">
        <v>2464</v>
      </c>
      <c r="Q4188">
        <v>2674</v>
      </c>
      <c r="R4188">
        <v>50000</v>
      </c>
      <c r="S4188">
        <v>52495</v>
      </c>
      <c r="T4188">
        <v>55137</v>
      </c>
      <c r="U4188">
        <v>60274</v>
      </c>
      <c r="V4188">
        <v>65411</v>
      </c>
      <c r="W4188" t="s">
        <v>1924</v>
      </c>
      <c r="X4188">
        <v>1</v>
      </c>
      <c r="Y4188">
        <v>1</v>
      </c>
      <c r="Z4188" t="s">
        <v>1532</v>
      </c>
    </row>
    <row r="4189" spans="1:26">
      <c r="A4189">
        <v>285</v>
      </c>
      <c r="B4189">
        <v>16226</v>
      </c>
      <c r="C4189" t="s">
        <v>1574</v>
      </c>
      <c r="D4189" t="s">
        <v>1529</v>
      </c>
      <c r="E4189" t="s">
        <v>1439</v>
      </c>
      <c r="F4189">
        <v>63532</v>
      </c>
      <c r="G4189">
        <v>76440</v>
      </c>
      <c r="H4189" t="s">
        <v>1530</v>
      </c>
      <c r="I4189">
        <v>295</v>
      </c>
      <c r="J4189">
        <v>200</v>
      </c>
      <c r="K4189">
        <v>250</v>
      </c>
      <c r="L4189">
        <v>81000</v>
      </c>
      <c r="M4189">
        <v>2044</v>
      </c>
      <c r="N4189">
        <v>2146</v>
      </c>
      <c r="O4189">
        <v>2254</v>
      </c>
      <c r="P4189">
        <v>2464</v>
      </c>
      <c r="Q4189">
        <v>2674</v>
      </c>
      <c r="R4189">
        <v>50000</v>
      </c>
      <c r="S4189">
        <v>52495</v>
      </c>
      <c r="T4189">
        <v>55137</v>
      </c>
      <c r="U4189">
        <v>60274</v>
      </c>
      <c r="V4189">
        <v>65411</v>
      </c>
      <c r="W4189" t="s">
        <v>1924</v>
      </c>
      <c r="X4189">
        <v>1</v>
      </c>
      <c r="Y4189">
        <v>1</v>
      </c>
      <c r="Z4189" t="s">
        <v>1532</v>
      </c>
    </row>
    <row r="4190" spans="1:26">
      <c r="A4190">
        <v>285</v>
      </c>
      <c r="B4190">
        <v>16226</v>
      </c>
      <c r="C4190" t="s">
        <v>1574</v>
      </c>
      <c r="D4190" t="s">
        <v>1529</v>
      </c>
      <c r="E4190" t="s">
        <v>1439</v>
      </c>
      <c r="F4190">
        <v>63525</v>
      </c>
      <c r="G4190">
        <v>76434</v>
      </c>
      <c r="H4190" t="s">
        <v>1530</v>
      </c>
      <c r="I4190">
        <v>295</v>
      </c>
      <c r="J4190">
        <v>200</v>
      </c>
      <c r="K4190">
        <v>250</v>
      </c>
      <c r="L4190">
        <v>81000</v>
      </c>
      <c r="M4190">
        <v>2044</v>
      </c>
      <c r="N4190">
        <v>2146</v>
      </c>
      <c r="O4190">
        <v>2254</v>
      </c>
      <c r="P4190">
        <v>2464</v>
      </c>
      <c r="Q4190">
        <v>2674</v>
      </c>
      <c r="R4190">
        <v>50000</v>
      </c>
      <c r="S4190">
        <v>52495</v>
      </c>
      <c r="T4190">
        <v>55137</v>
      </c>
      <c r="U4190">
        <v>60274</v>
      </c>
      <c r="V4190">
        <v>65411</v>
      </c>
      <c r="W4190" t="s">
        <v>1924</v>
      </c>
      <c r="X4190">
        <v>1</v>
      </c>
      <c r="Y4190">
        <v>1</v>
      </c>
      <c r="Z4190" t="s">
        <v>1532</v>
      </c>
    </row>
    <row r="4191" spans="1:26">
      <c r="A4191">
        <v>285</v>
      </c>
      <c r="B4191">
        <v>16226</v>
      </c>
      <c r="C4191" t="s">
        <v>1574</v>
      </c>
      <c r="D4191" t="s">
        <v>1529</v>
      </c>
      <c r="E4191" t="s">
        <v>1439</v>
      </c>
      <c r="F4191">
        <v>63505</v>
      </c>
      <c r="G4191">
        <v>76413</v>
      </c>
      <c r="H4191" t="s">
        <v>1530</v>
      </c>
      <c r="I4191">
        <v>295</v>
      </c>
      <c r="J4191">
        <v>200</v>
      </c>
      <c r="K4191">
        <v>250</v>
      </c>
      <c r="L4191">
        <v>81000</v>
      </c>
      <c r="M4191">
        <v>2044</v>
      </c>
      <c r="N4191">
        <v>2146</v>
      </c>
      <c r="O4191">
        <v>2254</v>
      </c>
      <c r="P4191">
        <v>2464</v>
      </c>
      <c r="Q4191">
        <v>2674</v>
      </c>
      <c r="R4191">
        <v>50000</v>
      </c>
      <c r="S4191">
        <v>52495</v>
      </c>
      <c r="T4191">
        <v>55137</v>
      </c>
      <c r="U4191">
        <v>60274</v>
      </c>
      <c r="V4191">
        <v>65411</v>
      </c>
      <c r="W4191" t="s">
        <v>1924</v>
      </c>
      <c r="X4191">
        <v>1</v>
      </c>
      <c r="Y4191">
        <v>1</v>
      </c>
      <c r="Z4191" t="s">
        <v>1532</v>
      </c>
    </row>
    <row r="4192" spans="1:26">
      <c r="A4192">
        <v>285</v>
      </c>
      <c r="B4192">
        <v>16226</v>
      </c>
      <c r="C4192" t="s">
        <v>1574</v>
      </c>
      <c r="D4192" t="s">
        <v>1529</v>
      </c>
      <c r="E4192" t="s">
        <v>1439</v>
      </c>
      <c r="F4192">
        <v>63504</v>
      </c>
      <c r="G4192">
        <v>76412</v>
      </c>
      <c r="H4192" t="s">
        <v>1530</v>
      </c>
      <c r="I4192">
        <v>295</v>
      </c>
      <c r="J4192">
        <v>200</v>
      </c>
      <c r="K4192">
        <v>250</v>
      </c>
      <c r="L4192">
        <v>81000</v>
      </c>
      <c r="M4192">
        <v>2044</v>
      </c>
      <c r="N4192">
        <v>2146</v>
      </c>
      <c r="O4192">
        <v>2254</v>
      </c>
      <c r="P4192">
        <v>2464</v>
      </c>
      <c r="Q4192">
        <v>2674</v>
      </c>
      <c r="R4192">
        <v>50000</v>
      </c>
      <c r="S4192">
        <v>52495</v>
      </c>
      <c r="T4192">
        <v>55137</v>
      </c>
      <c r="U4192">
        <v>60274</v>
      </c>
      <c r="V4192">
        <v>65411</v>
      </c>
      <c r="W4192" t="s">
        <v>1924</v>
      </c>
      <c r="X4192">
        <v>1</v>
      </c>
      <c r="Y4192">
        <v>1</v>
      </c>
      <c r="Z4192" t="s">
        <v>1532</v>
      </c>
    </row>
    <row r="4193" spans="1:26">
      <c r="A4193">
        <v>285</v>
      </c>
      <c r="B4193">
        <v>16226</v>
      </c>
      <c r="C4193" t="s">
        <v>1574</v>
      </c>
      <c r="D4193" t="s">
        <v>1529</v>
      </c>
      <c r="E4193" t="s">
        <v>1439</v>
      </c>
      <c r="F4193">
        <v>63503</v>
      </c>
      <c r="G4193">
        <v>76411</v>
      </c>
      <c r="H4193" t="s">
        <v>1530</v>
      </c>
      <c r="I4193">
        <v>295</v>
      </c>
      <c r="J4193">
        <v>200</v>
      </c>
      <c r="K4193">
        <v>250</v>
      </c>
      <c r="L4193">
        <v>81000</v>
      </c>
      <c r="M4193">
        <v>2044</v>
      </c>
      <c r="N4193">
        <v>2146</v>
      </c>
      <c r="O4193">
        <v>2254</v>
      </c>
      <c r="P4193">
        <v>2464</v>
      </c>
      <c r="Q4193">
        <v>2674</v>
      </c>
      <c r="R4193">
        <v>50000</v>
      </c>
      <c r="S4193">
        <v>52495</v>
      </c>
      <c r="T4193">
        <v>55137</v>
      </c>
      <c r="U4193">
        <v>60274</v>
      </c>
      <c r="V4193">
        <v>65411</v>
      </c>
      <c r="W4193" t="s">
        <v>1924</v>
      </c>
      <c r="X4193">
        <v>1</v>
      </c>
      <c r="Y4193">
        <v>1</v>
      </c>
      <c r="Z4193" t="s">
        <v>1532</v>
      </c>
    </row>
    <row r="4194" spans="1:26">
      <c r="A4194">
        <v>285</v>
      </c>
      <c r="B4194">
        <v>16226</v>
      </c>
      <c r="C4194" t="s">
        <v>1574</v>
      </c>
      <c r="D4194" t="s">
        <v>1529</v>
      </c>
      <c r="E4194" t="s">
        <v>1441</v>
      </c>
      <c r="F4194">
        <v>1265</v>
      </c>
      <c r="G4194">
        <v>37988</v>
      </c>
      <c r="H4194" t="s">
        <v>1530</v>
      </c>
      <c r="I4194">
        <v>266</v>
      </c>
      <c r="J4194">
        <v>2000</v>
      </c>
      <c r="K4194">
        <v>8</v>
      </c>
      <c r="L4194">
        <v>81000</v>
      </c>
      <c r="M4194">
        <v>741</v>
      </c>
      <c r="N4194">
        <v>778</v>
      </c>
      <c r="O4194">
        <v>817</v>
      </c>
      <c r="P4194">
        <v>893</v>
      </c>
      <c r="Q4194">
        <v>969</v>
      </c>
      <c r="R4194">
        <v>16000</v>
      </c>
      <c r="S4194">
        <v>16799</v>
      </c>
      <c r="T4194">
        <v>17641</v>
      </c>
      <c r="U4194">
        <v>19282</v>
      </c>
      <c r="V4194">
        <v>20923</v>
      </c>
      <c r="W4194" t="s">
        <v>2431</v>
      </c>
      <c r="X4194">
        <v>1</v>
      </c>
      <c r="Y4194">
        <v>1</v>
      </c>
      <c r="Z4194" t="s">
        <v>1532</v>
      </c>
    </row>
    <row r="4195" spans="1:26">
      <c r="A4195">
        <v>285</v>
      </c>
      <c r="B4195">
        <v>16226</v>
      </c>
      <c r="C4195" t="s">
        <v>1574</v>
      </c>
      <c r="D4195" t="s">
        <v>1529</v>
      </c>
      <c r="E4195" t="s">
        <v>1439</v>
      </c>
      <c r="F4195">
        <v>63502</v>
      </c>
      <c r="G4195">
        <v>76410</v>
      </c>
      <c r="H4195" t="s">
        <v>1530</v>
      </c>
      <c r="I4195">
        <v>295</v>
      </c>
      <c r="J4195">
        <v>200</v>
      </c>
      <c r="K4195">
        <v>250</v>
      </c>
      <c r="L4195">
        <v>81000</v>
      </c>
      <c r="M4195">
        <v>2044</v>
      </c>
      <c r="N4195">
        <v>2146</v>
      </c>
      <c r="O4195">
        <v>2254</v>
      </c>
      <c r="P4195">
        <v>2464</v>
      </c>
      <c r="Q4195">
        <v>2674</v>
      </c>
      <c r="R4195">
        <v>50000</v>
      </c>
      <c r="S4195">
        <v>52495</v>
      </c>
      <c r="T4195">
        <v>55137</v>
      </c>
      <c r="U4195">
        <v>60274</v>
      </c>
      <c r="V4195">
        <v>65411</v>
      </c>
      <c r="W4195" t="s">
        <v>1924</v>
      </c>
      <c r="X4195">
        <v>1</v>
      </c>
      <c r="Y4195">
        <v>1</v>
      </c>
      <c r="Z4195" t="s">
        <v>1532</v>
      </c>
    </row>
    <row r="4196" spans="1:26">
      <c r="A4196">
        <v>285</v>
      </c>
      <c r="B4196">
        <v>16226</v>
      </c>
      <c r="C4196" t="s">
        <v>1574</v>
      </c>
      <c r="D4196" t="s">
        <v>1529</v>
      </c>
      <c r="E4196" t="s">
        <v>1439</v>
      </c>
      <c r="F4196">
        <v>63501</v>
      </c>
      <c r="G4196">
        <v>76409</v>
      </c>
      <c r="H4196" t="s">
        <v>1530</v>
      </c>
      <c r="I4196">
        <v>295</v>
      </c>
      <c r="J4196">
        <v>200</v>
      </c>
      <c r="K4196">
        <v>250</v>
      </c>
      <c r="L4196">
        <v>81000</v>
      </c>
      <c r="M4196">
        <v>2044</v>
      </c>
      <c r="N4196">
        <v>2146</v>
      </c>
      <c r="O4196">
        <v>2254</v>
      </c>
      <c r="P4196">
        <v>2464</v>
      </c>
      <c r="Q4196">
        <v>2674</v>
      </c>
      <c r="R4196">
        <v>50000</v>
      </c>
      <c r="S4196">
        <v>52495</v>
      </c>
      <c r="T4196">
        <v>55137</v>
      </c>
      <c r="U4196">
        <v>60274</v>
      </c>
      <c r="V4196">
        <v>65411</v>
      </c>
      <c r="W4196" t="s">
        <v>1924</v>
      </c>
      <c r="X4196">
        <v>1</v>
      </c>
      <c r="Y4196">
        <v>1</v>
      </c>
      <c r="Z4196" t="s">
        <v>1532</v>
      </c>
    </row>
    <row r="4197" spans="1:26">
      <c r="A4197">
        <v>285</v>
      </c>
      <c r="B4197">
        <v>16226</v>
      </c>
      <c r="C4197" t="s">
        <v>1574</v>
      </c>
      <c r="D4197" t="s">
        <v>1529</v>
      </c>
      <c r="E4197" t="s">
        <v>1439</v>
      </c>
      <c r="F4197">
        <v>63500</v>
      </c>
      <c r="G4197">
        <v>76408</v>
      </c>
      <c r="H4197" t="s">
        <v>1530</v>
      </c>
      <c r="I4197">
        <v>295</v>
      </c>
      <c r="J4197">
        <v>200</v>
      </c>
      <c r="K4197">
        <v>250</v>
      </c>
      <c r="L4197">
        <v>81000</v>
      </c>
      <c r="M4197">
        <v>2044</v>
      </c>
      <c r="N4197">
        <v>2146</v>
      </c>
      <c r="O4197">
        <v>2254</v>
      </c>
      <c r="P4197">
        <v>2464</v>
      </c>
      <c r="Q4197">
        <v>2674</v>
      </c>
      <c r="R4197">
        <v>50000</v>
      </c>
      <c r="S4197">
        <v>52495</v>
      </c>
      <c r="T4197">
        <v>55137</v>
      </c>
      <c r="U4197">
        <v>60274</v>
      </c>
      <c r="V4197">
        <v>65411</v>
      </c>
      <c r="W4197" t="s">
        <v>1924</v>
      </c>
      <c r="X4197">
        <v>1</v>
      </c>
      <c r="Y4197">
        <v>1</v>
      </c>
      <c r="Z4197" t="s">
        <v>1532</v>
      </c>
    </row>
    <row r="4198" spans="1:26">
      <c r="A4198">
        <v>285</v>
      </c>
      <c r="B4198">
        <v>16226</v>
      </c>
      <c r="C4198" t="s">
        <v>1574</v>
      </c>
      <c r="D4198" t="s">
        <v>1529</v>
      </c>
      <c r="E4198" t="s">
        <v>1439</v>
      </c>
      <c r="F4198">
        <v>63499</v>
      </c>
      <c r="G4198">
        <v>76407</v>
      </c>
      <c r="H4198" t="s">
        <v>1530</v>
      </c>
      <c r="I4198">
        <v>295</v>
      </c>
      <c r="J4198">
        <v>100</v>
      </c>
      <c r="K4198">
        <v>300</v>
      </c>
      <c r="L4198">
        <v>81000</v>
      </c>
      <c r="M4198">
        <v>2044</v>
      </c>
      <c r="N4198">
        <v>2146</v>
      </c>
      <c r="O4198">
        <v>2254</v>
      </c>
      <c r="P4198">
        <v>2464</v>
      </c>
      <c r="Q4198">
        <v>2674</v>
      </c>
      <c r="R4198">
        <v>30000</v>
      </c>
      <c r="S4198">
        <v>31497</v>
      </c>
      <c r="T4198">
        <v>33082</v>
      </c>
      <c r="U4198">
        <v>36164</v>
      </c>
      <c r="V4198">
        <v>39247</v>
      </c>
      <c r="W4198" t="s">
        <v>1924</v>
      </c>
      <c r="X4198">
        <v>1</v>
      </c>
      <c r="Y4198">
        <v>1</v>
      </c>
      <c r="Z4198" t="s">
        <v>1532</v>
      </c>
    </row>
    <row r="4199" spans="1:26">
      <c r="A4199">
        <v>285</v>
      </c>
      <c r="B4199">
        <v>16226</v>
      </c>
      <c r="C4199" t="s">
        <v>1574</v>
      </c>
      <c r="D4199" t="s">
        <v>1529</v>
      </c>
      <c r="E4199" t="s">
        <v>1441</v>
      </c>
      <c r="F4199">
        <v>1041</v>
      </c>
      <c r="G4199">
        <v>1186</v>
      </c>
      <c r="H4199" t="s">
        <v>1530</v>
      </c>
      <c r="I4199">
        <v>266</v>
      </c>
      <c r="J4199">
        <v>1500</v>
      </c>
      <c r="K4199">
        <v>0.3</v>
      </c>
      <c r="L4199">
        <v>81000</v>
      </c>
      <c r="M4199">
        <v>741</v>
      </c>
      <c r="N4199">
        <v>778</v>
      </c>
      <c r="O4199">
        <v>817</v>
      </c>
      <c r="P4199">
        <v>893</v>
      </c>
      <c r="Q4199">
        <v>969</v>
      </c>
      <c r="R4199">
        <v>450</v>
      </c>
      <c r="S4199">
        <v>472</v>
      </c>
      <c r="T4199">
        <v>496</v>
      </c>
      <c r="U4199">
        <v>542</v>
      </c>
      <c r="V4199">
        <v>588</v>
      </c>
      <c r="W4199" t="s">
        <v>1896</v>
      </c>
      <c r="X4199">
        <v>1</v>
      </c>
      <c r="Y4199">
        <v>1</v>
      </c>
      <c r="Z4199" t="s">
        <v>1532</v>
      </c>
    </row>
    <row r="4200" spans="1:26">
      <c r="A4200">
        <v>285</v>
      </c>
      <c r="B4200">
        <v>16226</v>
      </c>
      <c r="C4200" t="s">
        <v>1574</v>
      </c>
      <c r="D4200" t="s">
        <v>1529</v>
      </c>
      <c r="E4200" t="s">
        <v>1439</v>
      </c>
      <c r="F4200">
        <v>58442</v>
      </c>
      <c r="G4200">
        <v>69372</v>
      </c>
      <c r="H4200" t="s">
        <v>1530</v>
      </c>
      <c r="I4200">
        <v>295</v>
      </c>
      <c r="J4200">
        <v>200</v>
      </c>
      <c r="K4200">
        <v>300</v>
      </c>
      <c r="L4200">
        <v>81000</v>
      </c>
      <c r="M4200">
        <v>2044</v>
      </c>
      <c r="N4200">
        <v>2146</v>
      </c>
      <c r="O4200">
        <v>2254</v>
      </c>
      <c r="P4200">
        <v>2464</v>
      </c>
      <c r="Q4200">
        <v>2674</v>
      </c>
      <c r="R4200">
        <v>60000</v>
      </c>
      <c r="S4200">
        <v>62994</v>
      </c>
      <c r="T4200">
        <v>66164</v>
      </c>
      <c r="U4200">
        <v>72329</v>
      </c>
      <c r="V4200">
        <v>78493</v>
      </c>
      <c r="W4200" t="s">
        <v>1924</v>
      </c>
      <c r="X4200">
        <v>1</v>
      </c>
      <c r="Y4200">
        <v>1</v>
      </c>
      <c r="Z4200" t="s">
        <v>1532</v>
      </c>
    </row>
    <row r="4201" spans="1:26">
      <c r="A4201">
        <v>285</v>
      </c>
      <c r="B4201">
        <v>16226</v>
      </c>
      <c r="C4201" t="s">
        <v>1574</v>
      </c>
      <c r="D4201" t="s">
        <v>1529</v>
      </c>
      <c r="E4201" t="s">
        <v>1439</v>
      </c>
      <c r="F4201">
        <v>55791</v>
      </c>
      <c r="G4201">
        <v>65907</v>
      </c>
      <c r="H4201" t="s">
        <v>1530</v>
      </c>
      <c r="I4201">
        <v>286</v>
      </c>
      <c r="J4201">
        <v>200</v>
      </c>
      <c r="K4201">
        <v>250</v>
      </c>
      <c r="L4201">
        <v>81000</v>
      </c>
      <c r="M4201">
        <v>2044</v>
      </c>
      <c r="N4201">
        <v>2146</v>
      </c>
      <c r="O4201">
        <v>2254</v>
      </c>
      <c r="P4201">
        <v>2464</v>
      </c>
      <c r="Q4201">
        <v>2674</v>
      </c>
      <c r="R4201">
        <v>50000</v>
      </c>
      <c r="S4201">
        <v>52495</v>
      </c>
      <c r="T4201">
        <v>55137</v>
      </c>
      <c r="U4201">
        <v>60274</v>
      </c>
      <c r="V4201">
        <v>65411</v>
      </c>
      <c r="W4201" t="s">
        <v>1924</v>
      </c>
      <c r="X4201">
        <v>1</v>
      </c>
      <c r="Y4201">
        <v>1</v>
      </c>
      <c r="Z4201" t="s">
        <v>1532</v>
      </c>
    </row>
    <row r="4202" spans="1:26">
      <c r="A4202">
        <v>285</v>
      </c>
      <c r="B4202">
        <v>16226</v>
      </c>
      <c r="C4202" t="s">
        <v>1574</v>
      </c>
      <c r="D4202" t="s">
        <v>1529</v>
      </c>
      <c r="E4202" t="s">
        <v>1439</v>
      </c>
      <c r="F4202">
        <v>54451</v>
      </c>
      <c r="G4202">
        <v>64191</v>
      </c>
      <c r="H4202" t="s">
        <v>1530</v>
      </c>
      <c r="I4202">
        <v>295</v>
      </c>
      <c r="J4202">
        <v>200</v>
      </c>
      <c r="K4202">
        <v>250</v>
      </c>
      <c r="L4202">
        <v>81000</v>
      </c>
      <c r="M4202">
        <v>2044</v>
      </c>
      <c r="N4202">
        <v>2146</v>
      </c>
      <c r="O4202">
        <v>2254</v>
      </c>
      <c r="P4202">
        <v>2464</v>
      </c>
      <c r="Q4202">
        <v>2674</v>
      </c>
      <c r="R4202">
        <v>50000</v>
      </c>
      <c r="S4202">
        <v>52495</v>
      </c>
      <c r="T4202">
        <v>55137</v>
      </c>
      <c r="U4202">
        <v>60274</v>
      </c>
      <c r="V4202">
        <v>65411</v>
      </c>
      <c r="W4202" t="s">
        <v>1924</v>
      </c>
      <c r="X4202">
        <v>1</v>
      </c>
      <c r="Y4202">
        <v>1</v>
      </c>
      <c r="Z4202" t="s">
        <v>1532</v>
      </c>
    </row>
    <row r="4203" spans="1:26">
      <c r="A4203">
        <v>285</v>
      </c>
      <c r="B4203">
        <v>16226</v>
      </c>
      <c r="C4203" t="s">
        <v>1574</v>
      </c>
      <c r="D4203" t="s">
        <v>1529</v>
      </c>
      <c r="E4203" t="s">
        <v>1439</v>
      </c>
      <c r="F4203">
        <v>53187</v>
      </c>
      <c r="G4203">
        <v>62638</v>
      </c>
      <c r="H4203" t="s">
        <v>1530</v>
      </c>
      <c r="I4203">
        <v>286</v>
      </c>
      <c r="J4203">
        <v>100</v>
      </c>
      <c r="K4203">
        <v>300</v>
      </c>
      <c r="L4203">
        <v>81000</v>
      </c>
      <c r="M4203">
        <v>2044</v>
      </c>
      <c r="N4203">
        <v>2146</v>
      </c>
      <c r="O4203">
        <v>2254</v>
      </c>
      <c r="P4203">
        <v>2464</v>
      </c>
      <c r="Q4203">
        <v>2674</v>
      </c>
      <c r="R4203">
        <v>30000</v>
      </c>
      <c r="S4203">
        <v>31497</v>
      </c>
      <c r="T4203">
        <v>33082</v>
      </c>
      <c r="U4203">
        <v>36164</v>
      </c>
      <c r="V4203">
        <v>39247</v>
      </c>
      <c r="W4203" t="s">
        <v>1924</v>
      </c>
      <c r="X4203">
        <v>1</v>
      </c>
      <c r="Y4203">
        <v>1</v>
      </c>
      <c r="Z4203" t="s">
        <v>1532</v>
      </c>
    </row>
    <row r="4204" spans="1:26">
      <c r="A4204">
        <v>285</v>
      </c>
      <c r="B4204">
        <v>16226</v>
      </c>
      <c r="C4204" t="s">
        <v>1574</v>
      </c>
      <c r="D4204" t="s">
        <v>1529</v>
      </c>
      <c r="E4204" t="s">
        <v>1439</v>
      </c>
      <c r="F4204">
        <v>52182</v>
      </c>
      <c r="G4204">
        <v>61464</v>
      </c>
      <c r="H4204" t="s">
        <v>1530</v>
      </c>
      <c r="I4204">
        <v>286</v>
      </c>
      <c r="J4204">
        <v>100</v>
      </c>
      <c r="K4204">
        <v>300</v>
      </c>
      <c r="L4204">
        <v>81000</v>
      </c>
      <c r="M4204">
        <v>2044</v>
      </c>
      <c r="N4204">
        <v>2146</v>
      </c>
      <c r="O4204">
        <v>2254</v>
      </c>
      <c r="P4204">
        <v>2464</v>
      </c>
      <c r="Q4204">
        <v>2674</v>
      </c>
      <c r="R4204">
        <v>30000</v>
      </c>
      <c r="S4204">
        <v>31497</v>
      </c>
      <c r="T4204">
        <v>33082</v>
      </c>
      <c r="U4204">
        <v>36164</v>
      </c>
      <c r="V4204">
        <v>39247</v>
      </c>
      <c r="W4204" t="s">
        <v>1924</v>
      </c>
      <c r="X4204">
        <v>1</v>
      </c>
      <c r="Y4204">
        <v>1</v>
      </c>
      <c r="Z4204" t="s">
        <v>1532</v>
      </c>
    </row>
    <row r="4205" spans="1:26">
      <c r="A4205">
        <v>285</v>
      </c>
      <c r="B4205">
        <v>16226</v>
      </c>
      <c r="C4205" t="s">
        <v>1574</v>
      </c>
      <c r="D4205" t="s">
        <v>1529</v>
      </c>
      <c r="E4205" t="s">
        <v>1439</v>
      </c>
      <c r="F4205">
        <v>52136</v>
      </c>
      <c r="G4205">
        <v>61416</v>
      </c>
      <c r="H4205" t="s">
        <v>1530</v>
      </c>
      <c r="I4205">
        <v>295</v>
      </c>
      <c r="J4205">
        <v>100</v>
      </c>
      <c r="K4205">
        <v>500</v>
      </c>
      <c r="L4205">
        <v>81000</v>
      </c>
      <c r="M4205">
        <v>2044</v>
      </c>
      <c r="N4205">
        <v>2146</v>
      </c>
      <c r="O4205">
        <v>2254</v>
      </c>
      <c r="P4205">
        <v>2464</v>
      </c>
      <c r="Q4205">
        <v>2674</v>
      </c>
      <c r="R4205">
        <v>50000</v>
      </c>
      <c r="S4205">
        <v>52495</v>
      </c>
      <c r="T4205">
        <v>55137</v>
      </c>
      <c r="U4205">
        <v>60274</v>
      </c>
      <c r="V4205">
        <v>65411</v>
      </c>
      <c r="W4205" t="s">
        <v>1924</v>
      </c>
      <c r="X4205">
        <v>1</v>
      </c>
      <c r="Y4205">
        <v>1</v>
      </c>
      <c r="Z4205" t="s">
        <v>1532</v>
      </c>
    </row>
    <row r="4206" spans="1:26">
      <c r="A4206">
        <v>285</v>
      </c>
      <c r="B4206">
        <v>16226</v>
      </c>
      <c r="C4206" t="s">
        <v>1574</v>
      </c>
      <c r="D4206" t="s">
        <v>1529</v>
      </c>
      <c r="E4206" t="s">
        <v>1439</v>
      </c>
      <c r="F4206">
        <v>52135</v>
      </c>
      <c r="G4206">
        <v>61415</v>
      </c>
      <c r="H4206" t="s">
        <v>1530</v>
      </c>
      <c r="I4206">
        <v>295</v>
      </c>
      <c r="J4206">
        <v>100</v>
      </c>
      <c r="K4206">
        <v>250</v>
      </c>
      <c r="L4206">
        <v>81000</v>
      </c>
      <c r="M4206">
        <v>2044</v>
      </c>
      <c r="N4206">
        <v>2146</v>
      </c>
      <c r="O4206">
        <v>2254</v>
      </c>
      <c r="P4206">
        <v>2464</v>
      </c>
      <c r="Q4206">
        <v>2674</v>
      </c>
      <c r="R4206">
        <v>25000</v>
      </c>
      <c r="S4206">
        <v>26248</v>
      </c>
      <c r="T4206">
        <v>27568</v>
      </c>
      <c r="U4206">
        <v>30137</v>
      </c>
      <c r="V4206">
        <v>32705</v>
      </c>
      <c r="W4206" t="s">
        <v>1924</v>
      </c>
      <c r="X4206">
        <v>1</v>
      </c>
      <c r="Y4206">
        <v>1</v>
      </c>
      <c r="Z4206" t="s">
        <v>1532</v>
      </c>
    </row>
    <row r="4207" spans="1:26">
      <c r="A4207">
        <v>285</v>
      </c>
      <c r="B4207">
        <v>16226</v>
      </c>
      <c r="C4207" t="s">
        <v>1574</v>
      </c>
      <c r="D4207" t="s">
        <v>1529</v>
      </c>
      <c r="E4207" t="s">
        <v>1449</v>
      </c>
      <c r="F4207">
        <v>3552</v>
      </c>
      <c r="G4207">
        <v>4223</v>
      </c>
      <c r="H4207" t="s">
        <v>1530</v>
      </c>
      <c r="I4207">
        <v>211</v>
      </c>
      <c r="J4207">
        <v>3000</v>
      </c>
      <c r="K4207">
        <v>15</v>
      </c>
      <c r="L4207">
        <v>81314</v>
      </c>
      <c r="M4207">
        <v>1010</v>
      </c>
      <c r="N4207">
        <v>1061</v>
      </c>
      <c r="O4207">
        <v>1114</v>
      </c>
      <c r="P4207">
        <v>1218</v>
      </c>
      <c r="Q4207">
        <v>1322</v>
      </c>
      <c r="R4207">
        <v>45000</v>
      </c>
      <c r="S4207">
        <v>47272</v>
      </c>
      <c r="T4207">
        <v>49634</v>
      </c>
      <c r="U4207">
        <v>54267</v>
      </c>
      <c r="V4207">
        <v>58901</v>
      </c>
      <c r="W4207" t="s">
        <v>3387</v>
      </c>
      <c r="X4207">
        <v>1</v>
      </c>
      <c r="Y4207">
        <v>1</v>
      </c>
      <c r="Z4207" t="s">
        <v>1532</v>
      </c>
    </row>
    <row r="4208" spans="1:26">
      <c r="A4208">
        <v>285</v>
      </c>
      <c r="B4208">
        <v>16226</v>
      </c>
      <c r="C4208" t="s">
        <v>1574</v>
      </c>
      <c r="D4208" t="s">
        <v>1529</v>
      </c>
      <c r="E4208" t="s">
        <v>1449</v>
      </c>
      <c r="F4208">
        <v>5325</v>
      </c>
      <c r="G4208">
        <v>5545</v>
      </c>
      <c r="H4208" t="s">
        <v>1530</v>
      </c>
      <c r="I4208">
        <v>211</v>
      </c>
      <c r="J4208">
        <v>3000</v>
      </c>
      <c r="K4208">
        <v>25</v>
      </c>
      <c r="L4208">
        <v>81314</v>
      </c>
      <c r="M4208">
        <v>1010</v>
      </c>
      <c r="N4208">
        <v>1061</v>
      </c>
      <c r="O4208">
        <v>1114</v>
      </c>
      <c r="P4208">
        <v>1218</v>
      </c>
      <c r="Q4208">
        <v>1322</v>
      </c>
      <c r="R4208">
        <v>75000</v>
      </c>
      <c r="S4208">
        <v>78787</v>
      </c>
      <c r="T4208">
        <v>82723</v>
      </c>
      <c r="U4208">
        <v>90446</v>
      </c>
      <c r="V4208">
        <v>98168</v>
      </c>
      <c r="W4208" t="s">
        <v>3388</v>
      </c>
      <c r="X4208">
        <v>1</v>
      </c>
      <c r="Y4208">
        <v>1</v>
      </c>
      <c r="Z4208" t="s">
        <v>1532</v>
      </c>
    </row>
    <row r="4209" spans="1:26">
      <c r="A4209">
        <v>285</v>
      </c>
      <c r="B4209">
        <v>16226</v>
      </c>
      <c r="C4209" t="s">
        <v>1574</v>
      </c>
      <c r="D4209" t="s">
        <v>1529</v>
      </c>
      <c r="E4209" t="s">
        <v>1439</v>
      </c>
      <c r="F4209">
        <v>52134</v>
      </c>
      <c r="G4209">
        <v>61414</v>
      </c>
      <c r="H4209" t="s">
        <v>1530</v>
      </c>
      <c r="I4209">
        <v>295</v>
      </c>
      <c r="J4209">
        <v>100</v>
      </c>
      <c r="K4209">
        <v>250</v>
      </c>
      <c r="L4209">
        <v>81000</v>
      </c>
      <c r="M4209">
        <v>2044</v>
      </c>
      <c r="N4209">
        <v>2146</v>
      </c>
      <c r="O4209">
        <v>2254</v>
      </c>
      <c r="P4209">
        <v>2464</v>
      </c>
      <c r="Q4209">
        <v>2674</v>
      </c>
      <c r="R4209">
        <v>25000</v>
      </c>
      <c r="S4209">
        <v>26248</v>
      </c>
      <c r="T4209">
        <v>27568</v>
      </c>
      <c r="U4209">
        <v>30137</v>
      </c>
      <c r="V4209">
        <v>32705</v>
      </c>
      <c r="W4209" t="s">
        <v>1924</v>
      </c>
      <c r="X4209">
        <v>1</v>
      </c>
      <c r="Y4209">
        <v>1</v>
      </c>
      <c r="Z4209" t="s">
        <v>1532</v>
      </c>
    </row>
    <row r="4210" spans="1:26">
      <c r="A4210">
        <v>285</v>
      </c>
      <c r="B4210">
        <v>16226</v>
      </c>
      <c r="C4210" t="s">
        <v>1574</v>
      </c>
      <c r="D4210" t="s">
        <v>1529</v>
      </c>
      <c r="E4210" t="s">
        <v>1439</v>
      </c>
      <c r="F4210">
        <v>52133</v>
      </c>
      <c r="G4210">
        <v>61413</v>
      </c>
      <c r="H4210" t="s">
        <v>1530</v>
      </c>
      <c r="I4210">
        <v>295</v>
      </c>
      <c r="J4210">
        <v>100</v>
      </c>
      <c r="K4210">
        <v>250</v>
      </c>
      <c r="L4210">
        <v>81000</v>
      </c>
      <c r="M4210">
        <v>2044</v>
      </c>
      <c r="N4210">
        <v>2146</v>
      </c>
      <c r="O4210">
        <v>2254</v>
      </c>
      <c r="P4210">
        <v>2464</v>
      </c>
      <c r="Q4210">
        <v>2674</v>
      </c>
      <c r="R4210">
        <v>25000</v>
      </c>
      <c r="S4210">
        <v>26248</v>
      </c>
      <c r="T4210">
        <v>27568</v>
      </c>
      <c r="U4210">
        <v>30137</v>
      </c>
      <c r="V4210">
        <v>32705</v>
      </c>
      <c r="W4210" t="s">
        <v>1924</v>
      </c>
      <c r="X4210">
        <v>1</v>
      </c>
      <c r="Y4210">
        <v>1</v>
      </c>
      <c r="Z4210" t="s">
        <v>1532</v>
      </c>
    </row>
    <row r="4211" spans="1:26">
      <c r="A4211">
        <v>285</v>
      </c>
      <c r="B4211">
        <v>16226</v>
      </c>
      <c r="C4211" t="s">
        <v>1574</v>
      </c>
      <c r="D4211" t="s">
        <v>1529</v>
      </c>
      <c r="E4211" t="s">
        <v>1439</v>
      </c>
      <c r="F4211">
        <v>52132</v>
      </c>
      <c r="G4211">
        <v>61412</v>
      </c>
      <c r="H4211" t="s">
        <v>1530</v>
      </c>
      <c r="I4211">
        <v>295</v>
      </c>
      <c r="J4211">
        <v>100</v>
      </c>
      <c r="K4211">
        <v>250</v>
      </c>
      <c r="L4211">
        <v>81000</v>
      </c>
      <c r="M4211">
        <v>2044</v>
      </c>
      <c r="N4211">
        <v>2146</v>
      </c>
      <c r="O4211">
        <v>2254</v>
      </c>
      <c r="P4211">
        <v>2464</v>
      </c>
      <c r="Q4211">
        <v>2674</v>
      </c>
      <c r="R4211">
        <v>25000</v>
      </c>
      <c r="S4211">
        <v>26248</v>
      </c>
      <c r="T4211">
        <v>27568</v>
      </c>
      <c r="U4211">
        <v>30137</v>
      </c>
      <c r="V4211">
        <v>32705</v>
      </c>
      <c r="W4211" t="s">
        <v>1924</v>
      </c>
      <c r="X4211">
        <v>1</v>
      </c>
      <c r="Y4211">
        <v>1</v>
      </c>
      <c r="Z4211" t="s">
        <v>1532</v>
      </c>
    </row>
    <row r="4212" spans="1:26">
      <c r="A4212">
        <v>285</v>
      </c>
      <c r="B4212">
        <v>16226</v>
      </c>
      <c r="C4212" t="s">
        <v>1574</v>
      </c>
      <c r="D4212" t="s">
        <v>1529</v>
      </c>
      <c r="E4212" t="s">
        <v>1445</v>
      </c>
      <c r="F4212">
        <v>35767</v>
      </c>
      <c r="G4212">
        <v>39220</v>
      </c>
      <c r="H4212" t="s">
        <v>1530</v>
      </c>
      <c r="I4212">
        <v>297</v>
      </c>
      <c r="J4212">
        <v>750</v>
      </c>
      <c r="K4212">
        <v>7.25</v>
      </c>
      <c r="L4212">
        <v>81000</v>
      </c>
      <c r="M4212">
        <v>4982</v>
      </c>
      <c r="N4212">
        <v>5231</v>
      </c>
      <c r="O4212">
        <v>5493</v>
      </c>
      <c r="P4212">
        <v>6004</v>
      </c>
      <c r="Q4212">
        <v>6515</v>
      </c>
      <c r="R4212">
        <v>5438</v>
      </c>
      <c r="S4212">
        <v>5709</v>
      </c>
      <c r="T4212">
        <v>5995</v>
      </c>
      <c r="U4212">
        <v>6553</v>
      </c>
      <c r="V4212">
        <v>7111</v>
      </c>
      <c r="W4212" t="s">
        <v>2530</v>
      </c>
      <c r="X4212">
        <v>1</v>
      </c>
      <c r="Y4212">
        <v>1</v>
      </c>
      <c r="Z4212" t="s">
        <v>1532</v>
      </c>
    </row>
    <row r="4213" spans="1:26">
      <c r="A4213">
        <v>285</v>
      </c>
      <c r="B4213">
        <v>16226</v>
      </c>
      <c r="C4213" t="s">
        <v>1574</v>
      </c>
      <c r="D4213" t="s">
        <v>1529</v>
      </c>
      <c r="E4213" t="s">
        <v>1439</v>
      </c>
      <c r="F4213">
        <v>52131</v>
      </c>
      <c r="G4213">
        <v>61411</v>
      </c>
      <c r="H4213" t="s">
        <v>1530</v>
      </c>
      <c r="I4213">
        <v>295</v>
      </c>
      <c r="J4213">
        <v>100</v>
      </c>
      <c r="K4213">
        <v>250</v>
      </c>
      <c r="L4213">
        <v>81000</v>
      </c>
      <c r="M4213">
        <v>2044</v>
      </c>
      <c r="N4213">
        <v>2146</v>
      </c>
      <c r="O4213">
        <v>2254</v>
      </c>
      <c r="P4213">
        <v>2464</v>
      </c>
      <c r="Q4213">
        <v>2674</v>
      </c>
      <c r="R4213">
        <v>25000</v>
      </c>
      <c r="S4213">
        <v>26248</v>
      </c>
      <c r="T4213">
        <v>27568</v>
      </c>
      <c r="U4213">
        <v>30137</v>
      </c>
      <c r="V4213">
        <v>32705</v>
      </c>
      <c r="W4213" t="s">
        <v>1924</v>
      </c>
      <c r="X4213">
        <v>1</v>
      </c>
      <c r="Y4213">
        <v>1</v>
      </c>
      <c r="Z4213" t="s">
        <v>1532</v>
      </c>
    </row>
    <row r="4214" spans="1:26">
      <c r="A4214">
        <v>285</v>
      </c>
      <c r="B4214">
        <v>16226</v>
      </c>
      <c r="C4214" t="s">
        <v>1574</v>
      </c>
      <c r="D4214" t="s">
        <v>1529</v>
      </c>
      <c r="E4214" t="s">
        <v>1439</v>
      </c>
      <c r="F4214">
        <v>52130</v>
      </c>
      <c r="G4214">
        <v>61410</v>
      </c>
      <c r="H4214" t="s">
        <v>1530</v>
      </c>
      <c r="I4214">
        <v>295</v>
      </c>
      <c r="J4214">
        <v>100</v>
      </c>
      <c r="K4214">
        <v>250</v>
      </c>
      <c r="L4214">
        <v>81000</v>
      </c>
      <c r="M4214">
        <v>2044</v>
      </c>
      <c r="N4214">
        <v>2146</v>
      </c>
      <c r="O4214">
        <v>2254</v>
      </c>
      <c r="P4214">
        <v>2464</v>
      </c>
      <c r="Q4214">
        <v>2674</v>
      </c>
      <c r="R4214">
        <v>25000</v>
      </c>
      <c r="S4214">
        <v>26248</v>
      </c>
      <c r="T4214">
        <v>27568</v>
      </c>
      <c r="U4214">
        <v>30137</v>
      </c>
      <c r="V4214">
        <v>32705</v>
      </c>
      <c r="W4214" t="s">
        <v>1924</v>
      </c>
      <c r="X4214">
        <v>1</v>
      </c>
      <c r="Y4214">
        <v>1</v>
      </c>
      <c r="Z4214" t="s">
        <v>1532</v>
      </c>
    </row>
    <row r="4215" spans="1:26">
      <c r="A4215">
        <v>285</v>
      </c>
      <c r="B4215">
        <v>16226</v>
      </c>
      <c r="C4215" t="s">
        <v>1574</v>
      </c>
      <c r="D4215" t="s">
        <v>1529</v>
      </c>
      <c r="E4215" t="s">
        <v>1439</v>
      </c>
      <c r="F4215">
        <v>52129</v>
      </c>
      <c r="G4215">
        <v>61409</v>
      </c>
      <c r="H4215" t="s">
        <v>1530</v>
      </c>
      <c r="I4215">
        <v>295</v>
      </c>
      <c r="J4215">
        <v>100</v>
      </c>
      <c r="K4215">
        <v>300</v>
      </c>
      <c r="L4215">
        <v>81000</v>
      </c>
      <c r="M4215">
        <v>2044</v>
      </c>
      <c r="N4215">
        <v>2146</v>
      </c>
      <c r="O4215">
        <v>2254</v>
      </c>
      <c r="P4215">
        <v>2464</v>
      </c>
      <c r="Q4215">
        <v>2674</v>
      </c>
      <c r="R4215">
        <v>30000</v>
      </c>
      <c r="S4215">
        <v>31497</v>
      </c>
      <c r="T4215">
        <v>33082</v>
      </c>
      <c r="U4215">
        <v>36164</v>
      </c>
      <c r="V4215">
        <v>39247</v>
      </c>
      <c r="W4215" t="s">
        <v>1924</v>
      </c>
      <c r="X4215">
        <v>1</v>
      </c>
      <c r="Y4215">
        <v>1</v>
      </c>
      <c r="Z4215" t="s">
        <v>1532</v>
      </c>
    </row>
    <row r="4216" spans="1:26">
      <c r="A4216">
        <v>285</v>
      </c>
      <c r="B4216">
        <v>16226</v>
      </c>
      <c r="C4216" t="s">
        <v>1574</v>
      </c>
      <c r="D4216" t="s">
        <v>1529</v>
      </c>
      <c r="E4216" t="s">
        <v>1439</v>
      </c>
      <c r="F4216">
        <v>52127</v>
      </c>
      <c r="G4216">
        <v>61407</v>
      </c>
      <c r="H4216" t="s">
        <v>1530</v>
      </c>
      <c r="I4216">
        <v>295</v>
      </c>
      <c r="J4216">
        <v>100</v>
      </c>
      <c r="K4216">
        <v>500</v>
      </c>
      <c r="L4216">
        <v>81000</v>
      </c>
      <c r="M4216">
        <v>2044</v>
      </c>
      <c r="N4216">
        <v>2146</v>
      </c>
      <c r="O4216">
        <v>2254</v>
      </c>
      <c r="P4216">
        <v>2464</v>
      </c>
      <c r="Q4216">
        <v>2674</v>
      </c>
      <c r="R4216">
        <v>50000</v>
      </c>
      <c r="S4216">
        <v>52495</v>
      </c>
      <c r="T4216">
        <v>55137</v>
      </c>
      <c r="U4216">
        <v>60274</v>
      </c>
      <c r="V4216">
        <v>65411</v>
      </c>
      <c r="W4216" t="s">
        <v>1924</v>
      </c>
      <c r="X4216">
        <v>1</v>
      </c>
      <c r="Y4216">
        <v>1</v>
      </c>
      <c r="Z4216" t="s">
        <v>1532</v>
      </c>
    </row>
    <row r="4217" spans="1:26">
      <c r="A4217">
        <v>285</v>
      </c>
      <c r="B4217">
        <v>16226</v>
      </c>
      <c r="C4217" t="s">
        <v>1574</v>
      </c>
      <c r="D4217" t="s">
        <v>1529</v>
      </c>
      <c r="E4217" t="s">
        <v>1439</v>
      </c>
      <c r="F4217">
        <v>52126</v>
      </c>
      <c r="G4217">
        <v>61406</v>
      </c>
      <c r="H4217" t="s">
        <v>1530</v>
      </c>
      <c r="I4217">
        <v>295</v>
      </c>
      <c r="J4217">
        <v>100</v>
      </c>
      <c r="K4217">
        <v>500</v>
      </c>
      <c r="L4217">
        <v>81000</v>
      </c>
      <c r="M4217">
        <v>2044</v>
      </c>
      <c r="N4217">
        <v>2146</v>
      </c>
      <c r="O4217">
        <v>2254</v>
      </c>
      <c r="P4217">
        <v>2464</v>
      </c>
      <c r="Q4217">
        <v>2674</v>
      </c>
      <c r="R4217">
        <v>50000</v>
      </c>
      <c r="S4217">
        <v>52495</v>
      </c>
      <c r="T4217">
        <v>55137</v>
      </c>
      <c r="U4217">
        <v>60274</v>
      </c>
      <c r="V4217">
        <v>65411</v>
      </c>
      <c r="W4217" t="s">
        <v>1924</v>
      </c>
      <c r="X4217">
        <v>1</v>
      </c>
      <c r="Y4217">
        <v>1</v>
      </c>
      <c r="Z4217" t="s">
        <v>1532</v>
      </c>
    </row>
    <row r="4218" spans="1:26">
      <c r="A4218">
        <v>285</v>
      </c>
      <c r="B4218">
        <v>16226</v>
      </c>
      <c r="C4218" t="s">
        <v>1574</v>
      </c>
      <c r="D4218" t="s">
        <v>1529</v>
      </c>
      <c r="E4218" t="s">
        <v>1439</v>
      </c>
      <c r="F4218">
        <v>52125</v>
      </c>
      <c r="G4218">
        <v>61405</v>
      </c>
      <c r="H4218" t="s">
        <v>1530</v>
      </c>
      <c r="I4218">
        <v>295</v>
      </c>
      <c r="J4218">
        <v>100</v>
      </c>
      <c r="K4218">
        <v>250</v>
      </c>
      <c r="L4218">
        <v>81000</v>
      </c>
      <c r="M4218">
        <v>2044</v>
      </c>
      <c r="N4218">
        <v>2146</v>
      </c>
      <c r="O4218">
        <v>2254</v>
      </c>
      <c r="P4218">
        <v>2464</v>
      </c>
      <c r="Q4218">
        <v>2674</v>
      </c>
      <c r="R4218">
        <v>25000</v>
      </c>
      <c r="S4218">
        <v>26248</v>
      </c>
      <c r="T4218">
        <v>27568</v>
      </c>
      <c r="U4218">
        <v>30137</v>
      </c>
      <c r="V4218">
        <v>32705</v>
      </c>
      <c r="W4218" t="s">
        <v>1924</v>
      </c>
      <c r="X4218">
        <v>1</v>
      </c>
      <c r="Y4218">
        <v>1</v>
      </c>
      <c r="Z4218" t="s">
        <v>1532</v>
      </c>
    </row>
    <row r="4219" spans="1:26">
      <c r="A4219">
        <v>285</v>
      </c>
      <c r="B4219">
        <v>16226</v>
      </c>
      <c r="C4219" t="s">
        <v>1574</v>
      </c>
      <c r="D4219" t="s">
        <v>1529</v>
      </c>
      <c r="E4219" t="s">
        <v>1439</v>
      </c>
      <c r="F4219">
        <v>52124</v>
      </c>
      <c r="G4219">
        <v>61404</v>
      </c>
      <c r="H4219" t="s">
        <v>1530</v>
      </c>
      <c r="I4219">
        <v>295</v>
      </c>
      <c r="J4219">
        <v>100</v>
      </c>
      <c r="K4219">
        <v>250</v>
      </c>
      <c r="L4219">
        <v>81000</v>
      </c>
      <c r="M4219">
        <v>2044</v>
      </c>
      <c r="N4219">
        <v>2146</v>
      </c>
      <c r="O4219">
        <v>2254</v>
      </c>
      <c r="P4219">
        <v>2464</v>
      </c>
      <c r="Q4219">
        <v>2674</v>
      </c>
      <c r="R4219">
        <v>25000</v>
      </c>
      <c r="S4219">
        <v>26248</v>
      </c>
      <c r="T4219">
        <v>27568</v>
      </c>
      <c r="U4219">
        <v>30137</v>
      </c>
      <c r="V4219">
        <v>32705</v>
      </c>
      <c r="W4219" t="s">
        <v>1924</v>
      </c>
      <c r="X4219">
        <v>1</v>
      </c>
      <c r="Y4219">
        <v>1</v>
      </c>
      <c r="Z4219" t="s">
        <v>1532</v>
      </c>
    </row>
    <row r="4220" spans="1:26">
      <c r="A4220">
        <v>285</v>
      </c>
      <c r="B4220">
        <v>16226</v>
      </c>
      <c r="C4220" t="s">
        <v>1574</v>
      </c>
      <c r="D4220" t="s">
        <v>1529</v>
      </c>
      <c r="E4220" t="s">
        <v>1439</v>
      </c>
      <c r="F4220">
        <v>52123</v>
      </c>
      <c r="G4220">
        <v>61403</v>
      </c>
      <c r="H4220" t="s">
        <v>1530</v>
      </c>
      <c r="I4220">
        <v>295</v>
      </c>
      <c r="J4220">
        <v>100</v>
      </c>
      <c r="K4220">
        <v>250</v>
      </c>
      <c r="L4220">
        <v>81000</v>
      </c>
      <c r="M4220">
        <v>2044</v>
      </c>
      <c r="N4220">
        <v>2146</v>
      </c>
      <c r="O4220">
        <v>2254</v>
      </c>
      <c r="P4220">
        <v>2464</v>
      </c>
      <c r="Q4220">
        <v>2674</v>
      </c>
      <c r="R4220">
        <v>25000</v>
      </c>
      <c r="S4220">
        <v>26248</v>
      </c>
      <c r="T4220">
        <v>27568</v>
      </c>
      <c r="U4220">
        <v>30137</v>
      </c>
      <c r="V4220">
        <v>32705</v>
      </c>
      <c r="W4220" t="s">
        <v>1924</v>
      </c>
      <c r="X4220">
        <v>1</v>
      </c>
      <c r="Y4220">
        <v>1</v>
      </c>
      <c r="Z4220" t="s">
        <v>1532</v>
      </c>
    </row>
    <row r="4221" spans="1:26">
      <c r="A4221">
        <v>285</v>
      </c>
      <c r="B4221">
        <v>16226</v>
      </c>
      <c r="C4221" t="s">
        <v>1574</v>
      </c>
      <c r="D4221" t="s">
        <v>1529</v>
      </c>
      <c r="E4221" t="s">
        <v>1445</v>
      </c>
      <c r="F4221">
        <v>33865</v>
      </c>
      <c r="G4221">
        <v>37087</v>
      </c>
      <c r="H4221" t="s">
        <v>1530</v>
      </c>
      <c r="I4221">
        <v>297</v>
      </c>
      <c r="J4221">
        <v>36</v>
      </c>
      <c r="K4221">
        <v>100</v>
      </c>
      <c r="L4221">
        <v>81000</v>
      </c>
      <c r="M4221">
        <v>4982</v>
      </c>
      <c r="N4221">
        <v>5231</v>
      </c>
      <c r="O4221">
        <v>5493</v>
      </c>
      <c r="P4221">
        <v>6004</v>
      </c>
      <c r="Q4221">
        <v>6515</v>
      </c>
      <c r="R4221">
        <v>3600</v>
      </c>
      <c r="S4221">
        <v>3780</v>
      </c>
      <c r="T4221">
        <v>3969</v>
      </c>
      <c r="U4221">
        <v>4338</v>
      </c>
      <c r="V4221">
        <v>4708</v>
      </c>
      <c r="W4221" t="s">
        <v>1748</v>
      </c>
      <c r="X4221">
        <v>1</v>
      </c>
      <c r="Y4221">
        <v>1</v>
      </c>
      <c r="Z4221" t="s">
        <v>1532</v>
      </c>
    </row>
    <row r="4222" spans="1:26">
      <c r="A4222">
        <v>285</v>
      </c>
      <c r="B4222">
        <v>16226</v>
      </c>
      <c r="C4222" t="s">
        <v>1574</v>
      </c>
      <c r="D4222" t="s">
        <v>1529</v>
      </c>
      <c r="E4222" t="s">
        <v>1441</v>
      </c>
      <c r="F4222">
        <v>159</v>
      </c>
      <c r="G4222">
        <v>254</v>
      </c>
      <c r="H4222" t="s">
        <v>1530</v>
      </c>
      <c r="I4222">
        <v>266</v>
      </c>
      <c r="J4222">
        <v>1500</v>
      </c>
      <c r="K4222">
        <v>2</v>
      </c>
      <c r="L4222">
        <v>81000</v>
      </c>
      <c r="M4222">
        <v>741</v>
      </c>
      <c r="N4222">
        <v>778</v>
      </c>
      <c r="O4222">
        <v>817</v>
      </c>
      <c r="P4222">
        <v>893</v>
      </c>
      <c r="Q4222">
        <v>969</v>
      </c>
      <c r="R4222">
        <v>3000</v>
      </c>
      <c r="S4222">
        <v>3150</v>
      </c>
      <c r="T4222">
        <v>3308</v>
      </c>
      <c r="U4222">
        <v>3615</v>
      </c>
      <c r="V4222">
        <v>3923</v>
      </c>
      <c r="W4222" t="s">
        <v>3389</v>
      </c>
      <c r="X4222">
        <v>1</v>
      </c>
      <c r="Y4222">
        <v>1</v>
      </c>
      <c r="Z4222" t="s">
        <v>1532</v>
      </c>
    </row>
    <row r="4223" spans="1:26">
      <c r="A4223">
        <v>285</v>
      </c>
      <c r="B4223">
        <v>16226</v>
      </c>
      <c r="C4223" t="s">
        <v>1574</v>
      </c>
      <c r="D4223" t="s">
        <v>1529</v>
      </c>
      <c r="E4223" t="s">
        <v>1439</v>
      </c>
      <c r="F4223">
        <v>52122</v>
      </c>
      <c r="G4223">
        <v>61402</v>
      </c>
      <c r="H4223" t="s">
        <v>1530</v>
      </c>
      <c r="I4223">
        <v>295</v>
      </c>
      <c r="J4223">
        <v>100</v>
      </c>
      <c r="K4223">
        <v>250</v>
      </c>
      <c r="L4223">
        <v>81000</v>
      </c>
      <c r="M4223">
        <v>2044</v>
      </c>
      <c r="N4223">
        <v>2146</v>
      </c>
      <c r="O4223">
        <v>2254</v>
      </c>
      <c r="P4223">
        <v>2464</v>
      </c>
      <c r="Q4223">
        <v>2674</v>
      </c>
      <c r="R4223">
        <v>25000</v>
      </c>
      <c r="S4223">
        <v>26248</v>
      </c>
      <c r="T4223">
        <v>27568</v>
      </c>
      <c r="U4223">
        <v>30137</v>
      </c>
      <c r="V4223">
        <v>32705</v>
      </c>
      <c r="W4223" t="s">
        <v>1924</v>
      </c>
      <c r="X4223">
        <v>1</v>
      </c>
      <c r="Y4223">
        <v>1</v>
      </c>
      <c r="Z4223" t="s">
        <v>1532</v>
      </c>
    </row>
    <row r="4224" spans="1:26">
      <c r="A4224">
        <v>285</v>
      </c>
      <c r="B4224">
        <v>16226</v>
      </c>
      <c r="C4224" t="s">
        <v>1574</v>
      </c>
      <c r="D4224" t="s">
        <v>1529</v>
      </c>
      <c r="E4224" t="s">
        <v>1441</v>
      </c>
      <c r="F4224">
        <v>557</v>
      </c>
      <c r="G4224">
        <v>670</v>
      </c>
      <c r="H4224" t="s">
        <v>1530</v>
      </c>
      <c r="I4224">
        <v>266</v>
      </c>
      <c r="J4224">
        <v>2000</v>
      </c>
      <c r="K4224">
        <v>0.25</v>
      </c>
      <c r="L4224">
        <v>81000</v>
      </c>
      <c r="M4224">
        <v>741</v>
      </c>
      <c r="N4224">
        <v>778</v>
      </c>
      <c r="O4224">
        <v>817</v>
      </c>
      <c r="P4224">
        <v>893</v>
      </c>
      <c r="Q4224">
        <v>969</v>
      </c>
      <c r="R4224">
        <v>500</v>
      </c>
      <c r="S4224">
        <v>525</v>
      </c>
      <c r="T4224">
        <v>551</v>
      </c>
      <c r="U4224">
        <v>603</v>
      </c>
      <c r="V4224">
        <v>654</v>
      </c>
      <c r="W4224" t="s">
        <v>3390</v>
      </c>
      <c r="X4224">
        <v>1</v>
      </c>
      <c r="Y4224">
        <v>1</v>
      </c>
      <c r="Z4224" t="s">
        <v>1532</v>
      </c>
    </row>
    <row r="4225" spans="1:26">
      <c r="A4225">
        <v>285</v>
      </c>
      <c r="B4225">
        <v>16226</v>
      </c>
      <c r="C4225" t="s">
        <v>1574</v>
      </c>
      <c r="D4225" t="s">
        <v>1529</v>
      </c>
      <c r="E4225" t="s">
        <v>1449</v>
      </c>
      <c r="F4225">
        <v>26395</v>
      </c>
      <c r="G4225">
        <v>28679</v>
      </c>
      <c r="H4225" t="s">
        <v>1530</v>
      </c>
      <c r="I4225">
        <v>211</v>
      </c>
      <c r="J4225">
        <v>25000</v>
      </c>
      <c r="K4225">
        <v>30</v>
      </c>
      <c r="L4225">
        <v>81314</v>
      </c>
      <c r="M4225">
        <v>1010</v>
      </c>
      <c r="N4225">
        <v>1061</v>
      </c>
      <c r="O4225">
        <v>1114</v>
      </c>
      <c r="P4225">
        <v>1218</v>
      </c>
      <c r="Q4225">
        <v>1322</v>
      </c>
      <c r="R4225">
        <v>750000</v>
      </c>
      <c r="S4225">
        <v>787871</v>
      </c>
      <c r="T4225">
        <v>827228</v>
      </c>
      <c r="U4225">
        <v>904455</v>
      </c>
      <c r="V4225">
        <v>981683</v>
      </c>
      <c r="W4225" t="s">
        <v>3391</v>
      </c>
      <c r="X4225">
        <v>1</v>
      </c>
      <c r="Y4225">
        <v>1</v>
      </c>
      <c r="Z4225" t="s">
        <v>1532</v>
      </c>
    </row>
    <row r="4226" spans="1:26">
      <c r="A4226">
        <v>285</v>
      </c>
      <c r="B4226">
        <v>16226</v>
      </c>
      <c r="C4226" t="s">
        <v>1574</v>
      </c>
      <c r="D4226" t="s">
        <v>1529</v>
      </c>
      <c r="E4226" t="s">
        <v>1449</v>
      </c>
      <c r="F4226">
        <v>3503</v>
      </c>
      <c r="G4226">
        <v>4163</v>
      </c>
      <c r="H4226" t="s">
        <v>1530</v>
      </c>
      <c r="I4226">
        <v>211</v>
      </c>
      <c r="J4226">
        <v>25000</v>
      </c>
      <c r="K4226">
        <v>50</v>
      </c>
      <c r="L4226">
        <v>81314</v>
      </c>
      <c r="M4226">
        <v>1010</v>
      </c>
      <c r="N4226">
        <v>1061</v>
      </c>
      <c r="O4226">
        <v>1114</v>
      </c>
      <c r="P4226">
        <v>1218</v>
      </c>
      <c r="Q4226">
        <v>1322</v>
      </c>
      <c r="R4226">
        <v>1250000</v>
      </c>
      <c r="S4226">
        <v>1313119</v>
      </c>
      <c r="T4226">
        <v>1378713</v>
      </c>
      <c r="U4226">
        <v>1507426</v>
      </c>
      <c r="V4226">
        <v>1636139</v>
      </c>
      <c r="W4226" t="s">
        <v>3392</v>
      </c>
      <c r="X4226">
        <v>1</v>
      </c>
      <c r="Y4226">
        <v>1</v>
      </c>
      <c r="Z4226" t="s">
        <v>1532</v>
      </c>
    </row>
    <row r="4227" spans="1:26">
      <c r="A4227">
        <v>285</v>
      </c>
      <c r="B4227">
        <v>16226</v>
      </c>
      <c r="C4227" t="s">
        <v>1574</v>
      </c>
      <c r="D4227" t="s">
        <v>1529</v>
      </c>
      <c r="E4227" t="s">
        <v>1445</v>
      </c>
      <c r="F4227">
        <v>29920</v>
      </c>
      <c r="G4227">
        <v>32573</v>
      </c>
      <c r="H4227" t="s">
        <v>1530</v>
      </c>
      <c r="I4227">
        <v>297</v>
      </c>
      <c r="J4227">
        <v>150</v>
      </c>
      <c r="K4227">
        <v>10</v>
      </c>
      <c r="L4227">
        <v>81000</v>
      </c>
      <c r="M4227">
        <v>4982</v>
      </c>
      <c r="N4227">
        <v>5231</v>
      </c>
      <c r="O4227">
        <v>5493</v>
      </c>
      <c r="P4227">
        <v>6004</v>
      </c>
      <c r="Q4227">
        <v>6515</v>
      </c>
      <c r="R4227">
        <v>1500</v>
      </c>
      <c r="S4227">
        <v>1575</v>
      </c>
      <c r="T4227">
        <v>1654</v>
      </c>
      <c r="U4227">
        <v>1808</v>
      </c>
      <c r="V4227">
        <v>1962</v>
      </c>
      <c r="W4227" t="s">
        <v>1748</v>
      </c>
      <c r="X4227">
        <v>1</v>
      </c>
      <c r="Y4227">
        <v>1</v>
      </c>
      <c r="Z4227" t="s">
        <v>1532</v>
      </c>
    </row>
    <row r="4228" spans="1:26">
      <c r="A4228">
        <v>285</v>
      </c>
      <c r="B4228">
        <v>16226</v>
      </c>
      <c r="C4228" t="s">
        <v>1574</v>
      </c>
      <c r="D4228" t="s">
        <v>1529</v>
      </c>
      <c r="E4228" t="s">
        <v>1439</v>
      </c>
      <c r="F4228">
        <v>52121</v>
      </c>
      <c r="G4228">
        <v>61401</v>
      </c>
      <c r="H4228" t="s">
        <v>1530</v>
      </c>
      <c r="I4228">
        <v>295</v>
      </c>
      <c r="J4228">
        <v>100</v>
      </c>
      <c r="K4228">
        <v>250</v>
      </c>
      <c r="L4228">
        <v>81000</v>
      </c>
      <c r="M4228">
        <v>2044</v>
      </c>
      <c r="N4228">
        <v>2146</v>
      </c>
      <c r="O4228">
        <v>2254</v>
      </c>
      <c r="P4228">
        <v>2464</v>
      </c>
      <c r="Q4228">
        <v>2674</v>
      </c>
      <c r="R4228">
        <v>25000</v>
      </c>
      <c r="S4228">
        <v>26248</v>
      </c>
      <c r="T4228">
        <v>27568</v>
      </c>
      <c r="U4228">
        <v>30137</v>
      </c>
      <c r="V4228">
        <v>32705</v>
      </c>
      <c r="W4228" t="s">
        <v>1924</v>
      </c>
      <c r="X4228">
        <v>1</v>
      </c>
      <c r="Y4228">
        <v>1</v>
      </c>
      <c r="Z4228" t="s">
        <v>1532</v>
      </c>
    </row>
    <row r="4229" spans="1:26">
      <c r="A4229">
        <v>285</v>
      </c>
      <c r="B4229">
        <v>16226</v>
      </c>
      <c r="C4229" t="s">
        <v>1574</v>
      </c>
      <c r="D4229" t="s">
        <v>1529</v>
      </c>
      <c r="E4229" t="s">
        <v>1449</v>
      </c>
      <c r="F4229">
        <v>37927</v>
      </c>
      <c r="G4229">
        <v>41873</v>
      </c>
      <c r="H4229" t="s">
        <v>1530</v>
      </c>
      <c r="I4229">
        <v>211</v>
      </c>
      <c r="J4229">
        <v>25000</v>
      </c>
      <c r="K4229">
        <v>30</v>
      </c>
      <c r="L4229">
        <v>81314</v>
      </c>
      <c r="M4229">
        <v>1010</v>
      </c>
      <c r="N4229">
        <v>1061</v>
      </c>
      <c r="O4229">
        <v>1114</v>
      </c>
      <c r="P4229">
        <v>1218</v>
      </c>
      <c r="Q4229">
        <v>1322</v>
      </c>
      <c r="R4229">
        <v>750000</v>
      </c>
      <c r="S4229">
        <v>787871</v>
      </c>
      <c r="T4229">
        <v>827228</v>
      </c>
      <c r="U4229">
        <v>904455</v>
      </c>
      <c r="V4229">
        <v>981683</v>
      </c>
      <c r="W4229" t="s">
        <v>3387</v>
      </c>
      <c r="X4229">
        <v>1</v>
      </c>
      <c r="Y4229">
        <v>1</v>
      </c>
      <c r="Z4229" t="s">
        <v>1532</v>
      </c>
    </row>
    <row r="4230" spans="1:26">
      <c r="A4230">
        <v>285</v>
      </c>
      <c r="B4230">
        <v>16226</v>
      </c>
      <c r="C4230" t="s">
        <v>1574</v>
      </c>
      <c r="D4230" t="s">
        <v>1529</v>
      </c>
      <c r="E4230" t="s">
        <v>1449</v>
      </c>
      <c r="F4230">
        <v>37919</v>
      </c>
      <c r="G4230">
        <v>41867</v>
      </c>
      <c r="H4230" t="s">
        <v>1530</v>
      </c>
      <c r="I4230">
        <v>211</v>
      </c>
      <c r="J4230">
        <v>25000</v>
      </c>
      <c r="K4230">
        <v>40</v>
      </c>
      <c r="L4230">
        <v>81314</v>
      </c>
      <c r="M4230">
        <v>1010</v>
      </c>
      <c r="N4230">
        <v>1061</v>
      </c>
      <c r="O4230">
        <v>1114</v>
      </c>
      <c r="P4230">
        <v>1218</v>
      </c>
      <c r="Q4230">
        <v>1322</v>
      </c>
      <c r="R4230">
        <v>1000000</v>
      </c>
      <c r="S4230">
        <v>1050495</v>
      </c>
      <c r="T4230">
        <v>1102970</v>
      </c>
      <c r="U4230">
        <v>1205941</v>
      </c>
      <c r="V4230">
        <v>1308911</v>
      </c>
      <c r="W4230" t="s">
        <v>3388</v>
      </c>
      <c r="X4230">
        <v>1</v>
      </c>
      <c r="Y4230">
        <v>1</v>
      </c>
      <c r="Z4230" t="s">
        <v>1532</v>
      </c>
    </row>
    <row r="4231" spans="1:26">
      <c r="A4231">
        <v>285</v>
      </c>
      <c r="B4231">
        <v>16226</v>
      </c>
      <c r="C4231" t="s">
        <v>1574</v>
      </c>
      <c r="D4231" t="s">
        <v>1529</v>
      </c>
      <c r="E4231" t="s">
        <v>1445</v>
      </c>
      <c r="F4231">
        <v>27331</v>
      </c>
      <c r="G4231">
        <v>29805</v>
      </c>
      <c r="H4231" t="s">
        <v>1530</v>
      </c>
      <c r="I4231">
        <v>297</v>
      </c>
      <c r="J4231">
        <v>15</v>
      </c>
      <c r="K4231">
        <v>400</v>
      </c>
      <c r="L4231">
        <v>81000</v>
      </c>
      <c r="M4231">
        <v>4982</v>
      </c>
      <c r="N4231">
        <v>5231</v>
      </c>
      <c r="O4231">
        <v>5493</v>
      </c>
      <c r="P4231">
        <v>6004</v>
      </c>
      <c r="Q4231">
        <v>6515</v>
      </c>
      <c r="R4231">
        <v>6000</v>
      </c>
      <c r="S4231">
        <v>6300</v>
      </c>
      <c r="T4231">
        <v>6615</v>
      </c>
      <c r="U4231">
        <v>7231</v>
      </c>
      <c r="V4231">
        <v>7846</v>
      </c>
      <c r="W4231" t="s">
        <v>1949</v>
      </c>
      <c r="X4231">
        <v>1</v>
      </c>
      <c r="Y4231">
        <v>1</v>
      </c>
      <c r="Z4231" t="s">
        <v>1532</v>
      </c>
    </row>
    <row r="4232" spans="1:26">
      <c r="A4232">
        <v>285</v>
      </c>
      <c r="B4232">
        <v>16226</v>
      </c>
      <c r="C4232" t="s">
        <v>1574</v>
      </c>
      <c r="D4232" t="s">
        <v>1529</v>
      </c>
      <c r="E4232" t="s">
        <v>1439</v>
      </c>
      <c r="F4232">
        <v>52119</v>
      </c>
      <c r="G4232">
        <v>61399</v>
      </c>
      <c r="H4232" t="s">
        <v>1530</v>
      </c>
      <c r="I4232">
        <v>295</v>
      </c>
      <c r="J4232">
        <v>100</v>
      </c>
      <c r="K4232">
        <v>250</v>
      </c>
      <c r="L4232">
        <v>81000</v>
      </c>
      <c r="M4232">
        <v>2044</v>
      </c>
      <c r="N4232">
        <v>2146</v>
      </c>
      <c r="O4232">
        <v>2254</v>
      </c>
      <c r="P4232">
        <v>2464</v>
      </c>
      <c r="Q4232">
        <v>2674</v>
      </c>
      <c r="R4232">
        <v>25000</v>
      </c>
      <c r="S4232">
        <v>26248</v>
      </c>
      <c r="T4232">
        <v>27568</v>
      </c>
      <c r="U4232">
        <v>30137</v>
      </c>
      <c r="V4232">
        <v>32705</v>
      </c>
      <c r="W4232" t="s">
        <v>1924</v>
      </c>
      <c r="X4232">
        <v>1</v>
      </c>
      <c r="Y4232">
        <v>1</v>
      </c>
      <c r="Z4232" t="s">
        <v>1532</v>
      </c>
    </row>
    <row r="4233" spans="1:26">
      <c r="A4233">
        <v>285</v>
      </c>
      <c r="B4233">
        <v>16226</v>
      </c>
      <c r="C4233" t="s">
        <v>1574</v>
      </c>
      <c r="D4233" t="s">
        <v>1529</v>
      </c>
      <c r="E4233" t="s">
        <v>1439</v>
      </c>
      <c r="F4233">
        <v>52109</v>
      </c>
      <c r="G4233">
        <v>61389</v>
      </c>
      <c r="H4233" t="s">
        <v>1530</v>
      </c>
      <c r="I4233">
        <v>295</v>
      </c>
      <c r="J4233">
        <v>100</v>
      </c>
      <c r="K4233">
        <v>250</v>
      </c>
      <c r="L4233">
        <v>81000</v>
      </c>
      <c r="M4233">
        <v>2044</v>
      </c>
      <c r="N4233">
        <v>2146</v>
      </c>
      <c r="O4233">
        <v>2254</v>
      </c>
      <c r="P4233">
        <v>2464</v>
      </c>
      <c r="Q4233">
        <v>2674</v>
      </c>
      <c r="R4233">
        <v>25000</v>
      </c>
      <c r="S4233">
        <v>26248</v>
      </c>
      <c r="T4233">
        <v>27568</v>
      </c>
      <c r="U4233">
        <v>30137</v>
      </c>
      <c r="V4233">
        <v>32705</v>
      </c>
      <c r="W4233" t="s">
        <v>1924</v>
      </c>
      <c r="X4233">
        <v>1</v>
      </c>
      <c r="Y4233">
        <v>1</v>
      </c>
      <c r="Z4233" t="s">
        <v>1532</v>
      </c>
    </row>
    <row r="4234" spans="1:26">
      <c r="A4234">
        <v>285</v>
      </c>
      <c r="B4234">
        <v>16226</v>
      </c>
      <c r="C4234" t="s">
        <v>1574</v>
      </c>
      <c r="D4234" t="s">
        <v>1529</v>
      </c>
      <c r="E4234" t="s">
        <v>1439</v>
      </c>
      <c r="F4234">
        <v>52108</v>
      </c>
      <c r="G4234">
        <v>61388</v>
      </c>
      <c r="H4234" t="s">
        <v>1530</v>
      </c>
      <c r="I4234">
        <v>295</v>
      </c>
      <c r="J4234">
        <v>100</v>
      </c>
      <c r="K4234">
        <v>300</v>
      </c>
      <c r="L4234">
        <v>81000</v>
      </c>
      <c r="M4234">
        <v>2044</v>
      </c>
      <c r="N4234">
        <v>2146</v>
      </c>
      <c r="O4234">
        <v>2254</v>
      </c>
      <c r="P4234">
        <v>2464</v>
      </c>
      <c r="Q4234">
        <v>2674</v>
      </c>
      <c r="R4234">
        <v>30000</v>
      </c>
      <c r="S4234">
        <v>31497</v>
      </c>
      <c r="T4234">
        <v>33082</v>
      </c>
      <c r="U4234">
        <v>36164</v>
      </c>
      <c r="V4234">
        <v>39247</v>
      </c>
      <c r="W4234" t="s">
        <v>1924</v>
      </c>
      <c r="X4234">
        <v>1</v>
      </c>
      <c r="Y4234">
        <v>1</v>
      </c>
      <c r="Z4234" t="s">
        <v>1532</v>
      </c>
    </row>
    <row r="4235" spans="1:26">
      <c r="A4235">
        <v>285</v>
      </c>
      <c r="B4235">
        <v>16226</v>
      </c>
      <c r="C4235" t="s">
        <v>1574</v>
      </c>
      <c r="D4235" t="s">
        <v>1529</v>
      </c>
      <c r="E4235" t="s">
        <v>1439</v>
      </c>
      <c r="F4235">
        <v>52107</v>
      </c>
      <c r="G4235">
        <v>61387</v>
      </c>
      <c r="H4235" t="s">
        <v>1530</v>
      </c>
      <c r="I4235">
        <v>295</v>
      </c>
      <c r="J4235">
        <v>100</v>
      </c>
      <c r="K4235">
        <v>250</v>
      </c>
      <c r="L4235">
        <v>81000</v>
      </c>
      <c r="M4235">
        <v>2044</v>
      </c>
      <c r="N4235">
        <v>2146</v>
      </c>
      <c r="O4235">
        <v>2254</v>
      </c>
      <c r="P4235">
        <v>2464</v>
      </c>
      <c r="Q4235">
        <v>2674</v>
      </c>
      <c r="R4235">
        <v>25000</v>
      </c>
      <c r="S4235">
        <v>26248</v>
      </c>
      <c r="T4235">
        <v>27568</v>
      </c>
      <c r="U4235">
        <v>30137</v>
      </c>
      <c r="V4235">
        <v>32705</v>
      </c>
      <c r="W4235" t="s">
        <v>1924</v>
      </c>
      <c r="X4235">
        <v>1</v>
      </c>
      <c r="Y4235">
        <v>1</v>
      </c>
      <c r="Z4235" t="s">
        <v>1532</v>
      </c>
    </row>
    <row r="4236" spans="1:26">
      <c r="A4236">
        <v>285</v>
      </c>
      <c r="B4236">
        <v>16226</v>
      </c>
      <c r="C4236" t="s">
        <v>1574</v>
      </c>
      <c r="D4236" t="s">
        <v>1529</v>
      </c>
      <c r="E4236" t="s">
        <v>1439</v>
      </c>
      <c r="F4236">
        <v>52106</v>
      </c>
      <c r="G4236">
        <v>61386</v>
      </c>
      <c r="H4236" t="s">
        <v>1530</v>
      </c>
      <c r="I4236">
        <v>295</v>
      </c>
      <c r="J4236">
        <v>100</v>
      </c>
      <c r="K4236">
        <v>250</v>
      </c>
      <c r="L4236">
        <v>81000</v>
      </c>
      <c r="M4236">
        <v>2044</v>
      </c>
      <c r="N4236">
        <v>2146</v>
      </c>
      <c r="O4236">
        <v>2254</v>
      </c>
      <c r="P4236">
        <v>2464</v>
      </c>
      <c r="Q4236">
        <v>2674</v>
      </c>
      <c r="R4236">
        <v>25000</v>
      </c>
      <c r="S4236">
        <v>26248</v>
      </c>
      <c r="T4236">
        <v>27568</v>
      </c>
      <c r="U4236">
        <v>30137</v>
      </c>
      <c r="V4236">
        <v>32705</v>
      </c>
      <c r="W4236" t="s">
        <v>1924</v>
      </c>
      <c r="X4236">
        <v>1</v>
      </c>
      <c r="Y4236">
        <v>1</v>
      </c>
      <c r="Z4236" t="s">
        <v>1532</v>
      </c>
    </row>
    <row r="4237" spans="1:26">
      <c r="A4237">
        <v>285</v>
      </c>
      <c r="B4237">
        <v>16226</v>
      </c>
      <c r="C4237" t="s">
        <v>1574</v>
      </c>
      <c r="D4237" t="s">
        <v>1529</v>
      </c>
      <c r="E4237" t="s">
        <v>1439</v>
      </c>
      <c r="F4237">
        <v>52105</v>
      </c>
      <c r="G4237">
        <v>61385</v>
      </c>
      <c r="H4237" t="s">
        <v>1530</v>
      </c>
      <c r="I4237">
        <v>295</v>
      </c>
      <c r="J4237">
        <v>100</v>
      </c>
      <c r="K4237">
        <v>45</v>
      </c>
      <c r="L4237">
        <v>81000</v>
      </c>
      <c r="M4237">
        <v>2044</v>
      </c>
      <c r="N4237">
        <v>2146</v>
      </c>
      <c r="O4237">
        <v>2254</v>
      </c>
      <c r="P4237">
        <v>2464</v>
      </c>
      <c r="Q4237">
        <v>2674</v>
      </c>
      <c r="R4237">
        <v>4500</v>
      </c>
      <c r="S4237">
        <v>4725</v>
      </c>
      <c r="T4237">
        <v>4962</v>
      </c>
      <c r="U4237">
        <v>5425</v>
      </c>
      <c r="V4237">
        <v>5887</v>
      </c>
      <c r="W4237" t="s">
        <v>1924</v>
      </c>
      <c r="X4237">
        <v>1</v>
      </c>
      <c r="Y4237">
        <v>1</v>
      </c>
      <c r="Z4237" t="s">
        <v>1532</v>
      </c>
    </row>
    <row r="4238" spans="1:26">
      <c r="A4238">
        <v>285</v>
      </c>
      <c r="B4238">
        <v>16226</v>
      </c>
      <c r="C4238" t="s">
        <v>1574</v>
      </c>
      <c r="D4238" t="s">
        <v>1529</v>
      </c>
      <c r="E4238" t="s">
        <v>1439</v>
      </c>
      <c r="F4238">
        <v>52104</v>
      </c>
      <c r="G4238">
        <v>61384</v>
      </c>
      <c r="H4238" t="s">
        <v>1530</v>
      </c>
      <c r="I4238">
        <v>295</v>
      </c>
      <c r="J4238">
        <v>100</v>
      </c>
      <c r="K4238">
        <v>45</v>
      </c>
      <c r="L4238">
        <v>81000</v>
      </c>
      <c r="M4238">
        <v>2044</v>
      </c>
      <c r="N4238">
        <v>2146</v>
      </c>
      <c r="O4238">
        <v>2254</v>
      </c>
      <c r="P4238">
        <v>2464</v>
      </c>
      <c r="Q4238">
        <v>2674</v>
      </c>
      <c r="R4238">
        <v>4500</v>
      </c>
      <c r="S4238">
        <v>4725</v>
      </c>
      <c r="T4238">
        <v>4962</v>
      </c>
      <c r="U4238">
        <v>5425</v>
      </c>
      <c r="V4238">
        <v>5887</v>
      </c>
      <c r="W4238" t="s">
        <v>1924</v>
      </c>
      <c r="X4238">
        <v>1</v>
      </c>
      <c r="Y4238">
        <v>1</v>
      </c>
      <c r="Z4238" t="s">
        <v>1532</v>
      </c>
    </row>
    <row r="4239" spans="1:26">
      <c r="A4239">
        <v>285</v>
      </c>
      <c r="B4239">
        <v>16226</v>
      </c>
      <c r="C4239" t="s">
        <v>1574</v>
      </c>
      <c r="D4239" t="s">
        <v>1529</v>
      </c>
      <c r="E4239" t="s">
        <v>1439</v>
      </c>
      <c r="F4239">
        <v>52103</v>
      </c>
      <c r="G4239">
        <v>61383</v>
      </c>
      <c r="H4239" t="s">
        <v>1530</v>
      </c>
      <c r="I4239">
        <v>295</v>
      </c>
      <c r="J4239">
        <v>100</v>
      </c>
      <c r="K4239">
        <v>300</v>
      </c>
      <c r="L4239">
        <v>81000</v>
      </c>
      <c r="M4239">
        <v>2044</v>
      </c>
      <c r="N4239">
        <v>2146</v>
      </c>
      <c r="O4239">
        <v>2254</v>
      </c>
      <c r="P4239">
        <v>2464</v>
      </c>
      <c r="Q4239">
        <v>2674</v>
      </c>
      <c r="R4239">
        <v>30000</v>
      </c>
      <c r="S4239">
        <v>31497</v>
      </c>
      <c r="T4239">
        <v>33082</v>
      </c>
      <c r="U4239">
        <v>36164</v>
      </c>
      <c r="V4239">
        <v>39247</v>
      </c>
      <c r="W4239" t="s">
        <v>1924</v>
      </c>
      <c r="X4239">
        <v>1</v>
      </c>
      <c r="Y4239">
        <v>1</v>
      </c>
      <c r="Z4239" t="s">
        <v>1532</v>
      </c>
    </row>
    <row r="4240" spans="1:26">
      <c r="A4240">
        <v>285</v>
      </c>
      <c r="B4240">
        <v>16226</v>
      </c>
      <c r="C4240" t="s">
        <v>1574</v>
      </c>
      <c r="D4240" t="s">
        <v>1529</v>
      </c>
      <c r="E4240" t="s">
        <v>1439</v>
      </c>
      <c r="F4240">
        <v>52102</v>
      </c>
      <c r="G4240">
        <v>61382</v>
      </c>
      <c r="H4240" t="s">
        <v>1530</v>
      </c>
      <c r="I4240">
        <v>295</v>
      </c>
      <c r="J4240">
        <v>100</v>
      </c>
      <c r="K4240">
        <v>45</v>
      </c>
      <c r="L4240">
        <v>81000</v>
      </c>
      <c r="M4240">
        <v>2044</v>
      </c>
      <c r="N4240">
        <v>2146</v>
      </c>
      <c r="O4240">
        <v>2254</v>
      </c>
      <c r="P4240">
        <v>2464</v>
      </c>
      <c r="Q4240">
        <v>2674</v>
      </c>
      <c r="R4240">
        <v>4500</v>
      </c>
      <c r="S4240">
        <v>4725</v>
      </c>
      <c r="T4240">
        <v>4962</v>
      </c>
      <c r="U4240">
        <v>5425</v>
      </c>
      <c r="V4240">
        <v>5887</v>
      </c>
      <c r="W4240" t="s">
        <v>1924</v>
      </c>
      <c r="X4240">
        <v>1</v>
      </c>
      <c r="Y4240">
        <v>1</v>
      </c>
      <c r="Z4240" t="s">
        <v>1532</v>
      </c>
    </row>
    <row r="4241" spans="1:26">
      <c r="A4241">
        <v>285</v>
      </c>
      <c r="B4241">
        <v>16226</v>
      </c>
      <c r="C4241" t="s">
        <v>1574</v>
      </c>
      <c r="D4241" t="s">
        <v>1529</v>
      </c>
      <c r="E4241" t="s">
        <v>1439</v>
      </c>
      <c r="F4241">
        <v>51402</v>
      </c>
      <c r="G4241">
        <v>60434</v>
      </c>
      <c r="H4241" t="s">
        <v>1530</v>
      </c>
      <c r="I4241">
        <v>286</v>
      </c>
      <c r="J4241">
        <v>100</v>
      </c>
      <c r="K4241">
        <v>200</v>
      </c>
      <c r="L4241">
        <v>81000</v>
      </c>
      <c r="M4241">
        <v>2044</v>
      </c>
      <c r="N4241">
        <v>2146</v>
      </c>
      <c r="O4241">
        <v>2254</v>
      </c>
      <c r="P4241">
        <v>2464</v>
      </c>
      <c r="Q4241">
        <v>2674</v>
      </c>
      <c r="R4241">
        <v>20000</v>
      </c>
      <c r="S4241">
        <v>20998</v>
      </c>
      <c r="T4241">
        <v>22055</v>
      </c>
      <c r="U4241">
        <v>24110</v>
      </c>
      <c r="V4241">
        <v>26164</v>
      </c>
      <c r="W4241" t="s">
        <v>1924</v>
      </c>
      <c r="X4241">
        <v>1</v>
      </c>
      <c r="Y4241">
        <v>1</v>
      </c>
      <c r="Z4241" t="s">
        <v>1532</v>
      </c>
    </row>
    <row r="4242" spans="1:26">
      <c r="A4242">
        <v>285</v>
      </c>
      <c r="B4242">
        <v>16226</v>
      </c>
      <c r="C4242" t="s">
        <v>1574</v>
      </c>
      <c r="D4242" t="s">
        <v>1529</v>
      </c>
      <c r="E4242" t="s">
        <v>1439</v>
      </c>
      <c r="F4242">
        <v>51400</v>
      </c>
      <c r="G4242">
        <v>60432</v>
      </c>
      <c r="H4242" t="s">
        <v>1530</v>
      </c>
      <c r="I4242">
        <v>286</v>
      </c>
      <c r="J4242">
        <v>100</v>
      </c>
      <c r="K4242">
        <v>150</v>
      </c>
      <c r="L4242">
        <v>81000</v>
      </c>
      <c r="M4242">
        <v>2044</v>
      </c>
      <c r="N4242">
        <v>2146</v>
      </c>
      <c r="O4242">
        <v>2254</v>
      </c>
      <c r="P4242">
        <v>2464</v>
      </c>
      <c r="Q4242">
        <v>2674</v>
      </c>
      <c r="R4242">
        <v>15000</v>
      </c>
      <c r="S4242">
        <v>15749</v>
      </c>
      <c r="T4242">
        <v>16541</v>
      </c>
      <c r="U4242">
        <v>18082</v>
      </c>
      <c r="V4242">
        <v>19623</v>
      </c>
      <c r="W4242" t="s">
        <v>1924</v>
      </c>
      <c r="X4242">
        <v>1</v>
      </c>
      <c r="Y4242">
        <v>1</v>
      </c>
      <c r="Z4242" t="s">
        <v>1532</v>
      </c>
    </row>
    <row r="4243" spans="1:26">
      <c r="A4243">
        <v>285</v>
      </c>
      <c r="B4243">
        <v>16226</v>
      </c>
      <c r="C4243" t="s">
        <v>1574</v>
      </c>
      <c r="D4243" t="s">
        <v>1529</v>
      </c>
      <c r="E4243" t="s">
        <v>1439</v>
      </c>
      <c r="F4243">
        <v>51398</v>
      </c>
      <c r="G4243">
        <v>60430</v>
      </c>
      <c r="H4243" t="s">
        <v>1530</v>
      </c>
      <c r="I4243">
        <v>286</v>
      </c>
      <c r="J4243">
        <v>100</v>
      </c>
      <c r="K4243">
        <v>200</v>
      </c>
      <c r="L4243">
        <v>81000</v>
      </c>
      <c r="M4243">
        <v>2044</v>
      </c>
      <c r="N4243">
        <v>2146</v>
      </c>
      <c r="O4243">
        <v>2254</v>
      </c>
      <c r="P4243">
        <v>2464</v>
      </c>
      <c r="Q4243">
        <v>2674</v>
      </c>
      <c r="R4243">
        <v>20000</v>
      </c>
      <c r="S4243">
        <v>20998</v>
      </c>
      <c r="T4243">
        <v>22055</v>
      </c>
      <c r="U4243">
        <v>24110</v>
      </c>
      <c r="V4243">
        <v>26164</v>
      </c>
      <c r="W4243" t="s">
        <v>1924</v>
      </c>
      <c r="X4243">
        <v>1</v>
      </c>
      <c r="Y4243">
        <v>1</v>
      </c>
      <c r="Z4243" t="s">
        <v>1532</v>
      </c>
    </row>
    <row r="4244" spans="1:26">
      <c r="A4244">
        <v>285</v>
      </c>
      <c r="B4244">
        <v>16226</v>
      </c>
      <c r="C4244" t="s">
        <v>1574</v>
      </c>
      <c r="D4244" t="s">
        <v>1529</v>
      </c>
      <c r="E4244" t="s">
        <v>1439</v>
      </c>
      <c r="F4244">
        <v>51396</v>
      </c>
      <c r="G4244">
        <v>60428</v>
      </c>
      <c r="H4244" t="s">
        <v>1530</v>
      </c>
      <c r="I4244">
        <v>286</v>
      </c>
      <c r="J4244">
        <v>100</v>
      </c>
      <c r="K4244">
        <v>300</v>
      </c>
      <c r="L4244">
        <v>81000</v>
      </c>
      <c r="M4244">
        <v>2044</v>
      </c>
      <c r="N4244">
        <v>2146</v>
      </c>
      <c r="O4244">
        <v>2254</v>
      </c>
      <c r="P4244">
        <v>2464</v>
      </c>
      <c r="Q4244">
        <v>2674</v>
      </c>
      <c r="R4244">
        <v>30000</v>
      </c>
      <c r="S4244">
        <v>31497</v>
      </c>
      <c r="T4244">
        <v>33082</v>
      </c>
      <c r="U4244">
        <v>36164</v>
      </c>
      <c r="V4244">
        <v>39247</v>
      </c>
      <c r="W4244" t="s">
        <v>1924</v>
      </c>
      <c r="X4244">
        <v>1</v>
      </c>
      <c r="Y4244">
        <v>1</v>
      </c>
      <c r="Z4244" t="s">
        <v>1532</v>
      </c>
    </row>
    <row r="4245" spans="1:26">
      <c r="A4245">
        <v>285</v>
      </c>
      <c r="B4245">
        <v>16226</v>
      </c>
      <c r="C4245" t="s">
        <v>1574</v>
      </c>
      <c r="D4245" t="s">
        <v>1529</v>
      </c>
      <c r="E4245" t="s">
        <v>1445</v>
      </c>
      <c r="F4245">
        <v>15272</v>
      </c>
      <c r="G4245">
        <v>16247</v>
      </c>
      <c r="H4245" t="s">
        <v>1530</v>
      </c>
      <c r="I4245">
        <v>297</v>
      </c>
      <c r="J4245">
        <v>430</v>
      </c>
      <c r="K4245">
        <v>30</v>
      </c>
      <c r="L4245">
        <v>81000</v>
      </c>
      <c r="M4245">
        <v>4982</v>
      </c>
      <c r="N4245">
        <v>5231</v>
      </c>
      <c r="O4245">
        <v>5493</v>
      </c>
      <c r="P4245">
        <v>6004</v>
      </c>
      <c r="Q4245">
        <v>6515</v>
      </c>
      <c r="R4245">
        <v>12900</v>
      </c>
      <c r="S4245">
        <v>13545</v>
      </c>
      <c r="T4245">
        <v>14223</v>
      </c>
      <c r="U4245">
        <v>15546</v>
      </c>
      <c r="V4245">
        <v>16869</v>
      </c>
      <c r="W4245" t="s">
        <v>2530</v>
      </c>
      <c r="X4245">
        <v>1</v>
      </c>
      <c r="Y4245">
        <v>1</v>
      </c>
      <c r="Z4245" t="s">
        <v>1532</v>
      </c>
    </row>
    <row r="4246" spans="1:26">
      <c r="A4246">
        <v>285</v>
      </c>
      <c r="B4246">
        <v>16226</v>
      </c>
      <c r="C4246" t="s">
        <v>1574</v>
      </c>
      <c r="D4246" t="s">
        <v>1529</v>
      </c>
      <c r="E4246" t="s">
        <v>1439</v>
      </c>
      <c r="F4246">
        <v>51394</v>
      </c>
      <c r="G4246">
        <v>60426</v>
      </c>
      <c r="H4246" t="s">
        <v>1530</v>
      </c>
      <c r="I4246">
        <v>286</v>
      </c>
      <c r="J4246">
        <v>100</v>
      </c>
      <c r="K4246">
        <v>300</v>
      </c>
      <c r="L4246">
        <v>81000</v>
      </c>
      <c r="M4246">
        <v>2044</v>
      </c>
      <c r="N4246">
        <v>2146</v>
      </c>
      <c r="O4246">
        <v>2254</v>
      </c>
      <c r="P4246">
        <v>2464</v>
      </c>
      <c r="Q4246">
        <v>2674</v>
      </c>
      <c r="R4246">
        <v>30000</v>
      </c>
      <c r="S4246">
        <v>31497</v>
      </c>
      <c r="T4246">
        <v>33082</v>
      </c>
      <c r="U4246">
        <v>36164</v>
      </c>
      <c r="V4246">
        <v>39247</v>
      </c>
      <c r="W4246" t="s">
        <v>1924</v>
      </c>
      <c r="X4246">
        <v>1</v>
      </c>
      <c r="Y4246">
        <v>1</v>
      </c>
      <c r="Z4246" t="s">
        <v>1532</v>
      </c>
    </row>
    <row r="4247" spans="1:26">
      <c r="A4247">
        <v>285</v>
      </c>
      <c r="B4247">
        <v>16226</v>
      </c>
      <c r="C4247" t="s">
        <v>1574</v>
      </c>
      <c r="D4247" t="s">
        <v>1529</v>
      </c>
      <c r="E4247" t="s">
        <v>1439</v>
      </c>
      <c r="F4247">
        <v>51392</v>
      </c>
      <c r="G4247">
        <v>60424</v>
      </c>
      <c r="H4247" t="s">
        <v>1530</v>
      </c>
      <c r="I4247">
        <v>286</v>
      </c>
      <c r="J4247">
        <v>100</v>
      </c>
      <c r="K4247">
        <v>200</v>
      </c>
      <c r="L4247">
        <v>81000</v>
      </c>
      <c r="M4247">
        <v>2044</v>
      </c>
      <c r="N4247">
        <v>2146</v>
      </c>
      <c r="O4247">
        <v>2254</v>
      </c>
      <c r="P4247">
        <v>2464</v>
      </c>
      <c r="Q4247">
        <v>2674</v>
      </c>
      <c r="R4247">
        <v>20000</v>
      </c>
      <c r="S4247">
        <v>20998</v>
      </c>
      <c r="T4247">
        <v>22055</v>
      </c>
      <c r="U4247">
        <v>24110</v>
      </c>
      <c r="V4247">
        <v>26164</v>
      </c>
      <c r="W4247" t="s">
        <v>1924</v>
      </c>
      <c r="X4247">
        <v>1</v>
      </c>
      <c r="Y4247">
        <v>1</v>
      </c>
      <c r="Z4247" t="s">
        <v>1532</v>
      </c>
    </row>
    <row r="4248" spans="1:26">
      <c r="A4248">
        <v>285</v>
      </c>
      <c r="B4248">
        <v>16226</v>
      </c>
      <c r="C4248" t="s">
        <v>1574</v>
      </c>
      <c r="D4248" t="s">
        <v>1529</v>
      </c>
      <c r="E4248" t="s">
        <v>1439</v>
      </c>
      <c r="F4248">
        <v>48001</v>
      </c>
      <c r="G4248">
        <v>56040</v>
      </c>
      <c r="H4248" t="s">
        <v>1530</v>
      </c>
      <c r="I4248">
        <v>291</v>
      </c>
      <c r="J4248">
        <v>100</v>
      </c>
      <c r="K4248">
        <v>20</v>
      </c>
      <c r="L4248">
        <v>81000</v>
      </c>
      <c r="M4248">
        <v>2044</v>
      </c>
      <c r="N4248">
        <v>2146</v>
      </c>
      <c r="O4248">
        <v>2254</v>
      </c>
      <c r="P4248">
        <v>2464</v>
      </c>
      <c r="Q4248">
        <v>2674</v>
      </c>
      <c r="R4248">
        <v>2000</v>
      </c>
      <c r="S4248">
        <v>2100</v>
      </c>
      <c r="T4248">
        <v>2205</v>
      </c>
      <c r="U4248">
        <v>2411</v>
      </c>
      <c r="V4248">
        <v>2616</v>
      </c>
      <c r="W4248" t="s">
        <v>1924</v>
      </c>
      <c r="X4248">
        <v>1</v>
      </c>
      <c r="Y4248">
        <v>1</v>
      </c>
      <c r="Z4248" t="s">
        <v>1532</v>
      </c>
    </row>
    <row r="4249" spans="1:26">
      <c r="A4249">
        <v>285</v>
      </c>
      <c r="B4249">
        <v>16226</v>
      </c>
      <c r="C4249" t="s">
        <v>1574</v>
      </c>
      <c r="D4249" t="s">
        <v>1529</v>
      </c>
      <c r="E4249" t="s">
        <v>1439</v>
      </c>
      <c r="F4249">
        <v>47933</v>
      </c>
      <c r="G4249">
        <v>55928</v>
      </c>
      <c r="H4249" t="s">
        <v>1530</v>
      </c>
      <c r="I4249">
        <v>291</v>
      </c>
      <c r="J4249">
        <v>100</v>
      </c>
      <c r="K4249">
        <v>20</v>
      </c>
      <c r="L4249">
        <v>81000</v>
      </c>
      <c r="M4249">
        <v>2044</v>
      </c>
      <c r="N4249">
        <v>2146</v>
      </c>
      <c r="O4249">
        <v>2254</v>
      </c>
      <c r="P4249">
        <v>2464</v>
      </c>
      <c r="Q4249">
        <v>2674</v>
      </c>
      <c r="R4249">
        <v>2000</v>
      </c>
      <c r="S4249">
        <v>2100</v>
      </c>
      <c r="T4249">
        <v>2205</v>
      </c>
      <c r="U4249">
        <v>2411</v>
      </c>
      <c r="V4249">
        <v>2616</v>
      </c>
      <c r="W4249" t="s">
        <v>1924</v>
      </c>
      <c r="X4249">
        <v>1</v>
      </c>
      <c r="Y4249">
        <v>1</v>
      </c>
      <c r="Z4249" t="s">
        <v>1532</v>
      </c>
    </row>
    <row r="4250" spans="1:26">
      <c r="A4250">
        <v>285</v>
      </c>
      <c r="B4250">
        <v>16226</v>
      </c>
      <c r="C4250" t="s">
        <v>1574</v>
      </c>
      <c r="D4250" t="s">
        <v>1529</v>
      </c>
      <c r="E4250" t="s">
        <v>1439</v>
      </c>
      <c r="F4250">
        <v>47932</v>
      </c>
      <c r="G4250">
        <v>55927</v>
      </c>
      <c r="H4250" t="s">
        <v>1530</v>
      </c>
      <c r="I4250">
        <v>291</v>
      </c>
      <c r="J4250">
        <v>100</v>
      </c>
      <c r="K4250">
        <v>18</v>
      </c>
      <c r="L4250">
        <v>81000</v>
      </c>
      <c r="M4250">
        <v>2044</v>
      </c>
      <c r="N4250">
        <v>2146</v>
      </c>
      <c r="O4250">
        <v>2254</v>
      </c>
      <c r="P4250">
        <v>2464</v>
      </c>
      <c r="Q4250">
        <v>2674</v>
      </c>
      <c r="R4250">
        <v>1800</v>
      </c>
      <c r="S4250">
        <v>1890</v>
      </c>
      <c r="T4250">
        <v>1985</v>
      </c>
      <c r="U4250">
        <v>2170</v>
      </c>
      <c r="V4250">
        <v>2355</v>
      </c>
      <c r="W4250" t="s">
        <v>1924</v>
      </c>
      <c r="X4250">
        <v>1</v>
      </c>
      <c r="Y4250">
        <v>1</v>
      </c>
      <c r="Z4250" t="s">
        <v>1532</v>
      </c>
    </row>
    <row r="4251" spans="1:26">
      <c r="A4251">
        <v>285</v>
      </c>
      <c r="B4251">
        <v>16226</v>
      </c>
      <c r="C4251" t="s">
        <v>1574</v>
      </c>
      <c r="D4251" t="s">
        <v>1529</v>
      </c>
      <c r="E4251" t="s">
        <v>1439</v>
      </c>
      <c r="F4251">
        <v>47572</v>
      </c>
      <c r="G4251">
        <v>55430</v>
      </c>
      <c r="H4251" t="s">
        <v>1530</v>
      </c>
      <c r="I4251">
        <v>286</v>
      </c>
      <c r="J4251">
        <v>100</v>
      </c>
      <c r="K4251">
        <v>300</v>
      </c>
      <c r="L4251">
        <v>81000</v>
      </c>
      <c r="M4251">
        <v>2044</v>
      </c>
      <c r="N4251">
        <v>2146</v>
      </c>
      <c r="O4251">
        <v>2254</v>
      </c>
      <c r="P4251">
        <v>2464</v>
      </c>
      <c r="Q4251">
        <v>2674</v>
      </c>
      <c r="R4251">
        <v>30000</v>
      </c>
      <c r="S4251">
        <v>31497</v>
      </c>
      <c r="T4251">
        <v>33082</v>
      </c>
      <c r="U4251">
        <v>36164</v>
      </c>
      <c r="V4251">
        <v>39247</v>
      </c>
      <c r="W4251" t="s">
        <v>1924</v>
      </c>
      <c r="X4251">
        <v>1</v>
      </c>
      <c r="Y4251">
        <v>1</v>
      </c>
      <c r="Z4251" t="s">
        <v>1532</v>
      </c>
    </row>
    <row r="4252" spans="1:26">
      <c r="A4252">
        <v>285</v>
      </c>
      <c r="B4252">
        <v>16226</v>
      </c>
      <c r="C4252" t="s">
        <v>1574</v>
      </c>
      <c r="D4252" t="s">
        <v>1529</v>
      </c>
      <c r="E4252" t="s">
        <v>1439</v>
      </c>
      <c r="F4252">
        <v>47384</v>
      </c>
      <c r="G4252">
        <v>55136</v>
      </c>
      <c r="H4252" t="s">
        <v>1530</v>
      </c>
      <c r="I4252">
        <v>286</v>
      </c>
      <c r="J4252">
        <v>100</v>
      </c>
      <c r="K4252">
        <v>200</v>
      </c>
      <c r="L4252">
        <v>81000</v>
      </c>
      <c r="M4252">
        <v>2044</v>
      </c>
      <c r="N4252">
        <v>2146</v>
      </c>
      <c r="O4252">
        <v>2254</v>
      </c>
      <c r="P4252">
        <v>2464</v>
      </c>
      <c r="Q4252">
        <v>2674</v>
      </c>
      <c r="R4252">
        <v>20000</v>
      </c>
      <c r="S4252">
        <v>20998</v>
      </c>
      <c r="T4252">
        <v>22055</v>
      </c>
      <c r="U4252">
        <v>24110</v>
      </c>
      <c r="V4252">
        <v>26164</v>
      </c>
      <c r="W4252" t="s">
        <v>1924</v>
      </c>
      <c r="X4252">
        <v>1</v>
      </c>
      <c r="Y4252">
        <v>1</v>
      </c>
      <c r="Z4252" t="s">
        <v>1532</v>
      </c>
    </row>
    <row r="4253" spans="1:26">
      <c r="A4253">
        <v>285</v>
      </c>
      <c r="B4253">
        <v>16226</v>
      </c>
      <c r="C4253" t="s">
        <v>1574</v>
      </c>
      <c r="D4253" t="s">
        <v>1529</v>
      </c>
      <c r="E4253" t="s">
        <v>1439</v>
      </c>
      <c r="F4253">
        <v>47383</v>
      </c>
      <c r="G4253">
        <v>55135</v>
      </c>
      <c r="H4253" t="s">
        <v>1530</v>
      </c>
      <c r="I4253">
        <v>286</v>
      </c>
      <c r="J4253">
        <v>100</v>
      </c>
      <c r="K4253">
        <v>200</v>
      </c>
      <c r="L4253">
        <v>81000</v>
      </c>
      <c r="M4253">
        <v>2044</v>
      </c>
      <c r="N4253">
        <v>2146</v>
      </c>
      <c r="O4253">
        <v>2254</v>
      </c>
      <c r="P4253">
        <v>2464</v>
      </c>
      <c r="Q4253">
        <v>2674</v>
      </c>
      <c r="R4253">
        <v>20000</v>
      </c>
      <c r="S4253">
        <v>20998</v>
      </c>
      <c r="T4253">
        <v>22055</v>
      </c>
      <c r="U4253">
        <v>24110</v>
      </c>
      <c r="V4253">
        <v>26164</v>
      </c>
      <c r="W4253" t="s">
        <v>1924</v>
      </c>
      <c r="X4253">
        <v>1</v>
      </c>
      <c r="Y4253">
        <v>1</v>
      </c>
      <c r="Z4253" t="s">
        <v>1532</v>
      </c>
    </row>
    <row r="4254" spans="1:26">
      <c r="A4254">
        <v>285</v>
      </c>
      <c r="B4254">
        <v>16226</v>
      </c>
      <c r="C4254" t="s">
        <v>1574</v>
      </c>
      <c r="D4254" t="s">
        <v>1529</v>
      </c>
      <c r="E4254" t="s">
        <v>1439</v>
      </c>
      <c r="F4254">
        <v>45256</v>
      </c>
      <c r="G4254">
        <v>52264</v>
      </c>
      <c r="H4254" t="s">
        <v>1530</v>
      </c>
      <c r="I4254">
        <v>291</v>
      </c>
      <c r="J4254">
        <v>100</v>
      </c>
      <c r="K4254">
        <v>12</v>
      </c>
      <c r="L4254">
        <v>81000</v>
      </c>
      <c r="M4254">
        <v>2044</v>
      </c>
      <c r="N4254">
        <v>2146</v>
      </c>
      <c r="O4254">
        <v>2254</v>
      </c>
      <c r="P4254">
        <v>2464</v>
      </c>
      <c r="Q4254">
        <v>2674</v>
      </c>
      <c r="R4254">
        <v>1200</v>
      </c>
      <c r="S4254">
        <v>1260</v>
      </c>
      <c r="T4254">
        <v>1323</v>
      </c>
      <c r="U4254">
        <v>1447</v>
      </c>
      <c r="V4254">
        <v>1570</v>
      </c>
      <c r="W4254" t="s">
        <v>1924</v>
      </c>
      <c r="X4254">
        <v>1</v>
      </c>
      <c r="Y4254">
        <v>1</v>
      </c>
      <c r="Z4254" t="s">
        <v>1532</v>
      </c>
    </row>
    <row r="4255" spans="1:26">
      <c r="A4255">
        <v>285</v>
      </c>
      <c r="B4255">
        <v>16226</v>
      </c>
      <c r="C4255" t="s">
        <v>1574</v>
      </c>
      <c r="D4255" t="s">
        <v>1529</v>
      </c>
      <c r="E4255" t="s">
        <v>1445</v>
      </c>
      <c r="F4255">
        <v>2790</v>
      </c>
      <c r="G4255">
        <v>3356</v>
      </c>
      <c r="H4255" t="s">
        <v>1530</v>
      </c>
      <c r="I4255">
        <v>297</v>
      </c>
      <c r="J4255">
        <v>300</v>
      </c>
      <c r="K4255">
        <v>15</v>
      </c>
      <c r="L4255">
        <v>81000</v>
      </c>
      <c r="M4255">
        <v>4982</v>
      </c>
      <c r="N4255">
        <v>5231</v>
      </c>
      <c r="O4255">
        <v>5493</v>
      </c>
      <c r="P4255">
        <v>6004</v>
      </c>
      <c r="Q4255">
        <v>6515</v>
      </c>
      <c r="R4255">
        <v>4500</v>
      </c>
      <c r="S4255">
        <v>4725</v>
      </c>
      <c r="T4255">
        <v>4962</v>
      </c>
      <c r="U4255">
        <v>5423</v>
      </c>
      <c r="V4255">
        <v>5885</v>
      </c>
      <c r="W4255" t="s">
        <v>2530</v>
      </c>
      <c r="X4255">
        <v>1</v>
      </c>
      <c r="Y4255">
        <v>1</v>
      </c>
      <c r="Z4255" t="s">
        <v>1532</v>
      </c>
    </row>
    <row r="4256" spans="1:26">
      <c r="A4256">
        <v>285</v>
      </c>
      <c r="B4256">
        <v>16226</v>
      </c>
      <c r="C4256" t="s">
        <v>1574</v>
      </c>
      <c r="D4256" t="s">
        <v>1529</v>
      </c>
      <c r="E4256" t="s">
        <v>1439</v>
      </c>
      <c r="F4256">
        <v>45193</v>
      </c>
      <c r="G4256">
        <v>52183</v>
      </c>
      <c r="H4256" t="s">
        <v>1530</v>
      </c>
      <c r="I4256">
        <v>291</v>
      </c>
      <c r="J4256">
        <v>100</v>
      </c>
      <c r="K4256">
        <v>10</v>
      </c>
      <c r="L4256">
        <v>81000</v>
      </c>
      <c r="M4256">
        <v>2044</v>
      </c>
      <c r="N4256">
        <v>2146</v>
      </c>
      <c r="O4256">
        <v>2254</v>
      </c>
      <c r="P4256">
        <v>2464</v>
      </c>
      <c r="Q4256">
        <v>2674</v>
      </c>
      <c r="R4256">
        <v>1000</v>
      </c>
      <c r="S4256">
        <v>1050</v>
      </c>
      <c r="T4256">
        <v>1103</v>
      </c>
      <c r="U4256">
        <v>1205</v>
      </c>
      <c r="V4256">
        <v>1308</v>
      </c>
      <c r="W4256" t="s">
        <v>1924</v>
      </c>
      <c r="X4256">
        <v>1</v>
      </c>
      <c r="Y4256">
        <v>1</v>
      </c>
      <c r="Z4256" t="s">
        <v>1532</v>
      </c>
    </row>
    <row r="4257" spans="1:26">
      <c r="A4257">
        <v>285</v>
      </c>
      <c r="B4257">
        <v>16226</v>
      </c>
      <c r="C4257" t="s">
        <v>1574</v>
      </c>
      <c r="D4257" t="s">
        <v>1529</v>
      </c>
      <c r="E4257" t="s">
        <v>1439</v>
      </c>
      <c r="F4257">
        <v>45190</v>
      </c>
      <c r="G4257">
        <v>52181</v>
      </c>
      <c r="H4257" t="s">
        <v>1530</v>
      </c>
      <c r="I4257">
        <v>291</v>
      </c>
      <c r="J4257">
        <v>100</v>
      </c>
      <c r="K4257">
        <v>10</v>
      </c>
      <c r="L4257">
        <v>81000</v>
      </c>
      <c r="M4257">
        <v>2044</v>
      </c>
      <c r="N4257">
        <v>2146</v>
      </c>
      <c r="O4257">
        <v>2254</v>
      </c>
      <c r="P4257">
        <v>2464</v>
      </c>
      <c r="Q4257">
        <v>2674</v>
      </c>
      <c r="R4257">
        <v>1000</v>
      </c>
      <c r="S4257">
        <v>1050</v>
      </c>
      <c r="T4257">
        <v>1103</v>
      </c>
      <c r="U4257">
        <v>1205</v>
      </c>
      <c r="V4257">
        <v>1308</v>
      </c>
      <c r="W4257" t="s">
        <v>1924</v>
      </c>
      <c r="X4257">
        <v>1</v>
      </c>
      <c r="Y4257">
        <v>1</v>
      </c>
      <c r="Z4257" t="s">
        <v>1532</v>
      </c>
    </row>
    <row r="4258" spans="1:26">
      <c r="A4258">
        <v>285</v>
      </c>
      <c r="B4258">
        <v>16226</v>
      </c>
      <c r="C4258" t="s">
        <v>1574</v>
      </c>
      <c r="D4258" t="s">
        <v>1529</v>
      </c>
      <c r="E4258" t="s">
        <v>1445</v>
      </c>
      <c r="F4258">
        <v>21888</v>
      </c>
      <c r="G4258">
        <v>23113</v>
      </c>
      <c r="H4258" t="s">
        <v>1530</v>
      </c>
      <c r="I4258">
        <v>297</v>
      </c>
      <c r="J4258">
        <v>50</v>
      </c>
      <c r="K4258">
        <v>3.5</v>
      </c>
      <c r="L4258">
        <v>81000</v>
      </c>
      <c r="M4258">
        <v>4982</v>
      </c>
      <c r="N4258">
        <v>5231</v>
      </c>
      <c r="O4258">
        <v>5493</v>
      </c>
      <c r="P4258">
        <v>6004</v>
      </c>
      <c r="Q4258">
        <v>6515</v>
      </c>
      <c r="R4258">
        <v>175</v>
      </c>
      <c r="S4258">
        <v>184</v>
      </c>
      <c r="T4258">
        <v>193</v>
      </c>
      <c r="U4258">
        <v>211</v>
      </c>
      <c r="V4258">
        <v>229</v>
      </c>
      <c r="W4258" t="s">
        <v>1841</v>
      </c>
      <c r="X4258">
        <v>1</v>
      </c>
      <c r="Y4258">
        <v>1</v>
      </c>
      <c r="Z4258" t="s">
        <v>1532</v>
      </c>
    </row>
    <row r="4259" spans="1:26">
      <c r="A4259">
        <v>285</v>
      </c>
      <c r="B4259">
        <v>16226</v>
      </c>
      <c r="C4259" t="s">
        <v>1574</v>
      </c>
      <c r="D4259" t="s">
        <v>1529</v>
      </c>
      <c r="E4259" t="s">
        <v>1439</v>
      </c>
      <c r="F4259">
        <v>42838</v>
      </c>
      <c r="G4259">
        <v>48610</v>
      </c>
      <c r="H4259" t="s">
        <v>1530</v>
      </c>
      <c r="I4259">
        <v>286</v>
      </c>
      <c r="J4259">
        <v>100</v>
      </c>
      <c r="K4259">
        <v>150</v>
      </c>
      <c r="L4259">
        <v>81000</v>
      </c>
      <c r="M4259">
        <v>2044</v>
      </c>
      <c r="N4259">
        <v>2146</v>
      </c>
      <c r="O4259">
        <v>2254</v>
      </c>
      <c r="P4259">
        <v>2464</v>
      </c>
      <c r="Q4259">
        <v>2674</v>
      </c>
      <c r="R4259">
        <v>15000</v>
      </c>
      <c r="S4259">
        <v>15749</v>
      </c>
      <c r="T4259">
        <v>16541</v>
      </c>
      <c r="U4259">
        <v>18082</v>
      </c>
      <c r="V4259">
        <v>19623</v>
      </c>
      <c r="W4259" t="s">
        <v>1924</v>
      </c>
      <c r="X4259">
        <v>1</v>
      </c>
      <c r="Y4259">
        <v>1</v>
      </c>
      <c r="Z4259" t="s">
        <v>1532</v>
      </c>
    </row>
    <row r="4260" spans="1:26">
      <c r="A4260">
        <v>285</v>
      </c>
      <c r="B4260">
        <v>16226</v>
      </c>
      <c r="C4260" t="s">
        <v>1574</v>
      </c>
      <c r="D4260" t="s">
        <v>1529</v>
      </c>
      <c r="E4260" t="s">
        <v>1439</v>
      </c>
      <c r="F4260">
        <v>39132</v>
      </c>
      <c r="G4260">
        <v>43350</v>
      </c>
      <c r="H4260" t="s">
        <v>1530</v>
      </c>
      <c r="I4260">
        <v>286</v>
      </c>
      <c r="J4260">
        <v>100</v>
      </c>
      <c r="K4260">
        <v>125</v>
      </c>
      <c r="L4260">
        <v>81000</v>
      </c>
      <c r="M4260">
        <v>2044</v>
      </c>
      <c r="N4260">
        <v>2146</v>
      </c>
      <c r="O4260">
        <v>2254</v>
      </c>
      <c r="P4260">
        <v>2464</v>
      </c>
      <c r="Q4260">
        <v>2674</v>
      </c>
      <c r="R4260">
        <v>12500</v>
      </c>
      <c r="S4260">
        <v>13124</v>
      </c>
      <c r="T4260">
        <v>13784</v>
      </c>
      <c r="U4260">
        <v>15068</v>
      </c>
      <c r="V4260">
        <v>16353</v>
      </c>
      <c r="W4260" t="s">
        <v>1924</v>
      </c>
      <c r="X4260">
        <v>1</v>
      </c>
      <c r="Y4260">
        <v>1</v>
      </c>
      <c r="Z4260" t="s">
        <v>1532</v>
      </c>
    </row>
    <row r="4261" spans="1:26">
      <c r="A4261">
        <v>285</v>
      </c>
      <c r="B4261">
        <v>16226</v>
      </c>
      <c r="C4261" t="s">
        <v>1574</v>
      </c>
      <c r="D4261" t="s">
        <v>1529</v>
      </c>
      <c r="E4261" t="s">
        <v>1439</v>
      </c>
      <c r="F4261">
        <v>39122</v>
      </c>
      <c r="G4261">
        <v>43342</v>
      </c>
      <c r="H4261" t="s">
        <v>1530</v>
      </c>
      <c r="I4261">
        <v>286</v>
      </c>
      <c r="J4261">
        <v>100</v>
      </c>
      <c r="K4261">
        <v>300</v>
      </c>
      <c r="L4261">
        <v>81000</v>
      </c>
      <c r="M4261">
        <v>2044</v>
      </c>
      <c r="N4261">
        <v>2146</v>
      </c>
      <c r="O4261">
        <v>2254</v>
      </c>
      <c r="P4261">
        <v>2464</v>
      </c>
      <c r="Q4261">
        <v>2674</v>
      </c>
      <c r="R4261">
        <v>30000</v>
      </c>
      <c r="S4261">
        <v>31497</v>
      </c>
      <c r="T4261">
        <v>33082</v>
      </c>
      <c r="U4261">
        <v>36164</v>
      </c>
      <c r="V4261">
        <v>39247</v>
      </c>
      <c r="W4261" t="s">
        <v>1924</v>
      </c>
      <c r="X4261">
        <v>1</v>
      </c>
      <c r="Y4261">
        <v>1</v>
      </c>
      <c r="Z4261" t="s">
        <v>1532</v>
      </c>
    </row>
    <row r="4262" spans="1:26">
      <c r="A4262">
        <v>285</v>
      </c>
      <c r="B4262">
        <v>16226</v>
      </c>
      <c r="C4262" t="s">
        <v>1574</v>
      </c>
      <c r="D4262" t="s">
        <v>1529</v>
      </c>
      <c r="E4262" t="s">
        <v>1439</v>
      </c>
      <c r="F4262">
        <v>38160</v>
      </c>
      <c r="G4262">
        <v>42167</v>
      </c>
      <c r="H4262" t="s">
        <v>1530</v>
      </c>
      <c r="I4262">
        <v>295</v>
      </c>
      <c r="J4262">
        <v>100</v>
      </c>
      <c r="K4262">
        <v>50</v>
      </c>
      <c r="L4262">
        <v>81000</v>
      </c>
      <c r="M4262">
        <v>2044</v>
      </c>
      <c r="N4262">
        <v>2146</v>
      </c>
      <c r="O4262">
        <v>2254</v>
      </c>
      <c r="P4262">
        <v>2464</v>
      </c>
      <c r="Q4262">
        <v>2674</v>
      </c>
      <c r="R4262">
        <v>5000</v>
      </c>
      <c r="S4262">
        <v>5250</v>
      </c>
      <c r="T4262">
        <v>5514</v>
      </c>
      <c r="U4262">
        <v>6027</v>
      </c>
      <c r="V4262">
        <v>6541</v>
      </c>
      <c r="W4262" t="s">
        <v>1924</v>
      </c>
      <c r="X4262">
        <v>1</v>
      </c>
      <c r="Y4262">
        <v>1</v>
      </c>
      <c r="Z4262" t="s">
        <v>1532</v>
      </c>
    </row>
    <row r="4263" spans="1:26">
      <c r="A4263">
        <v>285</v>
      </c>
      <c r="B4263">
        <v>16226</v>
      </c>
      <c r="C4263" t="s">
        <v>1574</v>
      </c>
      <c r="D4263" t="s">
        <v>1529</v>
      </c>
      <c r="E4263" t="s">
        <v>1441</v>
      </c>
      <c r="F4263">
        <v>1435</v>
      </c>
      <c r="G4263">
        <v>37851</v>
      </c>
      <c r="H4263" t="s">
        <v>1530</v>
      </c>
      <c r="I4263">
        <v>266</v>
      </c>
      <c r="J4263">
        <v>2000</v>
      </c>
      <c r="K4263">
        <v>15</v>
      </c>
      <c r="L4263">
        <v>81000</v>
      </c>
      <c r="M4263">
        <v>741</v>
      </c>
      <c r="N4263">
        <v>778</v>
      </c>
      <c r="O4263">
        <v>817</v>
      </c>
      <c r="P4263">
        <v>893</v>
      </c>
      <c r="Q4263">
        <v>969</v>
      </c>
      <c r="R4263">
        <v>30000</v>
      </c>
      <c r="S4263">
        <v>31498</v>
      </c>
      <c r="T4263">
        <v>33077</v>
      </c>
      <c r="U4263">
        <v>36154</v>
      </c>
      <c r="V4263">
        <v>39231</v>
      </c>
      <c r="W4263" t="s">
        <v>1893</v>
      </c>
      <c r="X4263">
        <v>1</v>
      </c>
      <c r="Y4263">
        <v>1</v>
      </c>
      <c r="Z4263" t="s">
        <v>1532</v>
      </c>
    </row>
    <row r="4264" spans="1:26">
      <c r="A4264">
        <v>285</v>
      </c>
      <c r="B4264">
        <v>16226</v>
      </c>
      <c r="C4264" t="s">
        <v>1574</v>
      </c>
      <c r="D4264" t="s">
        <v>1529</v>
      </c>
      <c r="E4264" t="s">
        <v>1439</v>
      </c>
      <c r="F4264">
        <v>34820</v>
      </c>
      <c r="G4264">
        <v>38165</v>
      </c>
      <c r="H4264" t="s">
        <v>1530</v>
      </c>
      <c r="I4264">
        <v>295</v>
      </c>
      <c r="J4264">
        <v>100</v>
      </c>
      <c r="K4264">
        <v>90</v>
      </c>
      <c r="L4264">
        <v>81000</v>
      </c>
      <c r="M4264">
        <v>2044</v>
      </c>
      <c r="N4264">
        <v>2146</v>
      </c>
      <c r="O4264">
        <v>2254</v>
      </c>
      <c r="P4264">
        <v>2464</v>
      </c>
      <c r="Q4264">
        <v>2674</v>
      </c>
      <c r="R4264">
        <v>9000</v>
      </c>
      <c r="S4264">
        <v>9449</v>
      </c>
      <c r="T4264">
        <v>9925</v>
      </c>
      <c r="U4264">
        <v>10849</v>
      </c>
      <c r="V4264">
        <v>11774</v>
      </c>
      <c r="W4264" t="s">
        <v>1924</v>
      </c>
      <c r="X4264">
        <v>1</v>
      </c>
      <c r="Y4264">
        <v>1</v>
      </c>
      <c r="Z4264" t="s">
        <v>1532</v>
      </c>
    </row>
    <row r="4265" spans="1:26">
      <c r="A4265">
        <v>285</v>
      </c>
      <c r="B4265">
        <v>16226</v>
      </c>
      <c r="C4265" t="s">
        <v>1574</v>
      </c>
      <c r="D4265" t="s">
        <v>1529</v>
      </c>
      <c r="E4265" t="s">
        <v>1439</v>
      </c>
      <c r="F4265">
        <v>34041</v>
      </c>
      <c r="G4265">
        <v>37288</v>
      </c>
      <c r="H4265" t="s">
        <v>1530</v>
      </c>
      <c r="I4265">
        <v>286</v>
      </c>
      <c r="J4265">
        <v>100</v>
      </c>
      <c r="K4265">
        <v>20</v>
      </c>
      <c r="L4265">
        <v>81000</v>
      </c>
      <c r="M4265">
        <v>2044</v>
      </c>
      <c r="N4265">
        <v>2146</v>
      </c>
      <c r="O4265">
        <v>2254</v>
      </c>
      <c r="P4265">
        <v>2464</v>
      </c>
      <c r="Q4265">
        <v>2674</v>
      </c>
      <c r="R4265">
        <v>2000</v>
      </c>
      <c r="S4265">
        <v>2100</v>
      </c>
      <c r="T4265">
        <v>2205</v>
      </c>
      <c r="U4265">
        <v>2411</v>
      </c>
      <c r="V4265">
        <v>2616</v>
      </c>
      <c r="W4265" t="s">
        <v>1924</v>
      </c>
      <c r="X4265">
        <v>1</v>
      </c>
      <c r="Y4265">
        <v>1</v>
      </c>
      <c r="Z4265" t="s">
        <v>1532</v>
      </c>
    </row>
    <row r="4266" spans="1:26">
      <c r="A4266">
        <v>285</v>
      </c>
      <c r="B4266">
        <v>16226</v>
      </c>
      <c r="C4266" t="s">
        <v>1574</v>
      </c>
      <c r="D4266" t="s">
        <v>1529</v>
      </c>
      <c r="E4266" t="s">
        <v>1439</v>
      </c>
      <c r="F4266">
        <v>34040</v>
      </c>
      <c r="G4266">
        <v>37277</v>
      </c>
      <c r="H4266" t="s">
        <v>1530</v>
      </c>
      <c r="I4266">
        <v>286</v>
      </c>
      <c r="J4266">
        <v>100</v>
      </c>
      <c r="K4266">
        <v>20</v>
      </c>
      <c r="L4266">
        <v>81000</v>
      </c>
      <c r="M4266">
        <v>2044</v>
      </c>
      <c r="N4266">
        <v>2146</v>
      </c>
      <c r="O4266">
        <v>2254</v>
      </c>
      <c r="P4266">
        <v>2464</v>
      </c>
      <c r="Q4266">
        <v>2674</v>
      </c>
      <c r="R4266">
        <v>2000</v>
      </c>
      <c r="S4266">
        <v>2100</v>
      </c>
      <c r="T4266">
        <v>2205</v>
      </c>
      <c r="U4266">
        <v>2411</v>
      </c>
      <c r="V4266">
        <v>2616</v>
      </c>
      <c r="W4266" t="s">
        <v>1924</v>
      </c>
      <c r="X4266">
        <v>1</v>
      </c>
      <c r="Y4266">
        <v>1</v>
      </c>
      <c r="Z4266" t="s">
        <v>1532</v>
      </c>
    </row>
    <row r="4267" spans="1:26">
      <c r="A4267">
        <v>285</v>
      </c>
      <c r="B4267">
        <v>16226</v>
      </c>
      <c r="C4267" t="s">
        <v>1574</v>
      </c>
      <c r="D4267" t="s">
        <v>1529</v>
      </c>
      <c r="E4267" t="s">
        <v>1439</v>
      </c>
      <c r="F4267">
        <v>26657</v>
      </c>
      <c r="G4267">
        <v>29122</v>
      </c>
      <c r="H4267" t="s">
        <v>1530</v>
      </c>
      <c r="I4267">
        <v>295</v>
      </c>
      <c r="J4267">
        <v>100</v>
      </c>
      <c r="K4267">
        <v>50</v>
      </c>
      <c r="L4267">
        <v>81000</v>
      </c>
      <c r="M4267">
        <v>2044</v>
      </c>
      <c r="N4267">
        <v>2146</v>
      </c>
      <c r="O4267">
        <v>2254</v>
      </c>
      <c r="P4267">
        <v>2464</v>
      </c>
      <c r="Q4267">
        <v>2674</v>
      </c>
      <c r="R4267">
        <v>5000</v>
      </c>
      <c r="S4267">
        <v>5250</v>
      </c>
      <c r="T4267">
        <v>5514</v>
      </c>
      <c r="U4267">
        <v>6027</v>
      </c>
      <c r="V4267">
        <v>6541</v>
      </c>
      <c r="W4267" t="s">
        <v>1924</v>
      </c>
      <c r="X4267">
        <v>1</v>
      </c>
      <c r="Y4267">
        <v>1</v>
      </c>
      <c r="Z4267" t="s">
        <v>1532</v>
      </c>
    </row>
    <row r="4268" spans="1:26">
      <c r="A4268">
        <v>285</v>
      </c>
      <c r="B4268">
        <v>16226</v>
      </c>
      <c r="C4268" t="s">
        <v>1574</v>
      </c>
      <c r="D4268" t="s">
        <v>1529</v>
      </c>
      <c r="E4268" t="s">
        <v>1439</v>
      </c>
      <c r="F4268">
        <v>21337</v>
      </c>
      <c r="G4268">
        <v>22382</v>
      </c>
      <c r="H4268" t="s">
        <v>1530</v>
      </c>
      <c r="I4268">
        <v>286</v>
      </c>
      <c r="J4268">
        <v>100</v>
      </c>
      <c r="K4268">
        <v>200</v>
      </c>
      <c r="L4268">
        <v>81000</v>
      </c>
      <c r="M4268">
        <v>2044</v>
      </c>
      <c r="N4268">
        <v>2146</v>
      </c>
      <c r="O4268">
        <v>2254</v>
      </c>
      <c r="P4268">
        <v>2464</v>
      </c>
      <c r="Q4268">
        <v>2674</v>
      </c>
      <c r="R4268">
        <v>20000</v>
      </c>
      <c r="S4268">
        <v>20998</v>
      </c>
      <c r="T4268">
        <v>22055</v>
      </c>
      <c r="U4268">
        <v>24110</v>
      </c>
      <c r="V4268">
        <v>26164</v>
      </c>
      <c r="W4268" t="s">
        <v>1924</v>
      </c>
      <c r="X4268">
        <v>1</v>
      </c>
      <c r="Y4268">
        <v>1</v>
      </c>
      <c r="Z4268" t="s">
        <v>1532</v>
      </c>
    </row>
    <row r="4269" spans="1:26">
      <c r="A4269">
        <v>285</v>
      </c>
      <c r="B4269">
        <v>16226</v>
      </c>
      <c r="C4269" t="s">
        <v>1574</v>
      </c>
      <c r="D4269" t="s">
        <v>1529</v>
      </c>
      <c r="E4269" t="s">
        <v>1439</v>
      </c>
      <c r="F4269">
        <v>20512</v>
      </c>
      <c r="G4269">
        <v>21486</v>
      </c>
      <c r="H4269" t="s">
        <v>1530</v>
      </c>
      <c r="I4269">
        <v>295</v>
      </c>
      <c r="J4269">
        <v>100</v>
      </c>
      <c r="K4269">
        <v>45</v>
      </c>
      <c r="L4269">
        <v>81000</v>
      </c>
      <c r="M4269">
        <v>2044</v>
      </c>
      <c r="N4269">
        <v>2146</v>
      </c>
      <c r="O4269">
        <v>2254</v>
      </c>
      <c r="P4269">
        <v>2464</v>
      </c>
      <c r="Q4269">
        <v>2674</v>
      </c>
      <c r="R4269">
        <v>4500</v>
      </c>
      <c r="S4269">
        <v>4725</v>
      </c>
      <c r="T4269">
        <v>4962</v>
      </c>
      <c r="U4269">
        <v>5425</v>
      </c>
      <c r="V4269">
        <v>5887</v>
      </c>
      <c r="W4269" t="s">
        <v>1924</v>
      </c>
      <c r="X4269">
        <v>1</v>
      </c>
      <c r="Y4269">
        <v>1</v>
      </c>
      <c r="Z4269" t="s">
        <v>1532</v>
      </c>
    </row>
    <row r="4270" spans="1:26">
      <c r="A4270">
        <v>285</v>
      </c>
      <c r="B4270">
        <v>16226</v>
      </c>
      <c r="C4270" t="s">
        <v>1574</v>
      </c>
      <c r="D4270" t="s">
        <v>1529</v>
      </c>
      <c r="E4270" t="s">
        <v>1439</v>
      </c>
      <c r="F4270">
        <v>20510</v>
      </c>
      <c r="G4270">
        <v>21483</v>
      </c>
      <c r="H4270" t="s">
        <v>1530</v>
      </c>
      <c r="I4270">
        <v>295</v>
      </c>
      <c r="J4270">
        <v>100</v>
      </c>
      <c r="K4270">
        <v>50</v>
      </c>
      <c r="L4270">
        <v>81000</v>
      </c>
      <c r="M4270">
        <v>2044</v>
      </c>
      <c r="N4270">
        <v>2146</v>
      </c>
      <c r="O4270">
        <v>2254</v>
      </c>
      <c r="P4270">
        <v>2464</v>
      </c>
      <c r="Q4270">
        <v>2674</v>
      </c>
      <c r="R4270">
        <v>5000</v>
      </c>
      <c r="S4270">
        <v>5250</v>
      </c>
      <c r="T4270">
        <v>5514</v>
      </c>
      <c r="U4270">
        <v>6027</v>
      </c>
      <c r="V4270">
        <v>6541</v>
      </c>
      <c r="W4270" t="s">
        <v>1924</v>
      </c>
      <c r="X4270">
        <v>1</v>
      </c>
      <c r="Y4270">
        <v>1</v>
      </c>
      <c r="Z4270" t="s">
        <v>1532</v>
      </c>
    </row>
    <row r="4271" spans="1:26">
      <c r="A4271">
        <v>285</v>
      </c>
      <c r="B4271">
        <v>16226</v>
      </c>
      <c r="C4271" t="s">
        <v>1574</v>
      </c>
      <c r="D4271" t="s">
        <v>1529</v>
      </c>
      <c r="E4271" t="s">
        <v>1439</v>
      </c>
      <c r="F4271">
        <v>20509</v>
      </c>
      <c r="G4271">
        <v>21482</v>
      </c>
      <c r="H4271" t="s">
        <v>1530</v>
      </c>
      <c r="I4271">
        <v>295</v>
      </c>
      <c r="J4271">
        <v>100</v>
      </c>
      <c r="K4271">
        <v>300</v>
      </c>
      <c r="L4271">
        <v>81000</v>
      </c>
      <c r="M4271">
        <v>2044</v>
      </c>
      <c r="N4271">
        <v>2146</v>
      </c>
      <c r="O4271">
        <v>2254</v>
      </c>
      <c r="P4271">
        <v>2464</v>
      </c>
      <c r="Q4271">
        <v>2674</v>
      </c>
      <c r="R4271">
        <v>30000</v>
      </c>
      <c r="S4271">
        <v>31497</v>
      </c>
      <c r="T4271">
        <v>33082</v>
      </c>
      <c r="U4271">
        <v>36164</v>
      </c>
      <c r="V4271">
        <v>39247</v>
      </c>
      <c r="W4271" t="s">
        <v>1924</v>
      </c>
      <c r="X4271">
        <v>1</v>
      </c>
      <c r="Y4271">
        <v>1</v>
      </c>
      <c r="Z4271" t="s">
        <v>1532</v>
      </c>
    </row>
    <row r="4272" spans="1:26">
      <c r="A4272">
        <v>285</v>
      </c>
      <c r="B4272">
        <v>16226</v>
      </c>
      <c r="C4272" t="s">
        <v>1574</v>
      </c>
      <c r="D4272" t="s">
        <v>1529</v>
      </c>
      <c r="E4272" t="s">
        <v>1439</v>
      </c>
      <c r="F4272">
        <v>20508</v>
      </c>
      <c r="G4272">
        <v>21481</v>
      </c>
      <c r="H4272" t="s">
        <v>1530</v>
      </c>
      <c r="I4272">
        <v>295</v>
      </c>
      <c r="J4272">
        <v>100</v>
      </c>
      <c r="K4272">
        <v>300</v>
      </c>
      <c r="L4272">
        <v>81000</v>
      </c>
      <c r="M4272">
        <v>2044</v>
      </c>
      <c r="N4272">
        <v>2146</v>
      </c>
      <c r="O4272">
        <v>2254</v>
      </c>
      <c r="P4272">
        <v>2464</v>
      </c>
      <c r="Q4272">
        <v>2674</v>
      </c>
      <c r="R4272">
        <v>30000</v>
      </c>
      <c r="S4272">
        <v>31497</v>
      </c>
      <c r="T4272">
        <v>33082</v>
      </c>
      <c r="U4272">
        <v>36164</v>
      </c>
      <c r="V4272">
        <v>39247</v>
      </c>
      <c r="W4272" t="s">
        <v>1924</v>
      </c>
      <c r="X4272">
        <v>1</v>
      </c>
      <c r="Y4272">
        <v>1</v>
      </c>
      <c r="Z4272" t="s">
        <v>1532</v>
      </c>
    </row>
    <row r="4273" spans="1:26">
      <c r="A4273">
        <v>285</v>
      </c>
      <c r="B4273">
        <v>16226</v>
      </c>
      <c r="C4273" t="s">
        <v>1574</v>
      </c>
      <c r="D4273" t="s">
        <v>1529</v>
      </c>
      <c r="E4273" t="s">
        <v>1439</v>
      </c>
      <c r="F4273">
        <v>20440</v>
      </c>
      <c r="G4273">
        <v>21415</v>
      </c>
      <c r="H4273" t="s">
        <v>1530</v>
      </c>
      <c r="I4273">
        <v>295</v>
      </c>
      <c r="J4273">
        <v>100</v>
      </c>
      <c r="K4273">
        <v>45</v>
      </c>
      <c r="L4273">
        <v>81000</v>
      </c>
      <c r="M4273">
        <v>2044</v>
      </c>
      <c r="N4273">
        <v>2146</v>
      </c>
      <c r="O4273">
        <v>2254</v>
      </c>
      <c r="P4273">
        <v>2464</v>
      </c>
      <c r="Q4273">
        <v>2674</v>
      </c>
      <c r="R4273">
        <v>4500</v>
      </c>
      <c r="S4273">
        <v>4725</v>
      </c>
      <c r="T4273">
        <v>4962</v>
      </c>
      <c r="U4273">
        <v>5425</v>
      </c>
      <c r="V4273">
        <v>5887</v>
      </c>
      <c r="W4273" t="s">
        <v>1924</v>
      </c>
      <c r="X4273">
        <v>1</v>
      </c>
      <c r="Y4273">
        <v>1</v>
      </c>
      <c r="Z4273" t="s">
        <v>1532</v>
      </c>
    </row>
    <row r="4274" spans="1:26">
      <c r="A4274">
        <v>285</v>
      </c>
      <c r="B4274">
        <v>16226</v>
      </c>
      <c r="C4274" t="s">
        <v>1574</v>
      </c>
      <c r="D4274" t="s">
        <v>1529</v>
      </c>
      <c r="E4274" t="s">
        <v>1439</v>
      </c>
      <c r="F4274">
        <v>20416</v>
      </c>
      <c r="G4274">
        <v>21390</v>
      </c>
      <c r="H4274" t="s">
        <v>1530</v>
      </c>
      <c r="I4274">
        <v>295</v>
      </c>
      <c r="J4274">
        <v>100</v>
      </c>
      <c r="K4274">
        <v>45</v>
      </c>
      <c r="L4274">
        <v>81000</v>
      </c>
      <c r="M4274">
        <v>2044</v>
      </c>
      <c r="N4274">
        <v>2146</v>
      </c>
      <c r="O4274">
        <v>2254</v>
      </c>
      <c r="P4274">
        <v>2464</v>
      </c>
      <c r="Q4274">
        <v>2674</v>
      </c>
      <c r="R4274">
        <v>4500</v>
      </c>
      <c r="S4274">
        <v>4725</v>
      </c>
      <c r="T4274">
        <v>4962</v>
      </c>
      <c r="U4274">
        <v>5425</v>
      </c>
      <c r="V4274">
        <v>5887</v>
      </c>
      <c r="W4274" t="s">
        <v>1924</v>
      </c>
      <c r="X4274">
        <v>1</v>
      </c>
      <c r="Y4274">
        <v>1</v>
      </c>
      <c r="Z4274" t="s">
        <v>1532</v>
      </c>
    </row>
    <row r="4275" spans="1:26">
      <c r="A4275">
        <v>285</v>
      </c>
      <c r="B4275">
        <v>16226</v>
      </c>
      <c r="C4275" t="s">
        <v>1574</v>
      </c>
      <c r="D4275" t="s">
        <v>1529</v>
      </c>
      <c r="E4275" t="s">
        <v>1441</v>
      </c>
      <c r="F4275">
        <v>1439</v>
      </c>
      <c r="G4275">
        <v>1595</v>
      </c>
      <c r="H4275" t="s">
        <v>1530</v>
      </c>
      <c r="I4275">
        <v>266</v>
      </c>
      <c r="J4275">
        <v>3000</v>
      </c>
      <c r="K4275">
        <v>0.24</v>
      </c>
      <c r="L4275">
        <v>81000</v>
      </c>
      <c r="M4275">
        <v>741</v>
      </c>
      <c r="N4275">
        <v>778</v>
      </c>
      <c r="O4275">
        <v>817</v>
      </c>
      <c r="P4275">
        <v>893</v>
      </c>
      <c r="Q4275">
        <v>969</v>
      </c>
      <c r="R4275">
        <v>720</v>
      </c>
      <c r="S4275">
        <v>756</v>
      </c>
      <c r="T4275">
        <v>794</v>
      </c>
      <c r="U4275">
        <v>868</v>
      </c>
      <c r="V4275">
        <v>942</v>
      </c>
      <c r="W4275" t="s">
        <v>1893</v>
      </c>
      <c r="X4275">
        <v>1</v>
      </c>
      <c r="Y4275">
        <v>1</v>
      </c>
      <c r="Z4275" t="s">
        <v>1532</v>
      </c>
    </row>
    <row r="4276" spans="1:26">
      <c r="A4276">
        <v>285</v>
      </c>
      <c r="B4276">
        <v>16226</v>
      </c>
      <c r="C4276" t="s">
        <v>1574</v>
      </c>
      <c r="D4276" t="s">
        <v>1529</v>
      </c>
      <c r="E4276" t="s">
        <v>1439</v>
      </c>
      <c r="F4276">
        <v>20414</v>
      </c>
      <c r="G4276">
        <v>21389</v>
      </c>
      <c r="H4276" t="s">
        <v>1530</v>
      </c>
      <c r="I4276">
        <v>295</v>
      </c>
      <c r="J4276">
        <v>100</v>
      </c>
      <c r="K4276">
        <v>45</v>
      </c>
      <c r="L4276">
        <v>81000</v>
      </c>
      <c r="M4276">
        <v>2044</v>
      </c>
      <c r="N4276">
        <v>2146</v>
      </c>
      <c r="O4276">
        <v>2254</v>
      </c>
      <c r="P4276">
        <v>2464</v>
      </c>
      <c r="Q4276">
        <v>2674</v>
      </c>
      <c r="R4276">
        <v>4500</v>
      </c>
      <c r="S4276">
        <v>4725</v>
      </c>
      <c r="T4276">
        <v>4962</v>
      </c>
      <c r="U4276">
        <v>5425</v>
      </c>
      <c r="V4276">
        <v>5887</v>
      </c>
      <c r="W4276" t="s">
        <v>1924</v>
      </c>
      <c r="X4276">
        <v>1</v>
      </c>
      <c r="Y4276">
        <v>1</v>
      </c>
      <c r="Z4276" t="s">
        <v>1532</v>
      </c>
    </row>
    <row r="4277" spans="1:26">
      <c r="A4277">
        <v>285</v>
      </c>
      <c r="B4277">
        <v>16226</v>
      </c>
      <c r="C4277" t="s">
        <v>1574</v>
      </c>
      <c r="D4277" t="s">
        <v>1529</v>
      </c>
      <c r="E4277" t="s">
        <v>1439</v>
      </c>
      <c r="F4277">
        <v>20413</v>
      </c>
      <c r="G4277">
        <v>21387</v>
      </c>
      <c r="H4277" t="s">
        <v>1530</v>
      </c>
      <c r="I4277">
        <v>295</v>
      </c>
      <c r="J4277">
        <v>100</v>
      </c>
      <c r="K4277">
        <v>45</v>
      </c>
      <c r="L4277">
        <v>81000</v>
      </c>
      <c r="M4277">
        <v>2044</v>
      </c>
      <c r="N4277">
        <v>2146</v>
      </c>
      <c r="O4277">
        <v>2254</v>
      </c>
      <c r="P4277">
        <v>2464</v>
      </c>
      <c r="Q4277">
        <v>2674</v>
      </c>
      <c r="R4277">
        <v>4500</v>
      </c>
      <c r="S4277">
        <v>4725</v>
      </c>
      <c r="T4277">
        <v>4962</v>
      </c>
      <c r="U4277">
        <v>5425</v>
      </c>
      <c r="V4277">
        <v>5887</v>
      </c>
      <c r="W4277" t="s">
        <v>1924</v>
      </c>
      <c r="X4277">
        <v>1</v>
      </c>
      <c r="Y4277">
        <v>1</v>
      </c>
      <c r="Z4277" t="s">
        <v>1532</v>
      </c>
    </row>
    <row r="4278" spans="1:26">
      <c r="A4278">
        <v>285</v>
      </c>
      <c r="B4278">
        <v>16226</v>
      </c>
      <c r="C4278" t="s">
        <v>1574</v>
      </c>
      <c r="D4278" t="s">
        <v>1529</v>
      </c>
      <c r="E4278" t="s">
        <v>1439</v>
      </c>
      <c r="F4278">
        <v>20412</v>
      </c>
      <c r="G4278">
        <v>21386</v>
      </c>
      <c r="H4278" t="s">
        <v>1530</v>
      </c>
      <c r="I4278">
        <v>295</v>
      </c>
      <c r="J4278">
        <v>100</v>
      </c>
      <c r="K4278">
        <v>45</v>
      </c>
      <c r="L4278">
        <v>81000</v>
      </c>
      <c r="M4278">
        <v>2044</v>
      </c>
      <c r="N4278">
        <v>2146</v>
      </c>
      <c r="O4278">
        <v>2254</v>
      </c>
      <c r="P4278">
        <v>2464</v>
      </c>
      <c r="Q4278">
        <v>2674</v>
      </c>
      <c r="R4278">
        <v>4500</v>
      </c>
      <c r="S4278">
        <v>4725</v>
      </c>
      <c r="T4278">
        <v>4962</v>
      </c>
      <c r="U4278">
        <v>5425</v>
      </c>
      <c r="V4278">
        <v>5887</v>
      </c>
      <c r="W4278" t="s">
        <v>1924</v>
      </c>
      <c r="X4278">
        <v>1</v>
      </c>
      <c r="Y4278">
        <v>1</v>
      </c>
      <c r="Z4278" t="s">
        <v>1532</v>
      </c>
    </row>
    <row r="4279" spans="1:26">
      <c r="A4279">
        <v>285</v>
      </c>
      <c r="B4279">
        <v>16226</v>
      </c>
      <c r="C4279" t="s">
        <v>1574</v>
      </c>
      <c r="D4279" t="s">
        <v>1529</v>
      </c>
      <c r="E4279" t="s">
        <v>1439</v>
      </c>
      <c r="F4279">
        <v>20404</v>
      </c>
      <c r="G4279">
        <v>21379</v>
      </c>
      <c r="H4279" t="s">
        <v>1530</v>
      </c>
      <c r="I4279">
        <v>295</v>
      </c>
      <c r="J4279">
        <v>100</v>
      </c>
      <c r="K4279">
        <v>300</v>
      </c>
      <c r="L4279">
        <v>81000</v>
      </c>
      <c r="M4279">
        <v>2044</v>
      </c>
      <c r="N4279">
        <v>2146</v>
      </c>
      <c r="O4279">
        <v>2254</v>
      </c>
      <c r="P4279">
        <v>2464</v>
      </c>
      <c r="Q4279">
        <v>2674</v>
      </c>
      <c r="R4279">
        <v>30000</v>
      </c>
      <c r="S4279">
        <v>31497</v>
      </c>
      <c r="T4279">
        <v>33082</v>
      </c>
      <c r="U4279">
        <v>36164</v>
      </c>
      <c r="V4279">
        <v>39247</v>
      </c>
      <c r="W4279" t="s">
        <v>1924</v>
      </c>
      <c r="X4279">
        <v>1</v>
      </c>
      <c r="Y4279">
        <v>1</v>
      </c>
      <c r="Z4279" t="s">
        <v>1532</v>
      </c>
    </row>
    <row r="4280" spans="1:26">
      <c r="A4280">
        <v>285</v>
      </c>
      <c r="B4280">
        <v>16226</v>
      </c>
      <c r="C4280" t="s">
        <v>1574</v>
      </c>
      <c r="D4280" t="s">
        <v>1529</v>
      </c>
      <c r="E4280" t="s">
        <v>1439</v>
      </c>
      <c r="F4280">
        <v>20402</v>
      </c>
      <c r="G4280">
        <v>21378</v>
      </c>
      <c r="H4280" t="s">
        <v>1530</v>
      </c>
      <c r="I4280">
        <v>295</v>
      </c>
      <c r="J4280">
        <v>100</v>
      </c>
      <c r="K4280">
        <v>45</v>
      </c>
      <c r="L4280">
        <v>81000</v>
      </c>
      <c r="M4280">
        <v>2044</v>
      </c>
      <c r="N4280">
        <v>2146</v>
      </c>
      <c r="O4280">
        <v>2254</v>
      </c>
      <c r="P4280">
        <v>2464</v>
      </c>
      <c r="Q4280">
        <v>2674</v>
      </c>
      <c r="R4280">
        <v>4500</v>
      </c>
      <c r="S4280">
        <v>4725</v>
      </c>
      <c r="T4280">
        <v>4962</v>
      </c>
      <c r="U4280">
        <v>5425</v>
      </c>
      <c r="V4280">
        <v>5887</v>
      </c>
      <c r="W4280" t="s">
        <v>1924</v>
      </c>
      <c r="X4280">
        <v>1</v>
      </c>
      <c r="Y4280">
        <v>1</v>
      </c>
      <c r="Z4280" t="s">
        <v>1532</v>
      </c>
    </row>
    <row r="4281" spans="1:26">
      <c r="A4281">
        <v>285</v>
      </c>
      <c r="B4281">
        <v>16226</v>
      </c>
      <c r="C4281" t="s">
        <v>1574</v>
      </c>
      <c r="D4281" t="s">
        <v>1529</v>
      </c>
      <c r="E4281" t="s">
        <v>1439</v>
      </c>
      <c r="F4281">
        <v>20401</v>
      </c>
      <c r="G4281">
        <v>21376</v>
      </c>
      <c r="H4281" t="s">
        <v>1530</v>
      </c>
      <c r="I4281">
        <v>295</v>
      </c>
      <c r="J4281">
        <v>50</v>
      </c>
      <c r="K4281">
        <v>45</v>
      </c>
      <c r="L4281">
        <v>81000</v>
      </c>
      <c r="M4281">
        <v>2044</v>
      </c>
      <c r="N4281">
        <v>2146</v>
      </c>
      <c r="O4281">
        <v>2254</v>
      </c>
      <c r="P4281">
        <v>2464</v>
      </c>
      <c r="Q4281">
        <v>2674</v>
      </c>
      <c r="R4281">
        <v>2250</v>
      </c>
      <c r="S4281">
        <v>2362</v>
      </c>
      <c r="T4281">
        <v>2481</v>
      </c>
      <c r="U4281">
        <v>2712</v>
      </c>
      <c r="V4281">
        <v>2943</v>
      </c>
      <c r="W4281" t="s">
        <v>1924</v>
      </c>
      <c r="X4281">
        <v>1</v>
      </c>
      <c r="Y4281">
        <v>1</v>
      </c>
      <c r="Z4281" t="s">
        <v>1532</v>
      </c>
    </row>
    <row r="4282" spans="1:26">
      <c r="A4282">
        <v>285</v>
      </c>
      <c r="B4282">
        <v>16226</v>
      </c>
      <c r="C4282" t="s">
        <v>1574</v>
      </c>
      <c r="D4282" t="s">
        <v>1529</v>
      </c>
      <c r="E4282" t="s">
        <v>1445</v>
      </c>
      <c r="F4282">
        <v>2772</v>
      </c>
      <c r="G4282">
        <v>3338</v>
      </c>
      <c r="H4282" t="s">
        <v>1530</v>
      </c>
      <c r="I4282">
        <v>297</v>
      </c>
      <c r="J4282">
        <v>540</v>
      </c>
      <c r="K4282">
        <v>6</v>
      </c>
      <c r="L4282">
        <v>81000</v>
      </c>
      <c r="M4282">
        <v>4982</v>
      </c>
      <c r="N4282">
        <v>5231</v>
      </c>
      <c r="O4282">
        <v>5493</v>
      </c>
      <c r="P4282">
        <v>6004</v>
      </c>
      <c r="Q4282">
        <v>6515</v>
      </c>
      <c r="R4282">
        <v>3240</v>
      </c>
      <c r="S4282">
        <v>3402</v>
      </c>
      <c r="T4282">
        <v>3572</v>
      </c>
      <c r="U4282">
        <v>3905</v>
      </c>
      <c r="V4282">
        <v>4237</v>
      </c>
      <c r="W4282" t="s">
        <v>3393</v>
      </c>
      <c r="X4282">
        <v>1</v>
      </c>
      <c r="Y4282">
        <v>1</v>
      </c>
      <c r="Z4282" t="s">
        <v>1532</v>
      </c>
    </row>
    <row r="4283" spans="1:26">
      <c r="A4283">
        <v>285</v>
      </c>
      <c r="B4283">
        <v>16226</v>
      </c>
      <c r="C4283" t="s">
        <v>1574</v>
      </c>
      <c r="D4283" t="s">
        <v>1529</v>
      </c>
      <c r="E4283" t="s">
        <v>1439</v>
      </c>
      <c r="F4283">
        <v>20400</v>
      </c>
      <c r="G4283">
        <v>21375</v>
      </c>
      <c r="H4283" t="s">
        <v>1530</v>
      </c>
      <c r="I4283">
        <v>295</v>
      </c>
      <c r="J4283">
        <v>100</v>
      </c>
      <c r="K4283">
        <v>45</v>
      </c>
      <c r="L4283">
        <v>81000</v>
      </c>
      <c r="M4283">
        <v>2044</v>
      </c>
      <c r="N4283">
        <v>2146</v>
      </c>
      <c r="O4283">
        <v>2254</v>
      </c>
      <c r="P4283">
        <v>2464</v>
      </c>
      <c r="Q4283">
        <v>2674</v>
      </c>
      <c r="R4283">
        <v>4500</v>
      </c>
      <c r="S4283">
        <v>4725</v>
      </c>
      <c r="T4283">
        <v>4962</v>
      </c>
      <c r="U4283">
        <v>5425</v>
      </c>
      <c r="V4283">
        <v>5887</v>
      </c>
      <c r="W4283" t="s">
        <v>1924</v>
      </c>
      <c r="X4283">
        <v>1</v>
      </c>
      <c r="Y4283">
        <v>1</v>
      </c>
      <c r="Z4283" t="s">
        <v>1532</v>
      </c>
    </row>
    <row r="4284" spans="1:26">
      <c r="A4284">
        <v>285</v>
      </c>
      <c r="B4284">
        <v>16226</v>
      </c>
      <c r="C4284" t="s">
        <v>1574</v>
      </c>
      <c r="D4284" t="s">
        <v>1529</v>
      </c>
      <c r="E4284" t="s">
        <v>1439</v>
      </c>
      <c r="F4284">
        <v>20398</v>
      </c>
      <c r="G4284">
        <v>21373</v>
      </c>
      <c r="H4284" t="s">
        <v>1530</v>
      </c>
      <c r="I4284">
        <v>295</v>
      </c>
      <c r="J4284">
        <v>100</v>
      </c>
      <c r="K4284">
        <v>45</v>
      </c>
      <c r="L4284">
        <v>81000</v>
      </c>
      <c r="M4284">
        <v>2044</v>
      </c>
      <c r="N4284">
        <v>2146</v>
      </c>
      <c r="O4284">
        <v>2254</v>
      </c>
      <c r="P4284">
        <v>2464</v>
      </c>
      <c r="Q4284">
        <v>2674</v>
      </c>
      <c r="R4284">
        <v>4500</v>
      </c>
      <c r="S4284">
        <v>4725</v>
      </c>
      <c r="T4284">
        <v>4962</v>
      </c>
      <c r="U4284">
        <v>5425</v>
      </c>
      <c r="V4284">
        <v>5887</v>
      </c>
      <c r="W4284" t="s">
        <v>1924</v>
      </c>
      <c r="X4284">
        <v>1</v>
      </c>
      <c r="Y4284">
        <v>1</v>
      </c>
      <c r="Z4284" t="s">
        <v>1532</v>
      </c>
    </row>
    <row r="4285" spans="1:26">
      <c r="A4285">
        <v>285</v>
      </c>
      <c r="B4285">
        <v>16226</v>
      </c>
      <c r="C4285" t="s">
        <v>1574</v>
      </c>
      <c r="D4285" t="s">
        <v>1529</v>
      </c>
      <c r="E4285" t="s">
        <v>1439</v>
      </c>
      <c r="F4285">
        <v>20395</v>
      </c>
      <c r="G4285">
        <v>21370</v>
      </c>
      <c r="H4285" t="s">
        <v>1530</v>
      </c>
      <c r="I4285">
        <v>295</v>
      </c>
      <c r="J4285">
        <v>100</v>
      </c>
      <c r="K4285">
        <v>45</v>
      </c>
      <c r="L4285">
        <v>81000</v>
      </c>
      <c r="M4285">
        <v>2044</v>
      </c>
      <c r="N4285">
        <v>2146</v>
      </c>
      <c r="O4285">
        <v>2254</v>
      </c>
      <c r="P4285">
        <v>2464</v>
      </c>
      <c r="Q4285">
        <v>2674</v>
      </c>
      <c r="R4285">
        <v>4500</v>
      </c>
      <c r="S4285">
        <v>4725</v>
      </c>
      <c r="T4285">
        <v>4962</v>
      </c>
      <c r="U4285">
        <v>5425</v>
      </c>
      <c r="V4285">
        <v>5887</v>
      </c>
      <c r="W4285" t="s">
        <v>1924</v>
      </c>
      <c r="X4285">
        <v>1</v>
      </c>
      <c r="Y4285">
        <v>1</v>
      </c>
      <c r="Z4285" t="s">
        <v>1532</v>
      </c>
    </row>
    <row r="4286" spans="1:26">
      <c r="A4286">
        <v>285</v>
      </c>
      <c r="B4286">
        <v>16226</v>
      </c>
      <c r="C4286" t="s">
        <v>1574</v>
      </c>
      <c r="D4286" t="s">
        <v>1529</v>
      </c>
      <c r="E4286" t="s">
        <v>1439</v>
      </c>
      <c r="F4286">
        <v>20393</v>
      </c>
      <c r="G4286">
        <v>21368</v>
      </c>
      <c r="H4286" t="s">
        <v>1530</v>
      </c>
      <c r="I4286">
        <v>295</v>
      </c>
      <c r="J4286">
        <v>100</v>
      </c>
      <c r="K4286">
        <v>45</v>
      </c>
      <c r="L4286">
        <v>81000</v>
      </c>
      <c r="M4286">
        <v>2044</v>
      </c>
      <c r="N4286">
        <v>2146</v>
      </c>
      <c r="O4286">
        <v>2254</v>
      </c>
      <c r="P4286">
        <v>2464</v>
      </c>
      <c r="Q4286">
        <v>2674</v>
      </c>
      <c r="R4286">
        <v>4500</v>
      </c>
      <c r="S4286">
        <v>4725</v>
      </c>
      <c r="T4286">
        <v>4962</v>
      </c>
      <c r="U4286">
        <v>5425</v>
      </c>
      <c r="V4286">
        <v>5887</v>
      </c>
      <c r="W4286" t="s">
        <v>1924</v>
      </c>
      <c r="X4286">
        <v>1</v>
      </c>
      <c r="Y4286">
        <v>1</v>
      </c>
      <c r="Z4286" t="s">
        <v>1532</v>
      </c>
    </row>
    <row r="4287" spans="1:26">
      <c r="A4287">
        <v>285</v>
      </c>
      <c r="B4287">
        <v>16226</v>
      </c>
      <c r="C4287" t="s">
        <v>1574</v>
      </c>
      <c r="D4287" t="s">
        <v>1529</v>
      </c>
      <c r="E4287" t="s">
        <v>1439</v>
      </c>
      <c r="F4287">
        <v>20391</v>
      </c>
      <c r="G4287">
        <v>21366</v>
      </c>
      <c r="H4287" t="s">
        <v>1530</v>
      </c>
      <c r="I4287">
        <v>295</v>
      </c>
      <c r="J4287">
        <v>100</v>
      </c>
      <c r="K4287">
        <v>45</v>
      </c>
      <c r="L4287">
        <v>81000</v>
      </c>
      <c r="M4287">
        <v>2044</v>
      </c>
      <c r="N4287">
        <v>2146</v>
      </c>
      <c r="O4287">
        <v>2254</v>
      </c>
      <c r="P4287">
        <v>2464</v>
      </c>
      <c r="Q4287">
        <v>2674</v>
      </c>
      <c r="R4287">
        <v>4500</v>
      </c>
      <c r="S4287">
        <v>4725</v>
      </c>
      <c r="T4287">
        <v>4962</v>
      </c>
      <c r="U4287">
        <v>5425</v>
      </c>
      <c r="V4287">
        <v>5887</v>
      </c>
      <c r="W4287" t="s">
        <v>1924</v>
      </c>
      <c r="X4287">
        <v>1</v>
      </c>
      <c r="Y4287">
        <v>1</v>
      </c>
      <c r="Z4287" t="s">
        <v>1532</v>
      </c>
    </row>
    <row r="4288" spans="1:26">
      <c r="A4288">
        <v>285</v>
      </c>
      <c r="B4288">
        <v>16226</v>
      </c>
      <c r="C4288" t="s">
        <v>1574</v>
      </c>
      <c r="D4288" t="s">
        <v>1529</v>
      </c>
      <c r="E4288" t="s">
        <v>1439</v>
      </c>
      <c r="F4288">
        <v>20389</v>
      </c>
      <c r="G4288">
        <v>21364</v>
      </c>
      <c r="H4288" t="s">
        <v>1530</v>
      </c>
      <c r="I4288">
        <v>295</v>
      </c>
      <c r="J4288">
        <v>100</v>
      </c>
      <c r="K4288">
        <v>45</v>
      </c>
      <c r="L4288">
        <v>81000</v>
      </c>
      <c r="M4288">
        <v>2044</v>
      </c>
      <c r="N4288">
        <v>2146</v>
      </c>
      <c r="O4288">
        <v>2254</v>
      </c>
      <c r="P4288">
        <v>2464</v>
      </c>
      <c r="Q4288">
        <v>2674</v>
      </c>
      <c r="R4288">
        <v>4500</v>
      </c>
      <c r="S4288">
        <v>4725</v>
      </c>
      <c r="T4288">
        <v>4962</v>
      </c>
      <c r="U4288">
        <v>5425</v>
      </c>
      <c r="V4288">
        <v>5887</v>
      </c>
      <c r="W4288" t="s">
        <v>1924</v>
      </c>
      <c r="X4288">
        <v>1</v>
      </c>
      <c r="Y4288">
        <v>1</v>
      </c>
      <c r="Z4288" t="s">
        <v>1532</v>
      </c>
    </row>
    <row r="4289" spans="1:26">
      <c r="A4289">
        <v>285</v>
      </c>
      <c r="B4289">
        <v>16226</v>
      </c>
      <c r="C4289" t="s">
        <v>1574</v>
      </c>
      <c r="D4289" t="s">
        <v>1529</v>
      </c>
      <c r="E4289" t="s">
        <v>1439</v>
      </c>
      <c r="F4289">
        <v>20388</v>
      </c>
      <c r="G4289">
        <v>21363</v>
      </c>
      <c r="H4289" t="s">
        <v>1530</v>
      </c>
      <c r="I4289">
        <v>295</v>
      </c>
      <c r="J4289">
        <v>50</v>
      </c>
      <c r="K4289">
        <v>45</v>
      </c>
      <c r="L4289">
        <v>81000</v>
      </c>
      <c r="M4289">
        <v>2044</v>
      </c>
      <c r="N4289">
        <v>2146</v>
      </c>
      <c r="O4289">
        <v>2254</v>
      </c>
      <c r="P4289">
        <v>2464</v>
      </c>
      <c r="Q4289">
        <v>2674</v>
      </c>
      <c r="R4289">
        <v>2250</v>
      </c>
      <c r="S4289">
        <v>2362</v>
      </c>
      <c r="T4289">
        <v>2481</v>
      </c>
      <c r="U4289">
        <v>2712</v>
      </c>
      <c r="V4289">
        <v>2943</v>
      </c>
      <c r="W4289" t="s">
        <v>1924</v>
      </c>
      <c r="X4289">
        <v>1</v>
      </c>
      <c r="Y4289">
        <v>1</v>
      </c>
      <c r="Z4289" t="s">
        <v>1532</v>
      </c>
    </row>
    <row r="4290" spans="1:26">
      <c r="A4290">
        <v>285</v>
      </c>
      <c r="B4290">
        <v>16226</v>
      </c>
      <c r="C4290" t="s">
        <v>1574</v>
      </c>
      <c r="D4290" t="s">
        <v>1529</v>
      </c>
      <c r="E4290" t="s">
        <v>1445</v>
      </c>
      <c r="F4290">
        <v>29486</v>
      </c>
      <c r="G4290">
        <v>32094</v>
      </c>
      <c r="H4290" t="s">
        <v>1530</v>
      </c>
      <c r="I4290">
        <v>297</v>
      </c>
      <c r="J4290">
        <v>1000</v>
      </c>
      <c r="K4290">
        <v>10</v>
      </c>
      <c r="L4290">
        <v>81000</v>
      </c>
      <c r="M4290">
        <v>4982</v>
      </c>
      <c r="N4290">
        <v>5231</v>
      </c>
      <c r="O4290">
        <v>5493</v>
      </c>
      <c r="P4290">
        <v>6004</v>
      </c>
      <c r="Q4290">
        <v>6515</v>
      </c>
      <c r="R4290">
        <v>10000</v>
      </c>
      <c r="S4290">
        <v>10500</v>
      </c>
      <c r="T4290">
        <v>11026</v>
      </c>
      <c r="U4290">
        <v>12051</v>
      </c>
      <c r="V4290">
        <v>13077</v>
      </c>
      <c r="W4290" t="s">
        <v>3394</v>
      </c>
      <c r="X4290">
        <v>1</v>
      </c>
      <c r="Y4290">
        <v>1</v>
      </c>
      <c r="Z4290" t="s">
        <v>1532</v>
      </c>
    </row>
    <row r="4291" spans="1:26">
      <c r="A4291">
        <v>285</v>
      </c>
      <c r="B4291">
        <v>16226</v>
      </c>
      <c r="C4291" t="s">
        <v>1574</v>
      </c>
      <c r="D4291" t="s">
        <v>1529</v>
      </c>
      <c r="E4291" t="s">
        <v>1449</v>
      </c>
      <c r="F4291">
        <v>26550</v>
      </c>
      <c r="G4291">
        <v>38206</v>
      </c>
      <c r="H4291" t="s">
        <v>1530</v>
      </c>
      <c r="I4291">
        <v>211</v>
      </c>
      <c r="J4291">
        <v>100</v>
      </c>
      <c r="K4291">
        <v>100</v>
      </c>
      <c r="L4291">
        <v>81314</v>
      </c>
      <c r="M4291">
        <v>1010</v>
      </c>
      <c r="N4291">
        <v>1061</v>
      </c>
      <c r="O4291">
        <v>1114</v>
      </c>
      <c r="P4291">
        <v>1218</v>
      </c>
      <c r="Q4291">
        <v>1322</v>
      </c>
      <c r="R4291">
        <v>10000</v>
      </c>
      <c r="S4291">
        <v>10505</v>
      </c>
      <c r="T4291">
        <v>11030</v>
      </c>
      <c r="U4291">
        <v>12059</v>
      </c>
      <c r="V4291">
        <v>13089</v>
      </c>
      <c r="W4291" t="s">
        <v>3395</v>
      </c>
      <c r="X4291">
        <v>1</v>
      </c>
      <c r="Y4291">
        <v>1</v>
      </c>
      <c r="Z4291" t="s">
        <v>1532</v>
      </c>
    </row>
    <row r="4292" spans="1:26">
      <c r="A4292">
        <v>285</v>
      </c>
      <c r="B4292">
        <v>16226</v>
      </c>
      <c r="C4292" t="s">
        <v>1574</v>
      </c>
      <c r="D4292" t="s">
        <v>1529</v>
      </c>
      <c r="E4292" t="s">
        <v>1441</v>
      </c>
      <c r="F4292">
        <v>472</v>
      </c>
      <c r="G4292">
        <v>62118</v>
      </c>
      <c r="H4292" t="s">
        <v>1530</v>
      </c>
      <c r="I4292">
        <v>266</v>
      </c>
      <c r="J4292">
        <v>1500</v>
      </c>
      <c r="K4292">
        <v>0.15</v>
      </c>
      <c r="L4292">
        <v>81000</v>
      </c>
      <c r="M4292">
        <v>741</v>
      </c>
      <c r="N4292">
        <v>778</v>
      </c>
      <c r="O4292">
        <v>817</v>
      </c>
      <c r="P4292">
        <v>893</v>
      </c>
      <c r="Q4292">
        <v>969</v>
      </c>
      <c r="R4292">
        <v>225</v>
      </c>
      <c r="S4292">
        <v>236</v>
      </c>
      <c r="T4292">
        <v>248</v>
      </c>
      <c r="U4292">
        <v>271</v>
      </c>
      <c r="V4292">
        <v>294</v>
      </c>
      <c r="W4292" t="s">
        <v>2408</v>
      </c>
      <c r="X4292">
        <v>1</v>
      </c>
      <c r="Y4292">
        <v>1</v>
      </c>
      <c r="Z4292" t="s">
        <v>1532</v>
      </c>
    </row>
    <row r="4293" spans="1:26">
      <c r="A4293">
        <v>285</v>
      </c>
      <c r="B4293">
        <v>16226</v>
      </c>
      <c r="C4293" t="s">
        <v>1574</v>
      </c>
      <c r="D4293" t="s">
        <v>1529</v>
      </c>
      <c r="E4293" t="s">
        <v>1441</v>
      </c>
      <c r="F4293">
        <v>244</v>
      </c>
      <c r="G4293">
        <v>342</v>
      </c>
      <c r="H4293" t="s">
        <v>1530</v>
      </c>
      <c r="I4293">
        <v>266</v>
      </c>
      <c r="J4293">
        <v>2000</v>
      </c>
      <c r="K4293">
        <v>0.09</v>
      </c>
      <c r="L4293">
        <v>81000</v>
      </c>
      <c r="M4293">
        <v>741</v>
      </c>
      <c r="N4293">
        <v>778</v>
      </c>
      <c r="O4293">
        <v>817</v>
      </c>
      <c r="P4293">
        <v>893</v>
      </c>
      <c r="Q4293">
        <v>969</v>
      </c>
      <c r="R4293">
        <v>180</v>
      </c>
      <c r="S4293">
        <v>189</v>
      </c>
      <c r="T4293">
        <v>198</v>
      </c>
      <c r="U4293">
        <v>217</v>
      </c>
      <c r="V4293">
        <v>235</v>
      </c>
      <c r="W4293" t="s">
        <v>3396</v>
      </c>
      <c r="X4293">
        <v>1</v>
      </c>
      <c r="Y4293">
        <v>1</v>
      </c>
      <c r="Z4293" t="s">
        <v>1532</v>
      </c>
    </row>
    <row r="4294" spans="1:26">
      <c r="A4294">
        <v>285</v>
      </c>
      <c r="B4294">
        <v>16226</v>
      </c>
      <c r="C4294" t="s">
        <v>1574</v>
      </c>
      <c r="D4294" t="s">
        <v>1529</v>
      </c>
      <c r="E4294" t="s">
        <v>1439</v>
      </c>
      <c r="F4294">
        <v>20386</v>
      </c>
      <c r="G4294">
        <v>21360</v>
      </c>
      <c r="H4294" t="s">
        <v>1530</v>
      </c>
      <c r="I4294">
        <v>295</v>
      </c>
      <c r="J4294">
        <v>50</v>
      </c>
      <c r="K4294">
        <v>45</v>
      </c>
      <c r="L4294">
        <v>81000</v>
      </c>
      <c r="M4294">
        <v>2044</v>
      </c>
      <c r="N4294">
        <v>2146</v>
      </c>
      <c r="O4294">
        <v>2254</v>
      </c>
      <c r="P4294">
        <v>2464</v>
      </c>
      <c r="Q4294">
        <v>2674</v>
      </c>
      <c r="R4294">
        <v>2250</v>
      </c>
      <c r="S4294">
        <v>2362</v>
      </c>
      <c r="T4294">
        <v>2481</v>
      </c>
      <c r="U4294">
        <v>2712</v>
      </c>
      <c r="V4294">
        <v>2943</v>
      </c>
      <c r="W4294" t="s">
        <v>1924</v>
      </c>
      <c r="X4294">
        <v>1</v>
      </c>
      <c r="Y4294">
        <v>1</v>
      </c>
      <c r="Z4294" t="s">
        <v>1532</v>
      </c>
    </row>
    <row r="4295" spans="1:26">
      <c r="A4295">
        <v>285</v>
      </c>
      <c r="B4295">
        <v>16226</v>
      </c>
      <c r="C4295" t="s">
        <v>1574</v>
      </c>
      <c r="D4295" t="s">
        <v>1529</v>
      </c>
      <c r="E4295" t="s">
        <v>1439</v>
      </c>
      <c r="F4295">
        <v>20385</v>
      </c>
      <c r="G4295">
        <v>21359</v>
      </c>
      <c r="H4295" t="s">
        <v>1530</v>
      </c>
      <c r="I4295">
        <v>295</v>
      </c>
      <c r="J4295">
        <v>50</v>
      </c>
      <c r="K4295">
        <v>45</v>
      </c>
      <c r="L4295">
        <v>81000</v>
      </c>
      <c r="M4295">
        <v>2044</v>
      </c>
      <c r="N4295">
        <v>2146</v>
      </c>
      <c r="O4295">
        <v>2254</v>
      </c>
      <c r="P4295">
        <v>2464</v>
      </c>
      <c r="Q4295">
        <v>2674</v>
      </c>
      <c r="R4295">
        <v>2250</v>
      </c>
      <c r="S4295">
        <v>2362</v>
      </c>
      <c r="T4295">
        <v>2481</v>
      </c>
      <c r="U4295">
        <v>2712</v>
      </c>
      <c r="V4295">
        <v>2943</v>
      </c>
      <c r="W4295" t="s">
        <v>1924</v>
      </c>
      <c r="X4295">
        <v>1</v>
      </c>
      <c r="Y4295">
        <v>1</v>
      </c>
      <c r="Z4295" t="s">
        <v>1532</v>
      </c>
    </row>
    <row r="4296" spans="1:26">
      <c r="A4296">
        <v>285</v>
      </c>
      <c r="B4296">
        <v>16226</v>
      </c>
      <c r="C4296" t="s">
        <v>1574</v>
      </c>
      <c r="D4296" t="s">
        <v>1529</v>
      </c>
      <c r="E4296" t="s">
        <v>1439</v>
      </c>
      <c r="F4296">
        <v>20384</v>
      </c>
      <c r="G4296">
        <v>21358</v>
      </c>
      <c r="H4296" t="s">
        <v>1530</v>
      </c>
      <c r="I4296">
        <v>295</v>
      </c>
      <c r="J4296">
        <v>50</v>
      </c>
      <c r="K4296">
        <v>45</v>
      </c>
      <c r="L4296">
        <v>81000</v>
      </c>
      <c r="M4296">
        <v>2044</v>
      </c>
      <c r="N4296">
        <v>2146</v>
      </c>
      <c r="O4296">
        <v>2254</v>
      </c>
      <c r="P4296">
        <v>2464</v>
      </c>
      <c r="Q4296">
        <v>2674</v>
      </c>
      <c r="R4296">
        <v>2250</v>
      </c>
      <c r="S4296">
        <v>2362</v>
      </c>
      <c r="T4296">
        <v>2481</v>
      </c>
      <c r="U4296">
        <v>2712</v>
      </c>
      <c r="V4296">
        <v>2943</v>
      </c>
      <c r="W4296" t="s">
        <v>1924</v>
      </c>
      <c r="X4296">
        <v>1</v>
      </c>
      <c r="Y4296">
        <v>1</v>
      </c>
      <c r="Z4296" t="s">
        <v>1532</v>
      </c>
    </row>
    <row r="4297" spans="1:26">
      <c r="A4297">
        <v>285</v>
      </c>
      <c r="B4297">
        <v>16226</v>
      </c>
      <c r="C4297" t="s">
        <v>1574</v>
      </c>
      <c r="D4297" t="s">
        <v>1529</v>
      </c>
      <c r="E4297" t="s">
        <v>1439</v>
      </c>
      <c r="F4297">
        <v>20383</v>
      </c>
      <c r="G4297">
        <v>21357</v>
      </c>
      <c r="H4297" t="s">
        <v>1530</v>
      </c>
      <c r="I4297">
        <v>295</v>
      </c>
      <c r="J4297">
        <v>50</v>
      </c>
      <c r="K4297">
        <v>45</v>
      </c>
      <c r="L4297">
        <v>81000</v>
      </c>
      <c r="M4297">
        <v>2044</v>
      </c>
      <c r="N4297">
        <v>2146</v>
      </c>
      <c r="O4297">
        <v>2254</v>
      </c>
      <c r="P4297">
        <v>2464</v>
      </c>
      <c r="Q4297">
        <v>2674</v>
      </c>
      <c r="R4297">
        <v>2250</v>
      </c>
      <c r="S4297">
        <v>2362</v>
      </c>
      <c r="T4297">
        <v>2481</v>
      </c>
      <c r="U4297">
        <v>2712</v>
      </c>
      <c r="V4297">
        <v>2943</v>
      </c>
      <c r="W4297" t="s">
        <v>1924</v>
      </c>
      <c r="X4297">
        <v>1</v>
      </c>
      <c r="Y4297">
        <v>1</v>
      </c>
      <c r="Z4297" t="s">
        <v>1532</v>
      </c>
    </row>
    <row r="4298" spans="1:26">
      <c r="A4298">
        <v>285</v>
      </c>
      <c r="B4298">
        <v>16226</v>
      </c>
      <c r="C4298" t="s">
        <v>1574</v>
      </c>
      <c r="D4298" t="s">
        <v>1529</v>
      </c>
      <c r="E4298" t="s">
        <v>1445</v>
      </c>
      <c r="F4298">
        <v>29762</v>
      </c>
      <c r="G4298">
        <v>32398</v>
      </c>
      <c r="H4298" t="s">
        <v>1530</v>
      </c>
      <c r="I4298">
        <v>297</v>
      </c>
      <c r="J4298">
        <v>180</v>
      </c>
      <c r="K4298">
        <v>100</v>
      </c>
      <c r="L4298">
        <v>81000</v>
      </c>
      <c r="M4298">
        <v>4982</v>
      </c>
      <c r="N4298">
        <v>5231</v>
      </c>
      <c r="O4298">
        <v>5493</v>
      </c>
      <c r="P4298">
        <v>6004</v>
      </c>
      <c r="Q4298">
        <v>6515</v>
      </c>
      <c r="R4298">
        <v>18000</v>
      </c>
      <c r="S4298">
        <v>18900</v>
      </c>
      <c r="T4298">
        <v>19846</v>
      </c>
      <c r="U4298">
        <v>21692</v>
      </c>
      <c r="V4298">
        <v>23539</v>
      </c>
      <c r="W4298" t="s">
        <v>3397</v>
      </c>
      <c r="X4298">
        <v>1</v>
      </c>
      <c r="Y4298">
        <v>1</v>
      </c>
      <c r="Z4298" t="s">
        <v>1532</v>
      </c>
    </row>
    <row r="4299" spans="1:26">
      <c r="A4299">
        <v>285</v>
      </c>
      <c r="B4299">
        <v>16226</v>
      </c>
      <c r="C4299" t="s">
        <v>1574</v>
      </c>
      <c r="D4299" t="s">
        <v>1529</v>
      </c>
      <c r="E4299" t="s">
        <v>1441</v>
      </c>
      <c r="F4299">
        <v>649</v>
      </c>
      <c r="G4299">
        <v>63552</v>
      </c>
      <c r="H4299" t="s">
        <v>1530</v>
      </c>
      <c r="I4299">
        <v>266</v>
      </c>
      <c r="J4299">
        <v>500</v>
      </c>
      <c r="K4299">
        <v>0.06</v>
      </c>
      <c r="L4299">
        <v>81000</v>
      </c>
      <c r="M4299">
        <v>741</v>
      </c>
      <c r="N4299">
        <v>778</v>
      </c>
      <c r="O4299">
        <v>817</v>
      </c>
      <c r="P4299">
        <v>893</v>
      </c>
      <c r="Q4299">
        <v>969</v>
      </c>
      <c r="R4299">
        <v>30</v>
      </c>
      <c r="S4299">
        <v>31</v>
      </c>
      <c r="T4299">
        <v>33</v>
      </c>
      <c r="U4299">
        <v>36</v>
      </c>
      <c r="V4299">
        <v>39</v>
      </c>
      <c r="W4299" t="s">
        <v>3398</v>
      </c>
      <c r="X4299">
        <v>1</v>
      </c>
      <c r="Y4299">
        <v>1</v>
      </c>
      <c r="Z4299" t="s">
        <v>1532</v>
      </c>
    </row>
    <row r="4300" spans="1:26">
      <c r="A4300">
        <v>285</v>
      </c>
      <c r="B4300">
        <v>16226</v>
      </c>
      <c r="C4300" t="s">
        <v>1574</v>
      </c>
      <c r="D4300" t="s">
        <v>1529</v>
      </c>
      <c r="E4300" t="s">
        <v>1439</v>
      </c>
      <c r="F4300">
        <v>20381</v>
      </c>
      <c r="G4300">
        <v>21356</v>
      </c>
      <c r="H4300" t="s">
        <v>1530</v>
      </c>
      <c r="I4300">
        <v>295</v>
      </c>
      <c r="J4300">
        <v>50</v>
      </c>
      <c r="K4300">
        <v>35</v>
      </c>
      <c r="L4300">
        <v>81000</v>
      </c>
      <c r="M4300">
        <v>2044</v>
      </c>
      <c r="N4300">
        <v>2146</v>
      </c>
      <c r="O4300">
        <v>2254</v>
      </c>
      <c r="P4300">
        <v>2464</v>
      </c>
      <c r="Q4300">
        <v>2674</v>
      </c>
      <c r="R4300">
        <v>1750</v>
      </c>
      <c r="S4300">
        <v>1837</v>
      </c>
      <c r="T4300">
        <v>1930</v>
      </c>
      <c r="U4300">
        <v>2110</v>
      </c>
      <c r="V4300">
        <v>2289</v>
      </c>
      <c r="W4300" t="s">
        <v>1924</v>
      </c>
      <c r="X4300">
        <v>1</v>
      </c>
      <c r="Y4300">
        <v>1</v>
      </c>
      <c r="Z4300" t="s">
        <v>1532</v>
      </c>
    </row>
    <row r="4301" spans="1:26">
      <c r="A4301">
        <v>285</v>
      </c>
      <c r="B4301">
        <v>16226</v>
      </c>
      <c r="C4301" t="s">
        <v>1574</v>
      </c>
      <c r="D4301" t="s">
        <v>1529</v>
      </c>
      <c r="E4301" t="s">
        <v>1449</v>
      </c>
      <c r="F4301">
        <v>41684</v>
      </c>
      <c r="G4301">
        <v>46884</v>
      </c>
      <c r="H4301" t="s">
        <v>1530</v>
      </c>
      <c r="I4301">
        <v>211</v>
      </c>
      <c r="J4301">
        <v>125</v>
      </c>
      <c r="K4301">
        <v>250</v>
      </c>
      <c r="L4301">
        <v>81314</v>
      </c>
      <c r="M4301">
        <v>1010</v>
      </c>
      <c r="N4301">
        <v>1061</v>
      </c>
      <c r="O4301">
        <v>1114</v>
      </c>
      <c r="P4301">
        <v>1218</v>
      </c>
      <c r="Q4301">
        <v>1322</v>
      </c>
      <c r="R4301">
        <v>31250</v>
      </c>
      <c r="S4301">
        <v>32828</v>
      </c>
      <c r="T4301">
        <v>34468</v>
      </c>
      <c r="U4301">
        <v>37686</v>
      </c>
      <c r="V4301">
        <v>40903</v>
      </c>
      <c r="W4301" t="s">
        <v>3399</v>
      </c>
      <c r="X4301">
        <v>1</v>
      </c>
      <c r="Y4301">
        <v>1</v>
      </c>
      <c r="Z4301" t="s">
        <v>1532</v>
      </c>
    </row>
    <row r="4302" spans="1:26">
      <c r="A4302">
        <v>285</v>
      </c>
      <c r="B4302">
        <v>16226</v>
      </c>
      <c r="C4302" t="s">
        <v>1574</v>
      </c>
      <c r="D4302" t="s">
        <v>1529</v>
      </c>
      <c r="E4302" t="s">
        <v>1439</v>
      </c>
      <c r="F4302">
        <v>20378</v>
      </c>
      <c r="G4302">
        <v>21353</v>
      </c>
      <c r="H4302" t="s">
        <v>1530</v>
      </c>
      <c r="I4302">
        <v>295</v>
      </c>
      <c r="J4302">
        <v>50</v>
      </c>
      <c r="K4302">
        <v>35</v>
      </c>
      <c r="L4302">
        <v>81000</v>
      </c>
      <c r="M4302">
        <v>2044</v>
      </c>
      <c r="N4302">
        <v>2146</v>
      </c>
      <c r="O4302">
        <v>2254</v>
      </c>
      <c r="P4302">
        <v>2464</v>
      </c>
      <c r="Q4302">
        <v>2674</v>
      </c>
      <c r="R4302">
        <v>1750</v>
      </c>
      <c r="S4302">
        <v>1837</v>
      </c>
      <c r="T4302">
        <v>1930</v>
      </c>
      <c r="U4302">
        <v>2110</v>
      </c>
      <c r="V4302">
        <v>2289</v>
      </c>
      <c r="W4302" t="s">
        <v>1924</v>
      </c>
      <c r="X4302">
        <v>1</v>
      </c>
      <c r="Y4302">
        <v>1</v>
      </c>
      <c r="Z4302" t="s">
        <v>1532</v>
      </c>
    </row>
    <row r="4303" spans="1:26">
      <c r="A4303">
        <v>285</v>
      </c>
      <c r="B4303">
        <v>16226</v>
      </c>
      <c r="C4303" t="s">
        <v>1574</v>
      </c>
      <c r="D4303" t="s">
        <v>1529</v>
      </c>
      <c r="E4303" t="s">
        <v>1449</v>
      </c>
      <c r="F4303">
        <v>41683</v>
      </c>
      <c r="G4303">
        <v>46883</v>
      </c>
      <c r="H4303" t="s">
        <v>1530</v>
      </c>
      <c r="I4303">
        <v>211</v>
      </c>
      <c r="J4303">
        <v>125</v>
      </c>
      <c r="K4303">
        <v>200</v>
      </c>
      <c r="L4303">
        <v>81314</v>
      </c>
      <c r="M4303">
        <v>1010</v>
      </c>
      <c r="N4303">
        <v>1061</v>
      </c>
      <c r="O4303">
        <v>1114</v>
      </c>
      <c r="P4303">
        <v>1218</v>
      </c>
      <c r="Q4303">
        <v>1322</v>
      </c>
      <c r="R4303">
        <v>25000</v>
      </c>
      <c r="S4303">
        <v>26262</v>
      </c>
      <c r="T4303">
        <v>27574</v>
      </c>
      <c r="U4303">
        <v>30149</v>
      </c>
      <c r="V4303">
        <v>32723</v>
      </c>
      <c r="W4303" t="s">
        <v>3400</v>
      </c>
      <c r="X4303">
        <v>1</v>
      </c>
      <c r="Y4303">
        <v>1</v>
      </c>
      <c r="Z4303" t="s">
        <v>1532</v>
      </c>
    </row>
    <row r="4304" spans="1:26">
      <c r="A4304">
        <v>285</v>
      </c>
      <c r="B4304">
        <v>16226</v>
      </c>
      <c r="C4304" t="s">
        <v>1574</v>
      </c>
      <c r="D4304" t="s">
        <v>1529</v>
      </c>
      <c r="E4304" t="s">
        <v>1449</v>
      </c>
      <c r="F4304">
        <v>41680</v>
      </c>
      <c r="G4304">
        <v>46878</v>
      </c>
      <c r="H4304" t="s">
        <v>1530</v>
      </c>
      <c r="I4304">
        <v>211</v>
      </c>
      <c r="J4304">
        <v>200</v>
      </c>
      <c r="K4304">
        <v>250</v>
      </c>
      <c r="L4304">
        <v>81314</v>
      </c>
      <c r="M4304">
        <v>1010</v>
      </c>
      <c r="N4304">
        <v>1061</v>
      </c>
      <c r="O4304">
        <v>1114</v>
      </c>
      <c r="P4304">
        <v>1218</v>
      </c>
      <c r="Q4304">
        <v>1322</v>
      </c>
      <c r="R4304">
        <v>50000</v>
      </c>
      <c r="S4304">
        <v>52525</v>
      </c>
      <c r="T4304">
        <v>55149</v>
      </c>
      <c r="U4304">
        <v>60297</v>
      </c>
      <c r="V4304">
        <v>65446</v>
      </c>
      <c r="W4304" t="s">
        <v>3401</v>
      </c>
      <c r="X4304">
        <v>1</v>
      </c>
      <c r="Y4304">
        <v>1</v>
      </c>
      <c r="Z4304" t="s">
        <v>1532</v>
      </c>
    </row>
    <row r="4305" spans="1:26">
      <c r="A4305">
        <v>285</v>
      </c>
      <c r="B4305">
        <v>16226</v>
      </c>
      <c r="C4305" t="s">
        <v>1574</v>
      </c>
      <c r="D4305" t="s">
        <v>1529</v>
      </c>
      <c r="E4305" t="s">
        <v>1449</v>
      </c>
      <c r="F4305">
        <v>41681</v>
      </c>
      <c r="G4305">
        <v>46879</v>
      </c>
      <c r="H4305" t="s">
        <v>1530</v>
      </c>
      <c r="I4305">
        <v>211</v>
      </c>
      <c r="J4305">
        <v>125</v>
      </c>
      <c r="K4305">
        <v>200</v>
      </c>
      <c r="L4305">
        <v>81314</v>
      </c>
      <c r="M4305">
        <v>1010</v>
      </c>
      <c r="N4305">
        <v>1061</v>
      </c>
      <c r="O4305">
        <v>1114</v>
      </c>
      <c r="P4305">
        <v>1218</v>
      </c>
      <c r="Q4305">
        <v>1322</v>
      </c>
      <c r="R4305">
        <v>25000</v>
      </c>
      <c r="S4305">
        <v>26262</v>
      </c>
      <c r="T4305">
        <v>27574</v>
      </c>
      <c r="U4305">
        <v>30149</v>
      </c>
      <c r="V4305">
        <v>32723</v>
      </c>
      <c r="W4305" t="s">
        <v>3402</v>
      </c>
      <c r="X4305">
        <v>1</v>
      </c>
      <c r="Y4305">
        <v>1</v>
      </c>
      <c r="Z4305" t="s">
        <v>1532</v>
      </c>
    </row>
    <row r="4306" spans="1:26">
      <c r="A4306">
        <v>285</v>
      </c>
      <c r="B4306">
        <v>16226</v>
      </c>
      <c r="C4306" t="s">
        <v>1574</v>
      </c>
      <c r="D4306" t="s">
        <v>1529</v>
      </c>
      <c r="E4306" t="s">
        <v>1439</v>
      </c>
      <c r="F4306">
        <v>20376</v>
      </c>
      <c r="G4306">
        <v>21351</v>
      </c>
      <c r="H4306" t="s">
        <v>1530</v>
      </c>
      <c r="I4306">
        <v>295</v>
      </c>
      <c r="J4306">
        <v>50</v>
      </c>
      <c r="K4306">
        <v>35</v>
      </c>
      <c r="L4306">
        <v>81000</v>
      </c>
      <c r="M4306">
        <v>2044</v>
      </c>
      <c r="N4306">
        <v>2146</v>
      </c>
      <c r="O4306">
        <v>2254</v>
      </c>
      <c r="P4306">
        <v>2464</v>
      </c>
      <c r="Q4306">
        <v>2674</v>
      </c>
      <c r="R4306">
        <v>1750</v>
      </c>
      <c r="S4306">
        <v>1837</v>
      </c>
      <c r="T4306">
        <v>1930</v>
      </c>
      <c r="U4306">
        <v>2110</v>
      </c>
      <c r="V4306">
        <v>2289</v>
      </c>
      <c r="W4306" t="s">
        <v>1924</v>
      </c>
      <c r="X4306">
        <v>1</v>
      </c>
      <c r="Y4306">
        <v>1</v>
      </c>
      <c r="Z4306" t="s">
        <v>1532</v>
      </c>
    </row>
    <row r="4307" spans="1:26">
      <c r="A4307">
        <v>285</v>
      </c>
      <c r="B4307">
        <v>16226</v>
      </c>
      <c r="C4307" t="s">
        <v>1574</v>
      </c>
      <c r="D4307" t="s">
        <v>1529</v>
      </c>
      <c r="E4307" t="s">
        <v>1439</v>
      </c>
      <c r="F4307">
        <v>20374</v>
      </c>
      <c r="G4307">
        <v>21349</v>
      </c>
      <c r="H4307" t="s">
        <v>1530</v>
      </c>
      <c r="I4307">
        <v>295</v>
      </c>
      <c r="J4307">
        <v>50</v>
      </c>
      <c r="K4307">
        <v>300</v>
      </c>
      <c r="L4307">
        <v>81000</v>
      </c>
      <c r="M4307">
        <v>2044</v>
      </c>
      <c r="N4307">
        <v>2146</v>
      </c>
      <c r="O4307">
        <v>2254</v>
      </c>
      <c r="P4307">
        <v>2464</v>
      </c>
      <c r="Q4307">
        <v>2674</v>
      </c>
      <c r="R4307">
        <v>15000</v>
      </c>
      <c r="S4307">
        <v>15749</v>
      </c>
      <c r="T4307">
        <v>16541</v>
      </c>
      <c r="U4307">
        <v>18082</v>
      </c>
      <c r="V4307">
        <v>19623</v>
      </c>
      <c r="W4307" t="s">
        <v>1924</v>
      </c>
      <c r="X4307">
        <v>1</v>
      </c>
      <c r="Y4307">
        <v>1</v>
      </c>
      <c r="Z4307" t="s">
        <v>1532</v>
      </c>
    </row>
    <row r="4308" spans="1:26">
      <c r="A4308">
        <v>285</v>
      </c>
      <c r="B4308">
        <v>16226</v>
      </c>
      <c r="C4308" t="s">
        <v>1574</v>
      </c>
      <c r="D4308" t="s">
        <v>1529</v>
      </c>
      <c r="E4308" t="s">
        <v>1439</v>
      </c>
      <c r="F4308">
        <v>20373</v>
      </c>
      <c r="G4308">
        <v>21348</v>
      </c>
      <c r="H4308" t="s">
        <v>1530</v>
      </c>
      <c r="I4308">
        <v>295</v>
      </c>
      <c r="J4308">
        <v>50</v>
      </c>
      <c r="K4308">
        <v>300</v>
      </c>
      <c r="L4308">
        <v>81000</v>
      </c>
      <c r="M4308">
        <v>2044</v>
      </c>
      <c r="N4308">
        <v>2146</v>
      </c>
      <c r="O4308">
        <v>2254</v>
      </c>
      <c r="P4308">
        <v>2464</v>
      </c>
      <c r="Q4308">
        <v>2674</v>
      </c>
      <c r="R4308">
        <v>15000</v>
      </c>
      <c r="S4308">
        <v>15749</v>
      </c>
      <c r="T4308">
        <v>16541</v>
      </c>
      <c r="U4308">
        <v>18082</v>
      </c>
      <c r="V4308">
        <v>19623</v>
      </c>
      <c r="W4308" t="s">
        <v>1924</v>
      </c>
      <c r="X4308">
        <v>1</v>
      </c>
      <c r="Y4308">
        <v>1</v>
      </c>
      <c r="Z4308" t="s">
        <v>1532</v>
      </c>
    </row>
    <row r="4309" spans="1:26">
      <c r="A4309">
        <v>285</v>
      </c>
      <c r="B4309">
        <v>16226</v>
      </c>
      <c r="C4309" t="s">
        <v>1574</v>
      </c>
      <c r="D4309" t="s">
        <v>1529</v>
      </c>
      <c r="E4309" t="s">
        <v>1441</v>
      </c>
      <c r="F4309">
        <v>11</v>
      </c>
      <c r="G4309">
        <v>103</v>
      </c>
      <c r="H4309" t="s">
        <v>1530</v>
      </c>
      <c r="I4309">
        <v>266</v>
      </c>
      <c r="J4309">
        <v>3000</v>
      </c>
      <c r="K4309">
        <v>0.06</v>
      </c>
      <c r="L4309">
        <v>81000</v>
      </c>
      <c r="M4309">
        <v>741</v>
      </c>
      <c r="N4309">
        <v>778</v>
      </c>
      <c r="O4309">
        <v>817</v>
      </c>
      <c r="P4309">
        <v>893</v>
      </c>
      <c r="Q4309">
        <v>969</v>
      </c>
      <c r="R4309">
        <v>180</v>
      </c>
      <c r="S4309">
        <v>189</v>
      </c>
      <c r="T4309">
        <v>198</v>
      </c>
      <c r="U4309">
        <v>217</v>
      </c>
      <c r="V4309">
        <v>235</v>
      </c>
      <c r="W4309" t="s">
        <v>1907</v>
      </c>
      <c r="X4309">
        <v>1</v>
      </c>
      <c r="Y4309">
        <v>1</v>
      </c>
      <c r="Z4309" t="s">
        <v>1532</v>
      </c>
    </row>
    <row r="4310" spans="1:26">
      <c r="A4310">
        <v>285</v>
      </c>
      <c r="B4310">
        <v>16226</v>
      </c>
      <c r="C4310" t="s">
        <v>1574</v>
      </c>
      <c r="D4310" t="s">
        <v>1529</v>
      </c>
      <c r="E4310" t="s">
        <v>1439</v>
      </c>
      <c r="F4310">
        <v>20371</v>
      </c>
      <c r="G4310">
        <v>21346</v>
      </c>
      <c r="H4310" t="s">
        <v>1530</v>
      </c>
      <c r="I4310">
        <v>295</v>
      </c>
      <c r="J4310">
        <v>100</v>
      </c>
      <c r="K4310">
        <v>35</v>
      </c>
      <c r="L4310">
        <v>81000</v>
      </c>
      <c r="M4310">
        <v>2044</v>
      </c>
      <c r="N4310">
        <v>2146</v>
      </c>
      <c r="O4310">
        <v>2254</v>
      </c>
      <c r="P4310">
        <v>2464</v>
      </c>
      <c r="Q4310">
        <v>2674</v>
      </c>
      <c r="R4310">
        <v>3500</v>
      </c>
      <c r="S4310">
        <v>3675</v>
      </c>
      <c r="T4310">
        <v>3860</v>
      </c>
      <c r="U4310">
        <v>4219</v>
      </c>
      <c r="V4310">
        <v>4579</v>
      </c>
      <c r="W4310" t="s">
        <v>1924</v>
      </c>
      <c r="X4310">
        <v>1</v>
      </c>
      <c r="Y4310">
        <v>1</v>
      </c>
      <c r="Z4310" t="s">
        <v>1532</v>
      </c>
    </row>
    <row r="4311" spans="1:26">
      <c r="A4311">
        <v>285</v>
      </c>
      <c r="B4311">
        <v>16226</v>
      </c>
      <c r="C4311" t="s">
        <v>1574</v>
      </c>
      <c r="D4311" t="s">
        <v>1529</v>
      </c>
      <c r="E4311" t="s">
        <v>1440</v>
      </c>
      <c r="F4311">
        <v>29436</v>
      </c>
      <c r="G4311">
        <v>32047</v>
      </c>
      <c r="H4311" t="s">
        <v>1530</v>
      </c>
      <c r="I4311">
        <v>297</v>
      </c>
      <c r="J4311">
        <v>900</v>
      </c>
      <c r="K4311">
        <v>150</v>
      </c>
      <c r="L4311">
        <v>81000</v>
      </c>
      <c r="M4311">
        <v>9493</v>
      </c>
      <c r="N4311">
        <v>9968</v>
      </c>
      <c r="O4311">
        <v>10466</v>
      </c>
      <c r="P4311">
        <v>11439</v>
      </c>
      <c r="Q4311">
        <v>12412</v>
      </c>
      <c r="R4311">
        <v>135000</v>
      </c>
      <c r="S4311">
        <v>141755</v>
      </c>
      <c r="T4311">
        <v>148837</v>
      </c>
      <c r="U4311">
        <v>162674</v>
      </c>
      <c r="V4311">
        <v>176511</v>
      </c>
      <c r="W4311" t="s">
        <v>1748</v>
      </c>
      <c r="X4311">
        <v>1</v>
      </c>
      <c r="Y4311">
        <v>1</v>
      </c>
      <c r="Z4311" t="s">
        <v>1532</v>
      </c>
    </row>
    <row r="4312" spans="1:26">
      <c r="A4312">
        <v>285</v>
      </c>
      <c r="B4312">
        <v>16226</v>
      </c>
      <c r="C4312" t="s">
        <v>1574</v>
      </c>
      <c r="D4312" t="s">
        <v>1529</v>
      </c>
      <c r="E4312" t="s">
        <v>1439</v>
      </c>
      <c r="F4312">
        <v>20364</v>
      </c>
      <c r="G4312">
        <v>21339</v>
      </c>
      <c r="H4312" t="s">
        <v>1530</v>
      </c>
      <c r="I4312">
        <v>295</v>
      </c>
      <c r="J4312">
        <v>100</v>
      </c>
      <c r="K4312">
        <v>300</v>
      </c>
      <c r="L4312">
        <v>81000</v>
      </c>
      <c r="M4312">
        <v>2044</v>
      </c>
      <c r="N4312">
        <v>2146</v>
      </c>
      <c r="O4312">
        <v>2254</v>
      </c>
      <c r="P4312">
        <v>2464</v>
      </c>
      <c r="Q4312">
        <v>2674</v>
      </c>
      <c r="R4312">
        <v>30000</v>
      </c>
      <c r="S4312">
        <v>31497</v>
      </c>
      <c r="T4312">
        <v>33082</v>
      </c>
      <c r="U4312">
        <v>36164</v>
      </c>
      <c r="V4312">
        <v>39247</v>
      </c>
      <c r="W4312" t="s">
        <v>1924</v>
      </c>
      <c r="X4312">
        <v>1</v>
      </c>
      <c r="Y4312">
        <v>1</v>
      </c>
      <c r="Z4312" t="s">
        <v>1532</v>
      </c>
    </row>
    <row r="4313" spans="1:26">
      <c r="A4313">
        <v>285</v>
      </c>
      <c r="B4313">
        <v>16226</v>
      </c>
      <c r="C4313" t="s">
        <v>1574</v>
      </c>
      <c r="D4313" t="s">
        <v>1529</v>
      </c>
      <c r="E4313" t="s">
        <v>1439</v>
      </c>
      <c r="F4313">
        <v>20363</v>
      </c>
      <c r="G4313">
        <v>21337</v>
      </c>
      <c r="H4313" t="s">
        <v>1530</v>
      </c>
      <c r="I4313">
        <v>295</v>
      </c>
      <c r="J4313">
        <v>50</v>
      </c>
      <c r="K4313">
        <v>35</v>
      </c>
      <c r="L4313">
        <v>81000</v>
      </c>
      <c r="M4313">
        <v>2044</v>
      </c>
      <c r="N4313">
        <v>2146</v>
      </c>
      <c r="O4313">
        <v>2254</v>
      </c>
      <c r="P4313">
        <v>2464</v>
      </c>
      <c r="Q4313">
        <v>2674</v>
      </c>
      <c r="R4313">
        <v>1750</v>
      </c>
      <c r="S4313">
        <v>1837</v>
      </c>
      <c r="T4313">
        <v>1930</v>
      </c>
      <c r="U4313">
        <v>2110</v>
      </c>
      <c r="V4313">
        <v>2289</v>
      </c>
      <c r="W4313" t="s">
        <v>1924</v>
      </c>
      <c r="X4313">
        <v>1</v>
      </c>
      <c r="Y4313">
        <v>1</v>
      </c>
      <c r="Z4313" t="s">
        <v>1532</v>
      </c>
    </row>
    <row r="4314" spans="1:26">
      <c r="A4314">
        <v>285</v>
      </c>
      <c r="B4314">
        <v>16226</v>
      </c>
      <c r="C4314" t="s">
        <v>1574</v>
      </c>
      <c r="D4314" t="s">
        <v>1529</v>
      </c>
      <c r="E4314" t="s">
        <v>1439</v>
      </c>
      <c r="F4314">
        <v>20360</v>
      </c>
      <c r="G4314">
        <v>21335</v>
      </c>
      <c r="H4314" t="s">
        <v>1530</v>
      </c>
      <c r="I4314">
        <v>295</v>
      </c>
      <c r="J4314">
        <v>100</v>
      </c>
      <c r="K4314">
        <v>35</v>
      </c>
      <c r="L4314">
        <v>81000</v>
      </c>
      <c r="M4314">
        <v>2044</v>
      </c>
      <c r="N4314">
        <v>2146</v>
      </c>
      <c r="O4314">
        <v>2254</v>
      </c>
      <c r="P4314">
        <v>2464</v>
      </c>
      <c r="Q4314">
        <v>2674</v>
      </c>
      <c r="R4314">
        <v>3500</v>
      </c>
      <c r="S4314">
        <v>3675</v>
      </c>
      <c r="T4314">
        <v>3860</v>
      </c>
      <c r="U4314">
        <v>4219</v>
      </c>
      <c r="V4314">
        <v>4579</v>
      </c>
      <c r="W4314" t="s">
        <v>1924</v>
      </c>
      <c r="X4314">
        <v>1</v>
      </c>
      <c r="Y4314">
        <v>1</v>
      </c>
      <c r="Z4314" t="s">
        <v>1532</v>
      </c>
    </row>
    <row r="4315" spans="1:26">
      <c r="A4315">
        <v>285</v>
      </c>
      <c r="B4315">
        <v>16226</v>
      </c>
      <c r="C4315" t="s">
        <v>1574</v>
      </c>
      <c r="D4315" t="s">
        <v>1529</v>
      </c>
      <c r="E4315" t="s">
        <v>1439</v>
      </c>
      <c r="F4315">
        <v>20359</v>
      </c>
      <c r="G4315">
        <v>21333</v>
      </c>
      <c r="H4315" t="s">
        <v>1530</v>
      </c>
      <c r="I4315">
        <v>295</v>
      </c>
      <c r="J4315">
        <v>200</v>
      </c>
      <c r="K4315">
        <v>35</v>
      </c>
      <c r="L4315">
        <v>81000</v>
      </c>
      <c r="M4315">
        <v>2044</v>
      </c>
      <c r="N4315">
        <v>2146</v>
      </c>
      <c r="O4315">
        <v>2254</v>
      </c>
      <c r="P4315">
        <v>2464</v>
      </c>
      <c r="Q4315">
        <v>2674</v>
      </c>
      <c r="R4315">
        <v>7000</v>
      </c>
      <c r="S4315">
        <v>7349</v>
      </c>
      <c r="T4315">
        <v>7719</v>
      </c>
      <c r="U4315">
        <v>8438</v>
      </c>
      <c r="V4315">
        <v>9158</v>
      </c>
      <c r="W4315" t="s">
        <v>1924</v>
      </c>
      <c r="X4315">
        <v>1</v>
      </c>
      <c r="Y4315">
        <v>1</v>
      </c>
      <c r="Z4315" t="s">
        <v>1532</v>
      </c>
    </row>
    <row r="4316" spans="1:26">
      <c r="A4316">
        <v>285</v>
      </c>
      <c r="B4316">
        <v>16226</v>
      </c>
      <c r="C4316" t="s">
        <v>1574</v>
      </c>
      <c r="D4316" t="s">
        <v>1529</v>
      </c>
      <c r="E4316" t="s">
        <v>1439</v>
      </c>
      <c r="F4316">
        <v>20358</v>
      </c>
      <c r="G4316">
        <v>21332</v>
      </c>
      <c r="H4316" t="s">
        <v>1530</v>
      </c>
      <c r="I4316">
        <v>295</v>
      </c>
      <c r="J4316">
        <v>200</v>
      </c>
      <c r="K4316">
        <v>35</v>
      </c>
      <c r="L4316">
        <v>81000</v>
      </c>
      <c r="M4316">
        <v>2044</v>
      </c>
      <c r="N4316">
        <v>2146</v>
      </c>
      <c r="O4316">
        <v>2254</v>
      </c>
      <c r="P4316">
        <v>2464</v>
      </c>
      <c r="Q4316">
        <v>2674</v>
      </c>
      <c r="R4316">
        <v>7000</v>
      </c>
      <c r="S4316">
        <v>7349</v>
      </c>
      <c r="T4316">
        <v>7719</v>
      </c>
      <c r="U4316">
        <v>8438</v>
      </c>
      <c r="V4316">
        <v>9158</v>
      </c>
      <c r="W4316" t="s">
        <v>1924</v>
      </c>
      <c r="X4316">
        <v>1</v>
      </c>
      <c r="Y4316">
        <v>1</v>
      </c>
      <c r="Z4316" t="s">
        <v>1532</v>
      </c>
    </row>
    <row r="4317" spans="1:26">
      <c r="A4317">
        <v>285</v>
      </c>
      <c r="B4317">
        <v>16226</v>
      </c>
      <c r="C4317" t="s">
        <v>1574</v>
      </c>
      <c r="D4317" t="s">
        <v>1529</v>
      </c>
      <c r="E4317" t="s">
        <v>1440</v>
      </c>
      <c r="F4317">
        <v>28038</v>
      </c>
      <c r="G4317">
        <v>30520</v>
      </c>
      <c r="H4317" t="s">
        <v>1530</v>
      </c>
      <c r="I4317">
        <v>297</v>
      </c>
      <c r="J4317">
        <v>1500</v>
      </c>
      <c r="K4317">
        <v>15</v>
      </c>
      <c r="L4317">
        <v>81000</v>
      </c>
      <c r="M4317">
        <v>9493</v>
      </c>
      <c r="N4317">
        <v>9968</v>
      </c>
      <c r="O4317">
        <v>10466</v>
      </c>
      <c r="P4317">
        <v>11439</v>
      </c>
      <c r="Q4317">
        <v>12412</v>
      </c>
      <c r="R4317">
        <v>22500</v>
      </c>
      <c r="S4317">
        <v>23626</v>
      </c>
      <c r="T4317">
        <v>24806</v>
      </c>
      <c r="U4317">
        <v>27112</v>
      </c>
      <c r="V4317">
        <v>29419</v>
      </c>
      <c r="W4317" t="s">
        <v>3403</v>
      </c>
      <c r="X4317">
        <v>1</v>
      </c>
      <c r="Y4317">
        <v>1</v>
      </c>
      <c r="Z4317" t="s">
        <v>1532</v>
      </c>
    </row>
    <row r="4318" spans="1:26">
      <c r="A4318">
        <v>285</v>
      </c>
      <c r="B4318">
        <v>16226</v>
      </c>
      <c r="C4318" t="s">
        <v>1574</v>
      </c>
      <c r="D4318" t="s">
        <v>1529</v>
      </c>
      <c r="E4318" t="s">
        <v>1441</v>
      </c>
      <c r="F4318">
        <v>28473</v>
      </c>
      <c r="G4318">
        <v>31033</v>
      </c>
      <c r="H4318" t="s">
        <v>1530</v>
      </c>
      <c r="I4318">
        <v>266</v>
      </c>
      <c r="J4318">
        <v>3000</v>
      </c>
      <c r="K4318">
        <v>15</v>
      </c>
      <c r="L4318">
        <v>81000</v>
      </c>
      <c r="M4318">
        <v>741</v>
      </c>
      <c r="N4318">
        <v>778</v>
      </c>
      <c r="O4318">
        <v>817</v>
      </c>
      <c r="P4318">
        <v>893</v>
      </c>
      <c r="Q4318">
        <v>969</v>
      </c>
      <c r="R4318">
        <v>45000</v>
      </c>
      <c r="S4318">
        <v>47247</v>
      </c>
      <c r="T4318">
        <v>49615</v>
      </c>
      <c r="U4318">
        <v>54231</v>
      </c>
      <c r="V4318">
        <v>58846</v>
      </c>
      <c r="W4318" t="s">
        <v>2437</v>
      </c>
      <c r="X4318">
        <v>1</v>
      </c>
      <c r="Y4318">
        <v>1</v>
      </c>
      <c r="Z4318" t="s">
        <v>1532</v>
      </c>
    </row>
    <row r="4319" spans="1:26">
      <c r="A4319">
        <v>285</v>
      </c>
      <c r="B4319">
        <v>16226</v>
      </c>
      <c r="C4319" t="s">
        <v>1574</v>
      </c>
      <c r="D4319" t="s">
        <v>1529</v>
      </c>
      <c r="E4319" t="s">
        <v>1439</v>
      </c>
      <c r="F4319">
        <v>8271</v>
      </c>
      <c r="G4319">
        <v>8651</v>
      </c>
      <c r="H4319" t="s">
        <v>1530</v>
      </c>
      <c r="I4319">
        <v>286</v>
      </c>
      <c r="J4319">
        <v>50</v>
      </c>
      <c r="K4319">
        <v>20</v>
      </c>
      <c r="L4319">
        <v>81000</v>
      </c>
      <c r="M4319">
        <v>2044</v>
      </c>
      <c r="N4319">
        <v>2146</v>
      </c>
      <c r="O4319">
        <v>2254</v>
      </c>
      <c r="P4319">
        <v>2464</v>
      </c>
      <c r="Q4319">
        <v>2674</v>
      </c>
      <c r="R4319">
        <v>1000</v>
      </c>
      <c r="S4319">
        <v>1050</v>
      </c>
      <c r="T4319">
        <v>1103</v>
      </c>
      <c r="U4319">
        <v>1205</v>
      </c>
      <c r="V4319">
        <v>1308</v>
      </c>
      <c r="W4319" t="s">
        <v>1924</v>
      </c>
      <c r="X4319">
        <v>1</v>
      </c>
      <c r="Y4319">
        <v>1</v>
      </c>
      <c r="Z4319" t="s">
        <v>1532</v>
      </c>
    </row>
    <row r="4320" spans="1:26">
      <c r="A4320">
        <v>285</v>
      </c>
      <c r="B4320">
        <v>16226</v>
      </c>
      <c r="C4320" t="s">
        <v>1574</v>
      </c>
      <c r="D4320" t="s">
        <v>1529</v>
      </c>
      <c r="E4320" t="s">
        <v>1449</v>
      </c>
      <c r="F4320">
        <v>39681</v>
      </c>
      <c r="G4320">
        <v>63914</v>
      </c>
      <c r="H4320" t="s">
        <v>1530</v>
      </c>
      <c r="I4320">
        <v>211</v>
      </c>
      <c r="J4320">
        <v>125</v>
      </c>
      <c r="K4320">
        <v>200</v>
      </c>
      <c r="L4320">
        <v>81314</v>
      </c>
      <c r="M4320">
        <v>1010</v>
      </c>
      <c r="N4320">
        <v>1061</v>
      </c>
      <c r="O4320">
        <v>1114</v>
      </c>
      <c r="P4320">
        <v>1218</v>
      </c>
      <c r="Q4320">
        <v>1322</v>
      </c>
      <c r="R4320">
        <v>25000</v>
      </c>
      <c r="S4320">
        <v>26262</v>
      </c>
      <c r="T4320">
        <v>27574</v>
      </c>
      <c r="U4320">
        <v>30149</v>
      </c>
      <c r="V4320">
        <v>32723</v>
      </c>
      <c r="W4320" t="s">
        <v>3404</v>
      </c>
      <c r="X4320">
        <v>1</v>
      </c>
      <c r="Y4320">
        <v>1</v>
      </c>
      <c r="Z4320" t="s">
        <v>1532</v>
      </c>
    </row>
    <row r="4321" spans="1:26">
      <c r="A4321">
        <v>285</v>
      </c>
      <c r="B4321">
        <v>16226</v>
      </c>
      <c r="C4321" t="s">
        <v>1574</v>
      </c>
      <c r="D4321" t="s">
        <v>1529</v>
      </c>
      <c r="E4321" t="s">
        <v>1440</v>
      </c>
      <c r="F4321">
        <v>40913</v>
      </c>
      <c r="G4321">
        <v>45817</v>
      </c>
      <c r="H4321" t="s">
        <v>1530</v>
      </c>
      <c r="I4321">
        <v>297</v>
      </c>
      <c r="J4321">
        <v>300</v>
      </c>
      <c r="K4321">
        <v>20</v>
      </c>
      <c r="L4321">
        <v>81000</v>
      </c>
      <c r="M4321">
        <v>9493</v>
      </c>
      <c r="N4321">
        <v>9968</v>
      </c>
      <c r="O4321">
        <v>10466</v>
      </c>
      <c r="P4321">
        <v>11439</v>
      </c>
      <c r="Q4321">
        <v>12412</v>
      </c>
      <c r="R4321">
        <v>6000</v>
      </c>
      <c r="S4321">
        <v>6300</v>
      </c>
      <c r="T4321">
        <v>6615</v>
      </c>
      <c r="U4321">
        <v>7230</v>
      </c>
      <c r="V4321">
        <v>7845</v>
      </c>
      <c r="W4321" t="s">
        <v>1834</v>
      </c>
      <c r="X4321">
        <v>1</v>
      </c>
      <c r="Y4321">
        <v>1</v>
      </c>
      <c r="Z4321" t="s">
        <v>1532</v>
      </c>
    </row>
    <row r="4322" spans="1:26">
      <c r="A4322">
        <v>285</v>
      </c>
      <c r="B4322">
        <v>16226</v>
      </c>
      <c r="C4322" t="s">
        <v>1574</v>
      </c>
      <c r="D4322" t="s">
        <v>1529</v>
      </c>
      <c r="E4322" t="s">
        <v>1449</v>
      </c>
      <c r="F4322">
        <v>51777</v>
      </c>
      <c r="G4322">
        <v>61042</v>
      </c>
      <c r="H4322" t="s">
        <v>1530</v>
      </c>
      <c r="I4322">
        <v>211</v>
      </c>
      <c r="J4322">
        <v>125</v>
      </c>
      <c r="K4322">
        <v>300</v>
      </c>
      <c r="L4322">
        <v>81314</v>
      </c>
      <c r="M4322">
        <v>1010</v>
      </c>
      <c r="N4322">
        <v>1061</v>
      </c>
      <c r="O4322">
        <v>1114</v>
      </c>
      <c r="P4322">
        <v>1218</v>
      </c>
      <c r="Q4322">
        <v>1322</v>
      </c>
      <c r="R4322">
        <v>37500</v>
      </c>
      <c r="S4322">
        <v>39394</v>
      </c>
      <c r="T4322">
        <v>41361</v>
      </c>
      <c r="U4322">
        <v>45223</v>
      </c>
      <c r="V4322">
        <v>49084</v>
      </c>
      <c r="W4322" t="s">
        <v>3405</v>
      </c>
      <c r="X4322">
        <v>1</v>
      </c>
      <c r="Y4322">
        <v>1</v>
      </c>
      <c r="Z4322" t="s">
        <v>1532</v>
      </c>
    </row>
    <row r="4323" spans="1:26">
      <c r="A4323">
        <v>285</v>
      </c>
      <c r="B4323">
        <v>16226</v>
      </c>
      <c r="C4323" t="s">
        <v>1574</v>
      </c>
      <c r="D4323" t="s">
        <v>1529</v>
      </c>
      <c r="E4323" t="s">
        <v>1449</v>
      </c>
      <c r="F4323">
        <v>52005</v>
      </c>
      <c r="G4323">
        <v>61284</v>
      </c>
      <c r="H4323" t="s">
        <v>1530</v>
      </c>
      <c r="I4323">
        <v>211</v>
      </c>
      <c r="J4323">
        <v>125</v>
      </c>
      <c r="K4323">
        <v>250</v>
      </c>
      <c r="L4323">
        <v>81314</v>
      </c>
      <c r="M4323">
        <v>1010</v>
      </c>
      <c r="N4323">
        <v>1061</v>
      </c>
      <c r="O4323">
        <v>1114</v>
      </c>
      <c r="P4323">
        <v>1218</v>
      </c>
      <c r="Q4323">
        <v>1322</v>
      </c>
      <c r="R4323">
        <v>31250</v>
      </c>
      <c r="S4323">
        <v>32828</v>
      </c>
      <c r="T4323">
        <v>34468</v>
      </c>
      <c r="U4323">
        <v>37686</v>
      </c>
      <c r="V4323">
        <v>40903</v>
      </c>
      <c r="W4323" t="s">
        <v>3405</v>
      </c>
      <c r="X4323">
        <v>1</v>
      </c>
      <c r="Y4323">
        <v>1</v>
      </c>
      <c r="Z4323" t="s">
        <v>1532</v>
      </c>
    </row>
    <row r="4324" spans="1:26">
      <c r="A4324">
        <v>285</v>
      </c>
      <c r="B4324">
        <v>16226</v>
      </c>
      <c r="C4324" t="s">
        <v>1574</v>
      </c>
      <c r="D4324" t="s">
        <v>1529</v>
      </c>
      <c r="E4324" t="s">
        <v>1440</v>
      </c>
      <c r="F4324">
        <v>49780</v>
      </c>
      <c r="G4324">
        <v>58353</v>
      </c>
      <c r="H4324" t="s">
        <v>1530</v>
      </c>
      <c r="I4324">
        <v>297</v>
      </c>
      <c r="J4324">
        <v>150</v>
      </c>
      <c r="K4324">
        <v>100</v>
      </c>
      <c r="L4324">
        <v>81000</v>
      </c>
      <c r="M4324">
        <v>9493</v>
      </c>
      <c r="N4324">
        <v>9968</v>
      </c>
      <c r="O4324">
        <v>10466</v>
      </c>
      <c r="P4324">
        <v>11439</v>
      </c>
      <c r="Q4324">
        <v>12412</v>
      </c>
      <c r="R4324">
        <v>15000</v>
      </c>
      <c r="S4324">
        <v>15751</v>
      </c>
      <c r="T4324">
        <v>16537</v>
      </c>
      <c r="U4324">
        <v>18075</v>
      </c>
      <c r="V4324">
        <v>19612</v>
      </c>
      <c r="W4324" t="s">
        <v>1748</v>
      </c>
      <c r="X4324">
        <v>1</v>
      </c>
      <c r="Y4324">
        <v>1</v>
      </c>
      <c r="Z4324" t="s">
        <v>1532</v>
      </c>
    </row>
    <row r="4325" spans="1:26">
      <c r="A4325">
        <v>285</v>
      </c>
      <c r="B4325">
        <v>16226</v>
      </c>
      <c r="C4325" t="s">
        <v>1574</v>
      </c>
      <c r="D4325" t="s">
        <v>1529</v>
      </c>
      <c r="E4325" t="s">
        <v>1449</v>
      </c>
      <c r="F4325">
        <v>52215</v>
      </c>
      <c r="G4325">
        <v>61519</v>
      </c>
      <c r="H4325" t="s">
        <v>1530</v>
      </c>
      <c r="I4325">
        <v>211</v>
      </c>
      <c r="J4325">
        <v>125</v>
      </c>
      <c r="K4325">
        <v>250</v>
      </c>
      <c r="L4325">
        <v>81314</v>
      </c>
      <c r="M4325">
        <v>1010</v>
      </c>
      <c r="N4325">
        <v>1061</v>
      </c>
      <c r="O4325">
        <v>1114</v>
      </c>
      <c r="P4325">
        <v>1218</v>
      </c>
      <c r="Q4325">
        <v>1322</v>
      </c>
      <c r="R4325">
        <v>31250</v>
      </c>
      <c r="S4325">
        <v>32828</v>
      </c>
      <c r="T4325">
        <v>34468</v>
      </c>
      <c r="U4325">
        <v>37686</v>
      </c>
      <c r="V4325">
        <v>40903</v>
      </c>
      <c r="W4325" t="s">
        <v>3406</v>
      </c>
      <c r="X4325">
        <v>1</v>
      </c>
      <c r="Y4325">
        <v>1</v>
      </c>
      <c r="Z4325" t="s">
        <v>1532</v>
      </c>
    </row>
    <row r="4326" spans="1:26">
      <c r="A4326">
        <v>285</v>
      </c>
      <c r="B4326">
        <v>16226</v>
      </c>
      <c r="C4326" t="s">
        <v>1574</v>
      </c>
      <c r="D4326" t="s">
        <v>1529</v>
      </c>
      <c r="E4326" t="s">
        <v>1440</v>
      </c>
      <c r="F4326">
        <v>2791</v>
      </c>
      <c r="G4326">
        <v>65282</v>
      </c>
      <c r="H4326" t="s">
        <v>1530</v>
      </c>
      <c r="I4326">
        <v>297</v>
      </c>
      <c r="J4326">
        <v>750</v>
      </c>
      <c r="K4326">
        <v>25</v>
      </c>
      <c r="L4326">
        <v>81000</v>
      </c>
      <c r="M4326">
        <v>9493</v>
      </c>
      <c r="N4326">
        <v>9968</v>
      </c>
      <c r="O4326">
        <v>10466</v>
      </c>
      <c r="P4326">
        <v>11439</v>
      </c>
      <c r="Q4326">
        <v>12412</v>
      </c>
      <c r="R4326">
        <v>18750</v>
      </c>
      <c r="S4326">
        <v>19688</v>
      </c>
      <c r="T4326">
        <v>20672</v>
      </c>
      <c r="U4326">
        <v>22594</v>
      </c>
      <c r="V4326">
        <v>24515</v>
      </c>
      <c r="W4326" t="s">
        <v>2530</v>
      </c>
      <c r="X4326">
        <v>1</v>
      </c>
      <c r="Y4326">
        <v>1</v>
      </c>
      <c r="Z4326" t="s">
        <v>1532</v>
      </c>
    </row>
    <row r="4327" spans="1:26">
      <c r="A4327">
        <v>285</v>
      </c>
      <c r="B4327">
        <v>16226</v>
      </c>
      <c r="C4327" t="s">
        <v>1574</v>
      </c>
      <c r="D4327" t="s">
        <v>1529</v>
      </c>
      <c r="E4327" t="s">
        <v>1439</v>
      </c>
      <c r="F4327">
        <v>8270</v>
      </c>
      <c r="G4327">
        <v>8650</v>
      </c>
      <c r="H4327" t="s">
        <v>1530</v>
      </c>
      <c r="I4327">
        <v>286</v>
      </c>
      <c r="J4327">
        <v>100</v>
      </c>
      <c r="K4327">
        <v>20</v>
      </c>
      <c r="L4327">
        <v>81000</v>
      </c>
      <c r="M4327">
        <v>2044</v>
      </c>
      <c r="N4327">
        <v>2146</v>
      </c>
      <c r="O4327">
        <v>2254</v>
      </c>
      <c r="P4327">
        <v>2464</v>
      </c>
      <c r="Q4327">
        <v>2674</v>
      </c>
      <c r="R4327">
        <v>2000</v>
      </c>
      <c r="S4327">
        <v>2100</v>
      </c>
      <c r="T4327">
        <v>2205</v>
      </c>
      <c r="U4327">
        <v>2411</v>
      </c>
      <c r="V4327">
        <v>2616</v>
      </c>
      <c r="W4327" t="s">
        <v>1924</v>
      </c>
      <c r="X4327">
        <v>1</v>
      </c>
      <c r="Y4327">
        <v>1</v>
      </c>
      <c r="Z4327" t="s">
        <v>1532</v>
      </c>
    </row>
    <row r="4328" spans="1:26">
      <c r="A4328">
        <v>285</v>
      </c>
      <c r="B4328">
        <v>16226</v>
      </c>
      <c r="C4328" t="s">
        <v>1574</v>
      </c>
      <c r="D4328" t="s">
        <v>1529</v>
      </c>
      <c r="E4328" t="s">
        <v>1449</v>
      </c>
      <c r="F4328">
        <v>52203</v>
      </c>
      <c r="G4328">
        <v>61496</v>
      </c>
      <c r="H4328" t="s">
        <v>1530</v>
      </c>
      <c r="I4328">
        <v>211</v>
      </c>
      <c r="J4328">
        <v>125</v>
      </c>
      <c r="K4328">
        <v>250</v>
      </c>
      <c r="L4328">
        <v>81314</v>
      </c>
      <c r="M4328">
        <v>1010</v>
      </c>
      <c r="N4328">
        <v>1061</v>
      </c>
      <c r="O4328">
        <v>1114</v>
      </c>
      <c r="P4328">
        <v>1218</v>
      </c>
      <c r="Q4328">
        <v>1322</v>
      </c>
      <c r="R4328">
        <v>31250</v>
      </c>
      <c r="S4328">
        <v>32828</v>
      </c>
      <c r="T4328">
        <v>34468</v>
      </c>
      <c r="U4328">
        <v>37686</v>
      </c>
      <c r="V4328">
        <v>40903</v>
      </c>
      <c r="W4328" t="s">
        <v>3407</v>
      </c>
      <c r="X4328">
        <v>1</v>
      </c>
      <c r="Y4328">
        <v>1</v>
      </c>
      <c r="Z4328" t="s">
        <v>1532</v>
      </c>
    </row>
    <row r="4329" spans="1:26">
      <c r="A4329">
        <v>285</v>
      </c>
      <c r="B4329">
        <v>16226</v>
      </c>
      <c r="C4329" t="s">
        <v>1574</v>
      </c>
      <c r="D4329" t="s">
        <v>1529</v>
      </c>
      <c r="E4329" t="s">
        <v>1449</v>
      </c>
      <c r="F4329">
        <v>52192</v>
      </c>
      <c r="G4329">
        <v>61481</v>
      </c>
      <c r="H4329" t="s">
        <v>1530</v>
      </c>
      <c r="I4329">
        <v>211</v>
      </c>
      <c r="J4329">
        <v>200</v>
      </c>
      <c r="K4329">
        <v>250</v>
      </c>
      <c r="L4329">
        <v>81314</v>
      </c>
      <c r="M4329">
        <v>1010</v>
      </c>
      <c r="N4329">
        <v>1061</v>
      </c>
      <c r="O4329">
        <v>1114</v>
      </c>
      <c r="P4329">
        <v>1218</v>
      </c>
      <c r="Q4329">
        <v>1322</v>
      </c>
      <c r="R4329">
        <v>50000</v>
      </c>
      <c r="S4329">
        <v>52525</v>
      </c>
      <c r="T4329">
        <v>55149</v>
      </c>
      <c r="U4329">
        <v>60297</v>
      </c>
      <c r="V4329">
        <v>65446</v>
      </c>
      <c r="W4329" t="s">
        <v>3408</v>
      </c>
      <c r="X4329">
        <v>1</v>
      </c>
      <c r="Y4329">
        <v>1</v>
      </c>
      <c r="Z4329" t="s">
        <v>1532</v>
      </c>
    </row>
    <row r="4330" spans="1:26">
      <c r="A4330">
        <v>285</v>
      </c>
      <c r="B4330">
        <v>16226</v>
      </c>
      <c r="C4330" t="s">
        <v>1574</v>
      </c>
      <c r="D4330" t="s">
        <v>1529</v>
      </c>
      <c r="E4330" t="s">
        <v>1449</v>
      </c>
      <c r="F4330">
        <v>52198</v>
      </c>
      <c r="G4330">
        <v>61489</v>
      </c>
      <c r="H4330" t="s">
        <v>1530</v>
      </c>
      <c r="I4330">
        <v>211</v>
      </c>
      <c r="J4330">
        <v>125</v>
      </c>
      <c r="K4330">
        <v>300</v>
      </c>
      <c r="L4330">
        <v>81314</v>
      </c>
      <c r="M4330">
        <v>1010</v>
      </c>
      <c r="N4330">
        <v>1061</v>
      </c>
      <c r="O4330">
        <v>1114</v>
      </c>
      <c r="P4330">
        <v>1218</v>
      </c>
      <c r="Q4330">
        <v>1322</v>
      </c>
      <c r="R4330">
        <v>37500</v>
      </c>
      <c r="S4330">
        <v>39394</v>
      </c>
      <c r="T4330">
        <v>41361</v>
      </c>
      <c r="U4330">
        <v>45223</v>
      </c>
      <c r="V4330">
        <v>49084</v>
      </c>
      <c r="W4330" t="s">
        <v>3406</v>
      </c>
      <c r="X4330">
        <v>1</v>
      </c>
      <c r="Y4330">
        <v>1</v>
      </c>
      <c r="Z4330" t="s">
        <v>1532</v>
      </c>
    </row>
    <row r="4331" spans="1:26">
      <c r="A4331">
        <v>285</v>
      </c>
      <c r="B4331">
        <v>16226</v>
      </c>
      <c r="C4331" t="s">
        <v>1574</v>
      </c>
      <c r="D4331" t="s">
        <v>1529</v>
      </c>
      <c r="E4331" t="s">
        <v>1440</v>
      </c>
      <c r="F4331">
        <v>56125</v>
      </c>
      <c r="G4331">
        <v>66337</v>
      </c>
      <c r="H4331" t="s">
        <v>1530</v>
      </c>
      <c r="I4331">
        <v>297</v>
      </c>
      <c r="J4331">
        <v>18</v>
      </c>
      <c r="K4331">
        <v>125</v>
      </c>
      <c r="L4331">
        <v>81000</v>
      </c>
      <c r="M4331">
        <v>9493</v>
      </c>
      <c r="N4331">
        <v>9968</v>
      </c>
      <c r="O4331">
        <v>10466</v>
      </c>
      <c r="P4331">
        <v>11439</v>
      </c>
      <c r="Q4331">
        <v>12412</v>
      </c>
      <c r="R4331">
        <v>2250</v>
      </c>
      <c r="S4331">
        <v>2363</v>
      </c>
      <c r="T4331">
        <v>2481</v>
      </c>
      <c r="U4331">
        <v>2711</v>
      </c>
      <c r="V4331">
        <v>2942</v>
      </c>
      <c r="W4331" t="s">
        <v>3409</v>
      </c>
      <c r="X4331">
        <v>1</v>
      </c>
      <c r="Y4331">
        <v>1</v>
      </c>
      <c r="Z4331" t="s">
        <v>1532</v>
      </c>
    </row>
    <row r="4332" spans="1:26">
      <c r="A4332">
        <v>285</v>
      </c>
      <c r="B4332">
        <v>16226</v>
      </c>
      <c r="C4332" t="s">
        <v>1574</v>
      </c>
      <c r="D4332" t="s">
        <v>1529</v>
      </c>
      <c r="E4332" t="s">
        <v>1449</v>
      </c>
      <c r="F4332">
        <v>52210</v>
      </c>
      <c r="G4332">
        <v>61510</v>
      </c>
      <c r="H4332" t="s">
        <v>1530</v>
      </c>
      <c r="I4332">
        <v>211</v>
      </c>
      <c r="J4332">
        <v>125</v>
      </c>
      <c r="K4332">
        <v>300</v>
      </c>
      <c r="L4332">
        <v>81314</v>
      </c>
      <c r="M4332">
        <v>1010</v>
      </c>
      <c r="N4332">
        <v>1061</v>
      </c>
      <c r="O4332">
        <v>1114</v>
      </c>
      <c r="P4332">
        <v>1218</v>
      </c>
      <c r="Q4332">
        <v>1322</v>
      </c>
      <c r="R4332">
        <v>37500</v>
      </c>
      <c r="S4332">
        <v>39394</v>
      </c>
      <c r="T4332">
        <v>41361</v>
      </c>
      <c r="U4332">
        <v>45223</v>
      </c>
      <c r="V4332">
        <v>49084</v>
      </c>
      <c r="W4332" t="s">
        <v>3410</v>
      </c>
      <c r="X4332">
        <v>1</v>
      </c>
      <c r="Y4332">
        <v>1</v>
      </c>
      <c r="Z4332" t="s">
        <v>1532</v>
      </c>
    </row>
    <row r="4333" spans="1:26">
      <c r="A4333">
        <v>285</v>
      </c>
      <c r="B4333">
        <v>16226</v>
      </c>
      <c r="C4333" t="s">
        <v>1574</v>
      </c>
      <c r="D4333" t="s">
        <v>1529</v>
      </c>
      <c r="E4333" t="s">
        <v>1449</v>
      </c>
      <c r="F4333">
        <v>52210</v>
      </c>
      <c r="G4333">
        <v>61508</v>
      </c>
      <c r="H4333" t="s">
        <v>1530</v>
      </c>
      <c r="I4333">
        <v>211</v>
      </c>
      <c r="J4333">
        <v>125</v>
      </c>
      <c r="K4333">
        <v>25</v>
      </c>
      <c r="L4333">
        <v>81314</v>
      </c>
      <c r="M4333">
        <v>1010</v>
      </c>
      <c r="N4333">
        <v>1061</v>
      </c>
      <c r="O4333">
        <v>1114</v>
      </c>
      <c r="P4333">
        <v>1218</v>
      </c>
      <c r="Q4333">
        <v>1322</v>
      </c>
      <c r="R4333">
        <v>3125</v>
      </c>
      <c r="S4333">
        <v>3283</v>
      </c>
      <c r="T4333">
        <v>3447</v>
      </c>
      <c r="U4333">
        <v>3769</v>
      </c>
      <c r="V4333">
        <v>4090</v>
      </c>
      <c r="W4333" t="s">
        <v>3410</v>
      </c>
      <c r="X4333">
        <v>1</v>
      </c>
      <c r="Y4333">
        <v>1</v>
      </c>
      <c r="Z4333" t="s">
        <v>1532</v>
      </c>
    </row>
    <row r="4334" spans="1:26">
      <c r="A4334">
        <v>285</v>
      </c>
      <c r="B4334">
        <v>16226</v>
      </c>
      <c r="C4334" t="s">
        <v>1574</v>
      </c>
      <c r="D4334" t="s">
        <v>1529</v>
      </c>
      <c r="E4334" t="s">
        <v>1449</v>
      </c>
      <c r="F4334">
        <v>52196</v>
      </c>
      <c r="G4334">
        <v>61485</v>
      </c>
      <c r="H4334" t="s">
        <v>1530</v>
      </c>
      <c r="I4334">
        <v>211</v>
      </c>
      <c r="J4334">
        <v>125</v>
      </c>
      <c r="K4334">
        <v>250</v>
      </c>
      <c r="L4334">
        <v>81314</v>
      </c>
      <c r="M4334">
        <v>1010</v>
      </c>
      <c r="N4334">
        <v>1061</v>
      </c>
      <c r="O4334">
        <v>1114</v>
      </c>
      <c r="P4334">
        <v>1218</v>
      </c>
      <c r="Q4334">
        <v>1322</v>
      </c>
      <c r="R4334">
        <v>31250</v>
      </c>
      <c r="S4334">
        <v>32828</v>
      </c>
      <c r="T4334">
        <v>34468</v>
      </c>
      <c r="U4334">
        <v>37686</v>
      </c>
      <c r="V4334">
        <v>40903</v>
      </c>
      <c r="W4334" t="s">
        <v>3411</v>
      </c>
      <c r="X4334">
        <v>1</v>
      </c>
      <c r="Y4334">
        <v>1</v>
      </c>
      <c r="Z4334" t="s">
        <v>1532</v>
      </c>
    </row>
    <row r="4335" spans="1:26">
      <c r="A4335">
        <v>285</v>
      </c>
      <c r="B4335">
        <v>16226</v>
      </c>
      <c r="C4335" t="s">
        <v>1574</v>
      </c>
      <c r="D4335" t="s">
        <v>1529</v>
      </c>
      <c r="E4335" t="s">
        <v>1440</v>
      </c>
      <c r="F4335">
        <v>57773</v>
      </c>
      <c r="G4335">
        <v>68565</v>
      </c>
      <c r="H4335" t="s">
        <v>1530</v>
      </c>
      <c r="I4335">
        <v>297</v>
      </c>
      <c r="J4335">
        <v>9</v>
      </c>
      <c r="K4335">
        <v>1500</v>
      </c>
      <c r="L4335">
        <v>81000</v>
      </c>
      <c r="M4335">
        <v>9493</v>
      </c>
      <c r="N4335">
        <v>9968</v>
      </c>
      <c r="O4335">
        <v>10466</v>
      </c>
      <c r="P4335">
        <v>11439</v>
      </c>
      <c r="Q4335">
        <v>12412</v>
      </c>
      <c r="R4335">
        <v>13500</v>
      </c>
      <c r="S4335">
        <v>14175</v>
      </c>
      <c r="T4335">
        <v>14884</v>
      </c>
      <c r="U4335">
        <v>16267</v>
      </c>
      <c r="V4335">
        <v>17651</v>
      </c>
      <c r="W4335" t="s">
        <v>2546</v>
      </c>
      <c r="X4335">
        <v>1</v>
      </c>
      <c r="Y4335">
        <v>1</v>
      </c>
      <c r="Z4335" t="s">
        <v>1532</v>
      </c>
    </row>
    <row r="4336" spans="1:26">
      <c r="A4336">
        <v>285</v>
      </c>
      <c r="B4336">
        <v>16226</v>
      </c>
      <c r="C4336" t="s">
        <v>1574</v>
      </c>
      <c r="D4336" t="s">
        <v>1529</v>
      </c>
      <c r="E4336" t="s">
        <v>1449</v>
      </c>
      <c r="F4336">
        <v>52213</v>
      </c>
      <c r="G4336">
        <v>61516</v>
      </c>
      <c r="H4336" t="s">
        <v>1530</v>
      </c>
      <c r="I4336">
        <v>211</v>
      </c>
      <c r="J4336">
        <v>125</v>
      </c>
      <c r="K4336">
        <v>250</v>
      </c>
      <c r="L4336">
        <v>81314</v>
      </c>
      <c r="M4336">
        <v>1010</v>
      </c>
      <c r="N4336">
        <v>1061</v>
      </c>
      <c r="O4336">
        <v>1114</v>
      </c>
      <c r="P4336">
        <v>1218</v>
      </c>
      <c r="Q4336">
        <v>1322</v>
      </c>
      <c r="R4336">
        <v>31250</v>
      </c>
      <c r="S4336">
        <v>32828</v>
      </c>
      <c r="T4336">
        <v>34468</v>
      </c>
      <c r="U4336">
        <v>37686</v>
      </c>
      <c r="V4336">
        <v>40903</v>
      </c>
      <c r="W4336" t="s">
        <v>3408</v>
      </c>
      <c r="X4336">
        <v>1</v>
      </c>
      <c r="Y4336">
        <v>1</v>
      </c>
      <c r="Z4336" t="s">
        <v>1532</v>
      </c>
    </row>
    <row r="4337" spans="1:26">
      <c r="A4337">
        <v>285</v>
      </c>
      <c r="B4337">
        <v>16226</v>
      </c>
      <c r="C4337" t="s">
        <v>1574</v>
      </c>
      <c r="D4337" t="s">
        <v>1529</v>
      </c>
      <c r="E4337" t="s">
        <v>1439</v>
      </c>
      <c r="F4337">
        <v>2136</v>
      </c>
      <c r="G4337">
        <v>94272</v>
      </c>
      <c r="H4337" t="s">
        <v>1530</v>
      </c>
      <c r="I4337">
        <v>291</v>
      </c>
      <c r="J4337">
        <v>100</v>
      </c>
      <c r="K4337">
        <v>15</v>
      </c>
      <c r="L4337">
        <v>81000</v>
      </c>
      <c r="M4337">
        <v>2044</v>
      </c>
      <c r="N4337">
        <v>2146</v>
      </c>
      <c r="O4337">
        <v>2254</v>
      </c>
      <c r="P4337">
        <v>2464</v>
      </c>
      <c r="Q4337">
        <v>2674</v>
      </c>
      <c r="R4337">
        <v>1500</v>
      </c>
      <c r="S4337">
        <v>1575</v>
      </c>
      <c r="T4337">
        <v>1654</v>
      </c>
      <c r="U4337">
        <v>1808</v>
      </c>
      <c r="V4337">
        <v>1962</v>
      </c>
      <c r="W4337" t="s">
        <v>3412</v>
      </c>
      <c r="X4337">
        <v>1</v>
      </c>
      <c r="Y4337">
        <v>1</v>
      </c>
      <c r="Z4337" t="s">
        <v>1532</v>
      </c>
    </row>
    <row r="4338" spans="1:26">
      <c r="A4338">
        <v>285</v>
      </c>
      <c r="B4338">
        <v>16226</v>
      </c>
      <c r="C4338" t="s">
        <v>1574</v>
      </c>
      <c r="D4338" t="s">
        <v>1529</v>
      </c>
      <c r="E4338" t="s">
        <v>1439</v>
      </c>
      <c r="F4338">
        <v>2136</v>
      </c>
      <c r="G4338">
        <v>94271</v>
      </c>
      <c r="H4338" t="s">
        <v>1530</v>
      </c>
      <c r="I4338">
        <v>291</v>
      </c>
      <c r="J4338">
        <v>50</v>
      </c>
      <c r="K4338">
        <v>15</v>
      </c>
      <c r="L4338">
        <v>81000</v>
      </c>
      <c r="M4338">
        <v>2044</v>
      </c>
      <c r="N4338">
        <v>2146</v>
      </c>
      <c r="O4338">
        <v>2254</v>
      </c>
      <c r="P4338">
        <v>2464</v>
      </c>
      <c r="Q4338">
        <v>2674</v>
      </c>
      <c r="R4338">
        <v>750</v>
      </c>
      <c r="S4338">
        <v>787</v>
      </c>
      <c r="T4338">
        <v>827</v>
      </c>
      <c r="U4338">
        <v>904</v>
      </c>
      <c r="V4338">
        <v>981</v>
      </c>
      <c r="W4338" t="s">
        <v>3412</v>
      </c>
      <c r="X4338">
        <v>1</v>
      </c>
      <c r="Y4338">
        <v>1</v>
      </c>
      <c r="Z4338" t="s">
        <v>1532</v>
      </c>
    </row>
    <row r="4339" spans="1:26">
      <c r="A4339">
        <v>285</v>
      </c>
      <c r="B4339">
        <v>16226</v>
      </c>
      <c r="C4339" t="s">
        <v>1574</v>
      </c>
      <c r="D4339" t="s">
        <v>1529</v>
      </c>
      <c r="E4339" t="s">
        <v>1439</v>
      </c>
      <c r="F4339">
        <v>2136</v>
      </c>
      <c r="G4339">
        <v>94250</v>
      </c>
      <c r="H4339" t="s">
        <v>1530</v>
      </c>
      <c r="I4339">
        <v>291</v>
      </c>
      <c r="J4339">
        <v>50</v>
      </c>
      <c r="K4339">
        <v>15</v>
      </c>
      <c r="L4339">
        <v>81000</v>
      </c>
      <c r="M4339">
        <v>2044</v>
      </c>
      <c r="N4339">
        <v>2146</v>
      </c>
      <c r="O4339">
        <v>2254</v>
      </c>
      <c r="P4339">
        <v>2464</v>
      </c>
      <c r="Q4339">
        <v>2674</v>
      </c>
      <c r="R4339">
        <v>750</v>
      </c>
      <c r="S4339">
        <v>787</v>
      </c>
      <c r="T4339">
        <v>827</v>
      </c>
      <c r="U4339">
        <v>904</v>
      </c>
      <c r="V4339">
        <v>981</v>
      </c>
      <c r="W4339" t="s">
        <v>3412</v>
      </c>
      <c r="X4339">
        <v>1</v>
      </c>
      <c r="Y4339">
        <v>1</v>
      </c>
      <c r="Z4339" t="s">
        <v>1532</v>
      </c>
    </row>
    <row r="4340" spans="1:26">
      <c r="A4340">
        <v>285</v>
      </c>
      <c r="B4340">
        <v>16226</v>
      </c>
      <c r="C4340" t="s">
        <v>1574</v>
      </c>
      <c r="D4340" t="s">
        <v>1529</v>
      </c>
      <c r="E4340" t="s">
        <v>1439</v>
      </c>
      <c r="F4340">
        <v>77244</v>
      </c>
      <c r="G4340">
        <v>91433</v>
      </c>
      <c r="H4340" t="s">
        <v>1530</v>
      </c>
      <c r="I4340">
        <v>291</v>
      </c>
      <c r="J4340">
        <v>50</v>
      </c>
      <c r="K4340">
        <v>10</v>
      </c>
      <c r="L4340">
        <v>81000</v>
      </c>
      <c r="M4340">
        <v>2044</v>
      </c>
      <c r="N4340">
        <v>2146</v>
      </c>
      <c r="O4340">
        <v>2254</v>
      </c>
      <c r="P4340">
        <v>2464</v>
      </c>
      <c r="Q4340">
        <v>2674</v>
      </c>
      <c r="R4340">
        <v>500</v>
      </c>
      <c r="S4340">
        <v>525</v>
      </c>
      <c r="T4340">
        <v>551</v>
      </c>
      <c r="U4340">
        <v>603</v>
      </c>
      <c r="V4340">
        <v>654</v>
      </c>
      <c r="W4340" t="s">
        <v>3412</v>
      </c>
      <c r="X4340">
        <v>1</v>
      </c>
      <c r="Y4340">
        <v>1</v>
      </c>
      <c r="Z4340" t="s">
        <v>1532</v>
      </c>
    </row>
    <row r="4341" spans="1:26">
      <c r="A4341">
        <v>285</v>
      </c>
      <c r="B4341">
        <v>16226</v>
      </c>
      <c r="C4341" t="s">
        <v>1574</v>
      </c>
      <c r="D4341" t="s">
        <v>1529</v>
      </c>
      <c r="E4341" t="s">
        <v>1449</v>
      </c>
      <c r="F4341">
        <v>52211</v>
      </c>
      <c r="G4341">
        <v>61511</v>
      </c>
      <c r="H4341" t="s">
        <v>1530</v>
      </c>
      <c r="I4341">
        <v>211</v>
      </c>
      <c r="J4341">
        <v>125</v>
      </c>
      <c r="K4341">
        <v>300</v>
      </c>
      <c r="L4341">
        <v>81314</v>
      </c>
      <c r="M4341">
        <v>1010</v>
      </c>
      <c r="N4341">
        <v>1061</v>
      </c>
      <c r="O4341">
        <v>1114</v>
      </c>
      <c r="P4341">
        <v>1218</v>
      </c>
      <c r="Q4341">
        <v>1322</v>
      </c>
      <c r="R4341">
        <v>37500</v>
      </c>
      <c r="S4341">
        <v>39394</v>
      </c>
      <c r="T4341">
        <v>41361</v>
      </c>
      <c r="U4341">
        <v>45223</v>
      </c>
      <c r="V4341">
        <v>49084</v>
      </c>
      <c r="W4341" t="s">
        <v>3406</v>
      </c>
      <c r="X4341">
        <v>1</v>
      </c>
      <c r="Y4341">
        <v>1</v>
      </c>
      <c r="Z4341" t="s">
        <v>1532</v>
      </c>
    </row>
    <row r="4342" spans="1:26">
      <c r="A4342">
        <v>285</v>
      </c>
      <c r="B4342">
        <v>16226</v>
      </c>
      <c r="C4342" t="s">
        <v>1574</v>
      </c>
      <c r="D4342" t="s">
        <v>1529</v>
      </c>
      <c r="E4342" t="s">
        <v>1439</v>
      </c>
      <c r="F4342">
        <v>78541</v>
      </c>
      <c r="G4342">
        <v>92839</v>
      </c>
      <c r="H4342" t="s">
        <v>1530</v>
      </c>
      <c r="I4342">
        <v>295</v>
      </c>
      <c r="J4342">
        <v>50</v>
      </c>
      <c r="K4342">
        <v>20</v>
      </c>
      <c r="L4342">
        <v>81000</v>
      </c>
      <c r="M4342">
        <v>2044</v>
      </c>
      <c r="N4342">
        <v>2146</v>
      </c>
      <c r="O4342">
        <v>2254</v>
      </c>
      <c r="P4342">
        <v>2464</v>
      </c>
      <c r="Q4342">
        <v>2674</v>
      </c>
      <c r="R4342">
        <v>1000</v>
      </c>
      <c r="S4342">
        <v>1050</v>
      </c>
      <c r="T4342">
        <v>1103</v>
      </c>
      <c r="U4342">
        <v>1205</v>
      </c>
      <c r="V4342">
        <v>1308</v>
      </c>
      <c r="W4342" t="s">
        <v>3412</v>
      </c>
      <c r="X4342">
        <v>1</v>
      </c>
      <c r="Y4342">
        <v>1</v>
      </c>
      <c r="Z4342" t="s">
        <v>1532</v>
      </c>
    </row>
    <row r="4343" spans="1:26">
      <c r="A4343">
        <v>285</v>
      </c>
      <c r="B4343">
        <v>16226</v>
      </c>
      <c r="C4343" t="s">
        <v>1574</v>
      </c>
      <c r="D4343" t="s">
        <v>1529</v>
      </c>
      <c r="E4343" t="s">
        <v>1449</v>
      </c>
      <c r="F4343">
        <v>52211</v>
      </c>
      <c r="G4343">
        <v>61513</v>
      </c>
      <c r="H4343" t="s">
        <v>1530</v>
      </c>
      <c r="I4343">
        <v>211</v>
      </c>
      <c r="J4343">
        <v>125</v>
      </c>
      <c r="K4343">
        <v>300</v>
      </c>
      <c r="L4343">
        <v>81314</v>
      </c>
      <c r="M4343">
        <v>1010</v>
      </c>
      <c r="N4343">
        <v>1061</v>
      </c>
      <c r="O4343">
        <v>1114</v>
      </c>
      <c r="P4343">
        <v>1218</v>
      </c>
      <c r="Q4343">
        <v>1322</v>
      </c>
      <c r="R4343">
        <v>37500</v>
      </c>
      <c r="S4343">
        <v>39394</v>
      </c>
      <c r="T4343">
        <v>41361</v>
      </c>
      <c r="U4343">
        <v>45223</v>
      </c>
      <c r="V4343">
        <v>49084</v>
      </c>
      <c r="W4343" t="s">
        <v>3406</v>
      </c>
      <c r="X4343">
        <v>1</v>
      </c>
      <c r="Y4343">
        <v>1</v>
      </c>
      <c r="Z4343" t="s">
        <v>1532</v>
      </c>
    </row>
    <row r="4344" spans="1:26">
      <c r="A4344">
        <v>285</v>
      </c>
      <c r="B4344">
        <v>16226</v>
      </c>
      <c r="C4344" t="s">
        <v>1574</v>
      </c>
      <c r="D4344" t="s">
        <v>1529</v>
      </c>
      <c r="E4344" t="s">
        <v>1439</v>
      </c>
      <c r="F4344">
        <v>70154</v>
      </c>
      <c r="G4344">
        <v>83702</v>
      </c>
      <c r="H4344" t="s">
        <v>1530</v>
      </c>
      <c r="I4344">
        <v>295</v>
      </c>
      <c r="J4344">
        <v>50</v>
      </c>
      <c r="K4344">
        <v>150</v>
      </c>
      <c r="L4344">
        <v>81000</v>
      </c>
      <c r="M4344">
        <v>2044</v>
      </c>
      <c r="N4344">
        <v>2146</v>
      </c>
      <c r="O4344">
        <v>2254</v>
      </c>
      <c r="P4344">
        <v>2464</v>
      </c>
      <c r="Q4344">
        <v>2674</v>
      </c>
      <c r="R4344">
        <v>7500</v>
      </c>
      <c r="S4344">
        <v>7874</v>
      </c>
      <c r="T4344">
        <v>8271</v>
      </c>
      <c r="U4344">
        <v>9041</v>
      </c>
      <c r="V4344">
        <v>9812</v>
      </c>
      <c r="W4344" t="s">
        <v>3412</v>
      </c>
      <c r="X4344">
        <v>1</v>
      </c>
      <c r="Y4344">
        <v>1</v>
      </c>
      <c r="Z4344" t="s">
        <v>1532</v>
      </c>
    </row>
    <row r="4345" spans="1:26">
      <c r="A4345">
        <v>285</v>
      </c>
      <c r="B4345">
        <v>16226</v>
      </c>
      <c r="C4345" t="s">
        <v>1574</v>
      </c>
      <c r="D4345" t="s">
        <v>1529</v>
      </c>
      <c r="E4345" t="s">
        <v>1440</v>
      </c>
      <c r="F4345">
        <v>32142</v>
      </c>
      <c r="G4345">
        <v>69643</v>
      </c>
      <c r="H4345" t="s">
        <v>1530</v>
      </c>
      <c r="I4345">
        <v>297</v>
      </c>
      <c r="J4345">
        <v>6000</v>
      </c>
      <c r="K4345">
        <v>350</v>
      </c>
      <c r="L4345">
        <v>81000</v>
      </c>
      <c r="M4345">
        <v>9493</v>
      </c>
      <c r="N4345">
        <v>9968</v>
      </c>
      <c r="O4345">
        <v>10466</v>
      </c>
      <c r="P4345">
        <v>11439</v>
      </c>
      <c r="Q4345">
        <v>12412</v>
      </c>
      <c r="R4345">
        <v>2100000</v>
      </c>
      <c r="S4345">
        <v>2205077</v>
      </c>
      <c r="T4345">
        <v>2315243</v>
      </c>
      <c r="U4345">
        <v>2530486</v>
      </c>
      <c r="V4345">
        <v>2745728</v>
      </c>
      <c r="W4345" t="s">
        <v>1705</v>
      </c>
      <c r="X4345">
        <v>1</v>
      </c>
      <c r="Y4345">
        <v>1</v>
      </c>
      <c r="Z4345" t="s">
        <v>1532</v>
      </c>
    </row>
    <row r="4346" spans="1:26">
      <c r="A4346">
        <v>285</v>
      </c>
      <c r="B4346">
        <v>16226</v>
      </c>
      <c r="C4346" t="s">
        <v>1574</v>
      </c>
      <c r="D4346" t="s">
        <v>1529</v>
      </c>
      <c r="E4346" t="s">
        <v>1439</v>
      </c>
      <c r="F4346">
        <v>70148</v>
      </c>
      <c r="G4346">
        <v>83696</v>
      </c>
      <c r="H4346" t="s">
        <v>1530</v>
      </c>
      <c r="I4346">
        <v>295</v>
      </c>
      <c r="J4346">
        <v>50</v>
      </c>
      <c r="K4346">
        <v>300</v>
      </c>
      <c r="L4346">
        <v>81000</v>
      </c>
      <c r="M4346">
        <v>2044</v>
      </c>
      <c r="N4346">
        <v>2146</v>
      </c>
      <c r="O4346">
        <v>2254</v>
      </c>
      <c r="P4346">
        <v>2464</v>
      </c>
      <c r="Q4346">
        <v>2674</v>
      </c>
      <c r="R4346">
        <v>15000</v>
      </c>
      <c r="S4346">
        <v>15749</v>
      </c>
      <c r="T4346">
        <v>16541</v>
      </c>
      <c r="U4346">
        <v>18082</v>
      </c>
      <c r="V4346">
        <v>19623</v>
      </c>
      <c r="W4346" t="s">
        <v>3412</v>
      </c>
      <c r="X4346">
        <v>1</v>
      </c>
      <c r="Y4346">
        <v>1</v>
      </c>
      <c r="Z4346" t="s">
        <v>1532</v>
      </c>
    </row>
    <row r="4347" spans="1:26">
      <c r="A4347">
        <v>285</v>
      </c>
      <c r="B4347">
        <v>16226</v>
      </c>
      <c r="C4347" t="s">
        <v>1574</v>
      </c>
      <c r="D4347" t="s">
        <v>1529</v>
      </c>
      <c r="E4347" t="s">
        <v>1439</v>
      </c>
      <c r="F4347">
        <v>64693</v>
      </c>
      <c r="G4347">
        <v>77815</v>
      </c>
      <c r="H4347" t="s">
        <v>1530</v>
      </c>
      <c r="I4347">
        <v>291</v>
      </c>
      <c r="J4347">
        <v>50</v>
      </c>
      <c r="K4347">
        <v>12</v>
      </c>
      <c r="L4347">
        <v>81000</v>
      </c>
      <c r="M4347">
        <v>2044</v>
      </c>
      <c r="N4347">
        <v>2146</v>
      </c>
      <c r="O4347">
        <v>2254</v>
      </c>
      <c r="P4347">
        <v>2464</v>
      </c>
      <c r="Q4347">
        <v>2674</v>
      </c>
      <c r="R4347">
        <v>600</v>
      </c>
      <c r="S4347">
        <v>630</v>
      </c>
      <c r="T4347">
        <v>662</v>
      </c>
      <c r="U4347">
        <v>723</v>
      </c>
      <c r="V4347">
        <v>785</v>
      </c>
      <c r="W4347" t="s">
        <v>3412</v>
      </c>
      <c r="X4347">
        <v>1</v>
      </c>
      <c r="Y4347">
        <v>1</v>
      </c>
      <c r="Z4347" t="s">
        <v>1532</v>
      </c>
    </row>
    <row r="4348" spans="1:26">
      <c r="A4348">
        <v>285</v>
      </c>
      <c r="B4348">
        <v>16226</v>
      </c>
      <c r="C4348" t="s">
        <v>1574</v>
      </c>
      <c r="D4348" t="s">
        <v>1529</v>
      </c>
      <c r="E4348" t="s">
        <v>1439</v>
      </c>
      <c r="F4348">
        <v>2136</v>
      </c>
      <c r="G4348">
        <v>75100</v>
      </c>
      <c r="H4348" t="s">
        <v>1530</v>
      </c>
      <c r="I4348">
        <v>291</v>
      </c>
      <c r="J4348">
        <v>50</v>
      </c>
      <c r="K4348">
        <v>15</v>
      </c>
      <c r="L4348">
        <v>81000</v>
      </c>
      <c r="M4348">
        <v>2044</v>
      </c>
      <c r="N4348">
        <v>2146</v>
      </c>
      <c r="O4348">
        <v>2254</v>
      </c>
      <c r="P4348">
        <v>2464</v>
      </c>
      <c r="Q4348">
        <v>2674</v>
      </c>
      <c r="R4348">
        <v>750</v>
      </c>
      <c r="S4348">
        <v>787</v>
      </c>
      <c r="T4348">
        <v>827</v>
      </c>
      <c r="U4348">
        <v>904</v>
      </c>
      <c r="V4348">
        <v>981</v>
      </c>
      <c r="W4348" t="s">
        <v>3412</v>
      </c>
      <c r="X4348">
        <v>1</v>
      </c>
      <c r="Y4348">
        <v>1</v>
      </c>
      <c r="Z4348" t="s">
        <v>1532</v>
      </c>
    </row>
    <row r="4349" spans="1:26">
      <c r="A4349">
        <v>285</v>
      </c>
      <c r="B4349">
        <v>16226</v>
      </c>
      <c r="C4349" t="s">
        <v>1574</v>
      </c>
      <c r="D4349" t="s">
        <v>1529</v>
      </c>
      <c r="E4349" t="s">
        <v>1439</v>
      </c>
      <c r="F4349">
        <v>2136</v>
      </c>
      <c r="G4349">
        <v>74110</v>
      </c>
      <c r="H4349" t="s">
        <v>1530</v>
      </c>
      <c r="I4349">
        <v>291</v>
      </c>
      <c r="J4349">
        <v>100</v>
      </c>
      <c r="K4349">
        <v>15</v>
      </c>
      <c r="L4349">
        <v>81000</v>
      </c>
      <c r="M4349">
        <v>2044</v>
      </c>
      <c r="N4349">
        <v>2146</v>
      </c>
      <c r="O4349">
        <v>2254</v>
      </c>
      <c r="P4349">
        <v>2464</v>
      </c>
      <c r="Q4349">
        <v>2674</v>
      </c>
      <c r="R4349">
        <v>1500</v>
      </c>
      <c r="S4349">
        <v>1575</v>
      </c>
      <c r="T4349">
        <v>1654</v>
      </c>
      <c r="U4349">
        <v>1808</v>
      </c>
      <c r="V4349">
        <v>1962</v>
      </c>
      <c r="W4349" t="s">
        <v>3412</v>
      </c>
      <c r="X4349">
        <v>1</v>
      </c>
      <c r="Y4349">
        <v>1</v>
      </c>
      <c r="Z4349" t="s">
        <v>1532</v>
      </c>
    </row>
    <row r="4350" spans="1:26">
      <c r="A4350">
        <v>285</v>
      </c>
      <c r="B4350">
        <v>16226</v>
      </c>
      <c r="C4350" t="s">
        <v>1574</v>
      </c>
      <c r="D4350" t="s">
        <v>1529</v>
      </c>
      <c r="E4350" t="s">
        <v>1449</v>
      </c>
      <c r="F4350">
        <v>52209</v>
      </c>
      <c r="G4350">
        <v>61506</v>
      </c>
      <c r="H4350" t="s">
        <v>1530</v>
      </c>
      <c r="I4350">
        <v>211</v>
      </c>
      <c r="J4350">
        <v>125</v>
      </c>
      <c r="K4350">
        <v>200</v>
      </c>
      <c r="L4350">
        <v>81314</v>
      </c>
      <c r="M4350">
        <v>1010</v>
      </c>
      <c r="N4350">
        <v>1061</v>
      </c>
      <c r="O4350">
        <v>1114</v>
      </c>
      <c r="P4350">
        <v>1218</v>
      </c>
      <c r="Q4350">
        <v>1322</v>
      </c>
      <c r="R4350">
        <v>25000</v>
      </c>
      <c r="S4350">
        <v>26262</v>
      </c>
      <c r="T4350">
        <v>27574</v>
      </c>
      <c r="U4350">
        <v>30149</v>
      </c>
      <c r="V4350">
        <v>32723</v>
      </c>
      <c r="W4350" t="s">
        <v>3413</v>
      </c>
      <c r="X4350">
        <v>1</v>
      </c>
      <c r="Y4350">
        <v>1</v>
      </c>
      <c r="Z4350" t="s">
        <v>1532</v>
      </c>
    </row>
    <row r="4351" spans="1:26">
      <c r="A4351">
        <v>285</v>
      </c>
      <c r="B4351">
        <v>16226</v>
      </c>
      <c r="C4351" t="s">
        <v>1574</v>
      </c>
      <c r="D4351" t="s">
        <v>1529</v>
      </c>
      <c r="E4351" t="s">
        <v>1439</v>
      </c>
      <c r="F4351">
        <v>2136</v>
      </c>
      <c r="G4351">
        <v>74109</v>
      </c>
      <c r="H4351" t="s">
        <v>1530</v>
      </c>
      <c r="I4351">
        <v>291</v>
      </c>
      <c r="J4351">
        <v>100</v>
      </c>
      <c r="K4351">
        <v>15</v>
      </c>
      <c r="L4351">
        <v>81000</v>
      </c>
      <c r="M4351">
        <v>2044</v>
      </c>
      <c r="N4351">
        <v>2146</v>
      </c>
      <c r="O4351">
        <v>2254</v>
      </c>
      <c r="P4351">
        <v>2464</v>
      </c>
      <c r="Q4351">
        <v>2674</v>
      </c>
      <c r="R4351">
        <v>1500</v>
      </c>
      <c r="S4351">
        <v>1575</v>
      </c>
      <c r="T4351">
        <v>1654</v>
      </c>
      <c r="U4351">
        <v>1808</v>
      </c>
      <c r="V4351">
        <v>1962</v>
      </c>
      <c r="W4351" t="s">
        <v>3412</v>
      </c>
      <c r="X4351">
        <v>1</v>
      </c>
      <c r="Y4351">
        <v>1</v>
      </c>
      <c r="Z4351" t="s">
        <v>1532</v>
      </c>
    </row>
    <row r="4352" spans="1:26">
      <c r="A4352">
        <v>285</v>
      </c>
      <c r="B4352">
        <v>16226</v>
      </c>
      <c r="C4352" t="s">
        <v>1574</v>
      </c>
      <c r="D4352" t="s">
        <v>1529</v>
      </c>
      <c r="E4352" t="s">
        <v>1439</v>
      </c>
      <c r="F4352">
        <v>57079</v>
      </c>
      <c r="G4352">
        <v>67665</v>
      </c>
      <c r="H4352" t="s">
        <v>1530</v>
      </c>
      <c r="I4352">
        <v>291</v>
      </c>
      <c r="J4352">
        <v>50</v>
      </c>
      <c r="K4352">
        <v>20</v>
      </c>
      <c r="L4352">
        <v>81000</v>
      </c>
      <c r="M4352">
        <v>2044</v>
      </c>
      <c r="N4352">
        <v>2146</v>
      </c>
      <c r="O4352">
        <v>2254</v>
      </c>
      <c r="P4352">
        <v>2464</v>
      </c>
      <c r="Q4352">
        <v>2674</v>
      </c>
      <c r="R4352">
        <v>1000</v>
      </c>
      <c r="S4352">
        <v>1050</v>
      </c>
      <c r="T4352">
        <v>1103</v>
      </c>
      <c r="U4352">
        <v>1205</v>
      </c>
      <c r="V4352">
        <v>1308</v>
      </c>
      <c r="W4352" t="s">
        <v>3412</v>
      </c>
      <c r="X4352">
        <v>1</v>
      </c>
      <c r="Y4352">
        <v>1</v>
      </c>
      <c r="Z4352" t="s">
        <v>1532</v>
      </c>
    </row>
    <row r="4353" spans="1:26">
      <c r="A4353">
        <v>285</v>
      </c>
      <c r="B4353">
        <v>16226</v>
      </c>
      <c r="C4353" t="s">
        <v>1574</v>
      </c>
      <c r="D4353" t="s">
        <v>1529</v>
      </c>
      <c r="E4353" t="s">
        <v>1439</v>
      </c>
      <c r="F4353">
        <v>57041</v>
      </c>
      <c r="G4353">
        <v>67607</v>
      </c>
      <c r="H4353" t="s">
        <v>1530</v>
      </c>
      <c r="I4353">
        <v>291</v>
      </c>
      <c r="J4353">
        <v>30</v>
      </c>
      <c r="K4353">
        <v>8</v>
      </c>
      <c r="L4353">
        <v>81000</v>
      </c>
      <c r="M4353">
        <v>2044</v>
      </c>
      <c r="N4353">
        <v>2146</v>
      </c>
      <c r="O4353">
        <v>2254</v>
      </c>
      <c r="P4353">
        <v>2464</v>
      </c>
      <c r="Q4353">
        <v>2674</v>
      </c>
      <c r="R4353">
        <v>240</v>
      </c>
      <c r="S4353">
        <v>252</v>
      </c>
      <c r="T4353">
        <v>265</v>
      </c>
      <c r="U4353">
        <v>289</v>
      </c>
      <c r="V4353">
        <v>314</v>
      </c>
      <c r="W4353" t="s">
        <v>3412</v>
      </c>
      <c r="X4353">
        <v>1</v>
      </c>
      <c r="Y4353">
        <v>1</v>
      </c>
      <c r="Z4353" t="s">
        <v>1532</v>
      </c>
    </row>
    <row r="4354" spans="1:26">
      <c r="A4354">
        <v>285</v>
      </c>
      <c r="B4354">
        <v>16226</v>
      </c>
      <c r="C4354" t="s">
        <v>1574</v>
      </c>
      <c r="D4354" t="s">
        <v>1529</v>
      </c>
      <c r="E4354" t="s">
        <v>1439</v>
      </c>
      <c r="F4354">
        <v>57041</v>
      </c>
      <c r="G4354">
        <v>67606</v>
      </c>
      <c r="H4354" t="s">
        <v>1530</v>
      </c>
      <c r="I4354">
        <v>291</v>
      </c>
      <c r="J4354">
        <v>20</v>
      </c>
      <c r="K4354">
        <v>12</v>
      </c>
      <c r="L4354">
        <v>81000</v>
      </c>
      <c r="M4354">
        <v>2044</v>
      </c>
      <c r="N4354">
        <v>2146</v>
      </c>
      <c r="O4354">
        <v>2254</v>
      </c>
      <c r="P4354">
        <v>2464</v>
      </c>
      <c r="Q4354">
        <v>2674</v>
      </c>
      <c r="R4354">
        <v>240</v>
      </c>
      <c r="S4354">
        <v>252</v>
      </c>
      <c r="T4354">
        <v>265</v>
      </c>
      <c r="U4354">
        <v>289</v>
      </c>
      <c r="V4354">
        <v>314</v>
      </c>
      <c r="W4354" t="s">
        <v>3412</v>
      </c>
      <c r="X4354">
        <v>1</v>
      </c>
      <c r="Y4354">
        <v>1</v>
      </c>
      <c r="Z4354" t="s">
        <v>1532</v>
      </c>
    </row>
    <row r="4355" spans="1:26">
      <c r="A4355">
        <v>285</v>
      </c>
      <c r="B4355">
        <v>16226</v>
      </c>
      <c r="C4355" t="s">
        <v>1574</v>
      </c>
      <c r="D4355" t="s">
        <v>1529</v>
      </c>
      <c r="E4355" t="s">
        <v>1440</v>
      </c>
      <c r="F4355">
        <v>58945</v>
      </c>
      <c r="G4355">
        <v>69994</v>
      </c>
      <c r="H4355" t="s">
        <v>1530</v>
      </c>
      <c r="I4355">
        <v>297</v>
      </c>
      <c r="J4355">
        <v>750</v>
      </c>
      <c r="K4355">
        <v>20</v>
      </c>
      <c r="L4355">
        <v>81000</v>
      </c>
      <c r="M4355">
        <v>9493</v>
      </c>
      <c r="N4355">
        <v>9968</v>
      </c>
      <c r="O4355">
        <v>10466</v>
      </c>
      <c r="P4355">
        <v>11439</v>
      </c>
      <c r="Q4355">
        <v>12412</v>
      </c>
      <c r="R4355">
        <v>15000</v>
      </c>
      <c r="S4355">
        <v>15751</v>
      </c>
      <c r="T4355">
        <v>16537</v>
      </c>
      <c r="U4355">
        <v>18075</v>
      </c>
      <c r="V4355">
        <v>19612</v>
      </c>
      <c r="W4355" t="s">
        <v>1719</v>
      </c>
      <c r="X4355">
        <v>1</v>
      </c>
      <c r="Y4355">
        <v>1</v>
      </c>
      <c r="Z4355" t="s">
        <v>1532</v>
      </c>
    </row>
    <row r="4356" spans="1:26">
      <c r="A4356">
        <v>285</v>
      </c>
      <c r="B4356">
        <v>16226</v>
      </c>
      <c r="C4356" t="s">
        <v>1574</v>
      </c>
      <c r="D4356" t="s">
        <v>1529</v>
      </c>
      <c r="E4356" t="s">
        <v>1439</v>
      </c>
      <c r="F4356">
        <v>57041</v>
      </c>
      <c r="G4356">
        <v>67605</v>
      </c>
      <c r="H4356" t="s">
        <v>1530</v>
      </c>
      <c r="I4356">
        <v>291</v>
      </c>
      <c r="J4356">
        <v>50</v>
      </c>
      <c r="K4356">
        <v>10</v>
      </c>
      <c r="L4356">
        <v>81000</v>
      </c>
      <c r="M4356">
        <v>2044</v>
      </c>
      <c r="N4356">
        <v>2146</v>
      </c>
      <c r="O4356">
        <v>2254</v>
      </c>
      <c r="P4356">
        <v>2464</v>
      </c>
      <c r="Q4356">
        <v>2674</v>
      </c>
      <c r="R4356">
        <v>500</v>
      </c>
      <c r="S4356">
        <v>525</v>
      </c>
      <c r="T4356">
        <v>551</v>
      </c>
      <c r="U4356">
        <v>603</v>
      </c>
      <c r="V4356">
        <v>654</v>
      </c>
      <c r="W4356" t="s">
        <v>3412</v>
      </c>
      <c r="X4356">
        <v>1</v>
      </c>
      <c r="Y4356">
        <v>1</v>
      </c>
      <c r="Z4356" t="s">
        <v>1532</v>
      </c>
    </row>
    <row r="4357" spans="1:26">
      <c r="A4357">
        <v>285</v>
      </c>
      <c r="B4357">
        <v>16226</v>
      </c>
      <c r="C4357" t="s">
        <v>1574</v>
      </c>
      <c r="D4357" t="s">
        <v>1529</v>
      </c>
      <c r="E4357" t="s">
        <v>1439</v>
      </c>
      <c r="F4357">
        <v>56671</v>
      </c>
      <c r="G4357">
        <v>67148</v>
      </c>
      <c r="H4357" t="s">
        <v>1530</v>
      </c>
      <c r="I4357">
        <v>291</v>
      </c>
      <c r="J4357">
        <v>50</v>
      </c>
      <c r="K4357">
        <v>5</v>
      </c>
      <c r="L4357">
        <v>81000</v>
      </c>
      <c r="M4357">
        <v>2044</v>
      </c>
      <c r="N4357">
        <v>2146</v>
      </c>
      <c r="O4357">
        <v>2254</v>
      </c>
      <c r="P4357">
        <v>2464</v>
      </c>
      <c r="Q4357">
        <v>2674</v>
      </c>
      <c r="R4357">
        <v>250</v>
      </c>
      <c r="S4357">
        <v>262</v>
      </c>
      <c r="T4357">
        <v>276</v>
      </c>
      <c r="U4357">
        <v>301</v>
      </c>
      <c r="V4357">
        <v>327</v>
      </c>
      <c r="W4357" t="s">
        <v>3412</v>
      </c>
      <c r="X4357">
        <v>1</v>
      </c>
      <c r="Y4357">
        <v>1</v>
      </c>
      <c r="Z4357" t="s">
        <v>1532</v>
      </c>
    </row>
    <row r="4358" spans="1:26">
      <c r="A4358">
        <v>285</v>
      </c>
      <c r="B4358">
        <v>16226</v>
      </c>
      <c r="C4358" t="s">
        <v>1574</v>
      </c>
      <c r="D4358" t="s">
        <v>1529</v>
      </c>
      <c r="E4358" t="s">
        <v>1439</v>
      </c>
      <c r="F4358">
        <v>55961</v>
      </c>
      <c r="G4358">
        <v>66144</v>
      </c>
      <c r="H4358" t="s">
        <v>1530</v>
      </c>
      <c r="I4358">
        <v>291</v>
      </c>
      <c r="J4358">
        <v>50</v>
      </c>
      <c r="K4358">
        <v>7.5</v>
      </c>
      <c r="L4358">
        <v>81000</v>
      </c>
      <c r="M4358">
        <v>2044</v>
      </c>
      <c r="N4358">
        <v>2146</v>
      </c>
      <c r="O4358">
        <v>2254</v>
      </c>
      <c r="P4358">
        <v>2464</v>
      </c>
      <c r="Q4358">
        <v>2674</v>
      </c>
      <c r="R4358">
        <v>375</v>
      </c>
      <c r="S4358">
        <v>394</v>
      </c>
      <c r="T4358">
        <v>414</v>
      </c>
      <c r="U4358">
        <v>452</v>
      </c>
      <c r="V4358">
        <v>491</v>
      </c>
      <c r="W4358" t="s">
        <v>3412</v>
      </c>
      <c r="X4358">
        <v>1</v>
      </c>
      <c r="Y4358">
        <v>1</v>
      </c>
      <c r="Z4358" t="s">
        <v>1532</v>
      </c>
    </row>
    <row r="4359" spans="1:26">
      <c r="A4359">
        <v>285</v>
      </c>
      <c r="B4359">
        <v>16226</v>
      </c>
      <c r="C4359" t="s">
        <v>1574</v>
      </c>
      <c r="D4359" t="s">
        <v>1529</v>
      </c>
      <c r="E4359" t="s">
        <v>1439</v>
      </c>
      <c r="F4359">
        <v>55961</v>
      </c>
      <c r="G4359">
        <v>66143</v>
      </c>
      <c r="H4359" t="s">
        <v>1530</v>
      </c>
      <c r="I4359">
        <v>291</v>
      </c>
      <c r="J4359">
        <v>50</v>
      </c>
      <c r="K4359">
        <v>15</v>
      </c>
      <c r="L4359">
        <v>81000</v>
      </c>
      <c r="M4359">
        <v>2044</v>
      </c>
      <c r="N4359">
        <v>2146</v>
      </c>
      <c r="O4359">
        <v>2254</v>
      </c>
      <c r="P4359">
        <v>2464</v>
      </c>
      <c r="Q4359">
        <v>2674</v>
      </c>
      <c r="R4359">
        <v>750</v>
      </c>
      <c r="S4359">
        <v>787</v>
      </c>
      <c r="T4359">
        <v>827</v>
      </c>
      <c r="U4359">
        <v>904</v>
      </c>
      <c r="V4359">
        <v>981</v>
      </c>
      <c r="W4359" t="s">
        <v>3412</v>
      </c>
      <c r="X4359">
        <v>1</v>
      </c>
      <c r="Y4359">
        <v>1</v>
      </c>
      <c r="Z4359" t="s">
        <v>1532</v>
      </c>
    </row>
    <row r="4360" spans="1:26">
      <c r="A4360">
        <v>285</v>
      </c>
      <c r="B4360">
        <v>16226</v>
      </c>
      <c r="C4360" t="s">
        <v>1574</v>
      </c>
      <c r="D4360" t="s">
        <v>1529</v>
      </c>
      <c r="E4360" t="s">
        <v>1439</v>
      </c>
      <c r="F4360">
        <v>49069</v>
      </c>
      <c r="G4360">
        <v>64073</v>
      </c>
      <c r="H4360" t="s">
        <v>1530</v>
      </c>
      <c r="I4360">
        <v>291</v>
      </c>
      <c r="J4360">
        <v>50</v>
      </c>
      <c r="K4360">
        <v>20</v>
      </c>
      <c r="L4360">
        <v>81000</v>
      </c>
      <c r="M4360">
        <v>2044</v>
      </c>
      <c r="N4360">
        <v>2146</v>
      </c>
      <c r="O4360">
        <v>2254</v>
      </c>
      <c r="P4360">
        <v>2464</v>
      </c>
      <c r="Q4360">
        <v>2674</v>
      </c>
      <c r="R4360">
        <v>1000</v>
      </c>
      <c r="S4360">
        <v>1050</v>
      </c>
      <c r="T4360">
        <v>1103</v>
      </c>
      <c r="U4360">
        <v>1205</v>
      </c>
      <c r="V4360">
        <v>1308</v>
      </c>
      <c r="W4360" t="s">
        <v>3412</v>
      </c>
      <c r="X4360">
        <v>1</v>
      </c>
      <c r="Y4360">
        <v>1</v>
      </c>
      <c r="Z4360" t="s">
        <v>1532</v>
      </c>
    </row>
    <row r="4361" spans="1:26">
      <c r="A4361">
        <v>285</v>
      </c>
      <c r="B4361">
        <v>16226</v>
      </c>
      <c r="C4361" t="s">
        <v>1574</v>
      </c>
      <c r="D4361" t="s">
        <v>1529</v>
      </c>
      <c r="E4361" t="s">
        <v>1439</v>
      </c>
      <c r="F4361">
        <v>56535</v>
      </c>
      <c r="G4361">
        <v>66953</v>
      </c>
      <c r="H4361" t="s">
        <v>1530</v>
      </c>
      <c r="I4361">
        <v>291</v>
      </c>
      <c r="J4361">
        <v>100</v>
      </c>
      <c r="K4361">
        <v>3.5</v>
      </c>
      <c r="L4361">
        <v>81000</v>
      </c>
      <c r="M4361">
        <v>2044</v>
      </c>
      <c r="N4361">
        <v>2146</v>
      </c>
      <c r="O4361">
        <v>2254</v>
      </c>
      <c r="P4361">
        <v>2464</v>
      </c>
      <c r="Q4361">
        <v>2674</v>
      </c>
      <c r="R4361">
        <v>350</v>
      </c>
      <c r="S4361">
        <v>367</v>
      </c>
      <c r="T4361">
        <v>386</v>
      </c>
      <c r="U4361">
        <v>422</v>
      </c>
      <c r="V4361">
        <v>458</v>
      </c>
      <c r="W4361" t="s">
        <v>3412</v>
      </c>
      <c r="X4361">
        <v>1</v>
      </c>
      <c r="Y4361">
        <v>1</v>
      </c>
      <c r="Z4361" t="s">
        <v>1532</v>
      </c>
    </row>
    <row r="4362" spans="1:26">
      <c r="A4362">
        <v>285</v>
      </c>
      <c r="B4362">
        <v>16226</v>
      </c>
      <c r="C4362" t="s">
        <v>1574</v>
      </c>
      <c r="D4362" t="s">
        <v>1529</v>
      </c>
      <c r="E4362" t="s">
        <v>1439</v>
      </c>
      <c r="F4362">
        <v>49073</v>
      </c>
      <c r="G4362">
        <v>57460</v>
      </c>
      <c r="H4362" t="s">
        <v>1530</v>
      </c>
      <c r="I4362">
        <v>291</v>
      </c>
      <c r="J4362">
        <v>50</v>
      </c>
      <c r="K4362">
        <v>18</v>
      </c>
      <c r="L4362">
        <v>81000</v>
      </c>
      <c r="M4362">
        <v>2044</v>
      </c>
      <c r="N4362">
        <v>2146</v>
      </c>
      <c r="O4362">
        <v>2254</v>
      </c>
      <c r="P4362">
        <v>2464</v>
      </c>
      <c r="Q4362">
        <v>2674</v>
      </c>
      <c r="R4362">
        <v>900</v>
      </c>
      <c r="S4362">
        <v>945</v>
      </c>
      <c r="T4362">
        <v>992</v>
      </c>
      <c r="U4362">
        <v>1085</v>
      </c>
      <c r="V4362">
        <v>1177</v>
      </c>
      <c r="W4362" t="s">
        <v>3412</v>
      </c>
      <c r="X4362">
        <v>1</v>
      </c>
      <c r="Y4362">
        <v>1</v>
      </c>
      <c r="Z4362" t="s">
        <v>1532</v>
      </c>
    </row>
    <row r="4363" spans="1:26">
      <c r="A4363">
        <v>285</v>
      </c>
      <c r="B4363">
        <v>16226</v>
      </c>
      <c r="C4363" t="s">
        <v>1574</v>
      </c>
      <c r="D4363" t="s">
        <v>1529</v>
      </c>
      <c r="E4363" t="s">
        <v>1439</v>
      </c>
      <c r="F4363">
        <v>49072</v>
      </c>
      <c r="G4363">
        <v>57458</v>
      </c>
      <c r="H4363" t="s">
        <v>1530</v>
      </c>
      <c r="I4363">
        <v>291</v>
      </c>
      <c r="J4363">
        <v>50</v>
      </c>
      <c r="K4363">
        <v>18</v>
      </c>
      <c r="L4363">
        <v>81000</v>
      </c>
      <c r="M4363">
        <v>2044</v>
      </c>
      <c r="N4363">
        <v>2146</v>
      </c>
      <c r="O4363">
        <v>2254</v>
      </c>
      <c r="P4363">
        <v>2464</v>
      </c>
      <c r="Q4363">
        <v>2674</v>
      </c>
      <c r="R4363">
        <v>900</v>
      </c>
      <c r="S4363">
        <v>945</v>
      </c>
      <c r="T4363">
        <v>992</v>
      </c>
      <c r="U4363">
        <v>1085</v>
      </c>
      <c r="V4363">
        <v>1177</v>
      </c>
      <c r="W4363" t="s">
        <v>3412</v>
      </c>
      <c r="X4363">
        <v>1</v>
      </c>
      <c r="Y4363">
        <v>1</v>
      </c>
      <c r="Z4363" t="s">
        <v>1532</v>
      </c>
    </row>
    <row r="4364" spans="1:26">
      <c r="A4364">
        <v>285</v>
      </c>
      <c r="B4364">
        <v>16226</v>
      </c>
      <c r="C4364" t="s">
        <v>1574</v>
      </c>
      <c r="D4364" t="s">
        <v>1529</v>
      </c>
      <c r="E4364" t="s">
        <v>1439</v>
      </c>
      <c r="F4364">
        <v>49069</v>
      </c>
      <c r="G4364">
        <v>57456</v>
      </c>
      <c r="H4364" t="s">
        <v>1530</v>
      </c>
      <c r="I4364">
        <v>291</v>
      </c>
      <c r="J4364">
        <v>50</v>
      </c>
      <c r="K4364">
        <v>12</v>
      </c>
      <c r="L4364">
        <v>81000</v>
      </c>
      <c r="M4364">
        <v>2044</v>
      </c>
      <c r="N4364">
        <v>2146</v>
      </c>
      <c r="O4364">
        <v>2254</v>
      </c>
      <c r="P4364">
        <v>2464</v>
      </c>
      <c r="Q4364">
        <v>2674</v>
      </c>
      <c r="R4364">
        <v>600</v>
      </c>
      <c r="S4364">
        <v>630</v>
      </c>
      <c r="T4364">
        <v>662</v>
      </c>
      <c r="U4364">
        <v>723</v>
      </c>
      <c r="V4364">
        <v>785</v>
      </c>
      <c r="W4364" t="s">
        <v>3412</v>
      </c>
      <c r="X4364">
        <v>1</v>
      </c>
      <c r="Y4364">
        <v>1</v>
      </c>
      <c r="Z4364" t="s">
        <v>1532</v>
      </c>
    </row>
    <row r="4365" spans="1:26">
      <c r="A4365">
        <v>285</v>
      </c>
      <c r="B4365">
        <v>16226</v>
      </c>
      <c r="C4365" t="s">
        <v>1574</v>
      </c>
      <c r="D4365" t="s">
        <v>1529</v>
      </c>
      <c r="E4365" t="s">
        <v>1439</v>
      </c>
      <c r="F4365">
        <v>46861</v>
      </c>
      <c r="G4365">
        <v>54378</v>
      </c>
      <c r="H4365" t="s">
        <v>1530</v>
      </c>
      <c r="I4365">
        <v>291</v>
      </c>
      <c r="J4365">
        <v>50</v>
      </c>
      <c r="K4365">
        <v>15</v>
      </c>
      <c r="L4365">
        <v>81000</v>
      </c>
      <c r="M4365">
        <v>2044</v>
      </c>
      <c r="N4365">
        <v>2146</v>
      </c>
      <c r="O4365">
        <v>2254</v>
      </c>
      <c r="P4365">
        <v>2464</v>
      </c>
      <c r="Q4365">
        <v>2674</v>
      </c>
      <c r="R4365">
        <v>750</v>
      </c>
      <c r="S4365">
        <v>787</v>
      </c>
      <c r="T4365">
        <v>827</v>
      </c>
      <c r="U4365">
        <v>904</v>
      </c>
      <c r="V4365">
        <v>981</v>
      </c>
      <c r="W4365" t="s">
        <v>3412</v>
      </c>
      <c r="X4365">
        <v>1</v>
      </c>
      <c r="Y4365">
        <v>1</v>
      </c>
      <c r="Z4365" t="s">
        <v>1532</v>
      </c>
    </row>
    <row r="4366" spans="1:26">
      <c r="A4366">
        <v>285</v>
      </c>
      <c r="B4366">
        <v>16226</v>
      </c>
      <c r="C4366" t="s">
        <v>1574</v>
      </c>
      <c r="D4366" t="s">
        <v>1529</v>
      </c>
      <c r="E4366" t="s">
        <v>1439</v>
      </c>
      <c r="F4366">
        <v>46861</v>
      </c>
      <c r="G4366">
        <v>54377</v>
      </c>
      <c r="H4366" t="s">
        <v>1530</v>
      </c>
      <c r="I4366">
        <v>291</v>
      </c>
      <c r="J4366">
        <v>50</v>
      </c>
      <c r="K4366">
        <v>4</v>
      </c>
      <c r="L4366">
        <v>81000</v>
      </c>
      <c r="M4366">
        <v>2044</v>
      </c>
      <c r="N4366">
        <v>2146</v>
      </c>
      <c r="O4366">
        <v>2254</v>
      </c>
      <c r="P4366">
        <v>2464</v>
      </c>
      <c r="Q4366">
        <v>2674</v>
      </c>
      <c r="R4366">
        <v>200</v>
      </c>
      <c r="S4366">
        <v>210</v>
      </c>
      <c r="T4366">
        <v>221</v>
      </c>
      <c r="U4366">
        <v>241</v>
      </c>
      <c r="V4366">
        <v>262</v>
      </c>
      <c r="W4366" t="s">
        <v>3412</v>
      </c>
      <c r="X4366">
        <v>1</v>
      </c>
      <c r="Y4366">
        <v>1</v>
      </c>
      <c r="Z4366" t="s">
        <v>1532</v>
      </c>
    </row>
    <row r="4367" spans="1:26">
      <c r="A4367">
        <v>285</v>
      </c>
      <c r="B4367">
        <v>16226</v>
      </c>
      <c r="C4367" t="s">
        <v>1574</v>
      </c>
      <c r="D4367" t="s">
        <v>1529</v>
      </c>
      <c r="E4367" t="s">
        <v>1439</v>
      </c>
      <c r="F4367">
        <v>2136</v>
      </c>
      <c r="G4367">
        <v>53219</v>
      </c>
      <c r="H4367" t="s">
        <v>1530</v>
      </c>
      <c r="I4367">
        <v>291</v>
      </c>
      <c r="J4367">
        <v>100</v>
      </c>
      <c r="K4367">
        <v>15</v>
      </c>
      <c r="L4367">
        <v>81000</v>
      </c>
      <c r="M4367">
        <v>2044</v>
      </c>
      <c r="N4367">
        <v>2146</v>
      </c>
      <c r="O4367">
        <v>2254</v>
      </c>
      <c r="P4367">
        <v>2464</v>
      </c>
      <c r="Q4367">
        <v>2674</v>
      </c>
      <c r="R4367">
        <v>1500</v>
      </c>
      <c r="S4367">
        <v>1575</v>
      </c>
      <c r="T4367">
        <v>1654</v>
      </c>
      <c r="U4367">
        <v>1808</v>
      </c>
      <c r="V4367">
        <v>1962</v>
      </c>
      <c r="W4367" t="s">
        <v>3412</v>
      </c>
      <c r="X4367">
        <v>1</v>
      </c>
      <c r="Y4367">
        <v>1</v>
      </c>
      <c r="Z4367" t="s">
        <v>1532</v>
      </c>
    </row>
    <row r="4368" spans="1:26">
      <c r="A4368">
        <v>285</v>
      </c>
      <c r="B4368">
        <v>16226</v>
      </c>
      <c r="C4368" t="s">
        <v>1574</v>
      </c>
      <c r="D4368" t="s">
        <v>1529</v>
      </c>
      <c r="E4368" t="s">
        <v>1439</v>
      </c>
      <c r="F4368">
        <v>2136</v>
      </c>
      <c r="G4368">
        <v>53216</v>
      </c>
      <c r="H4368" t="s">
        <v>1530</v>
      </c>
      <c r="I4368">
        <v>291</v>
      </c>
      <c r="J4368">
        <v>100</v>
      </c>
      <c r="K4368">
        <v>15</v>
      </c>
      <c r="L4368">
        <v>81000</v>
      </c>
      <c r="M4368">
        <v>2044</v>
      </c>
      <c r="N4368">
        <v>2146</v>
      </c>
      <c r="O4368">
        <v>2254</v>
      </c>
      <c r="P4368">
        <v>2464</v>
      </c>
      <c r="Q4368">
        <v>2674</v>
      </c>
      <c r="R4368">
        <v>1500</v>
      </c>
      <c r="S4368">
        <v>1575</v>
      </c>
      <c r="T4368">
        <v>1654</v>
      </c>
      <c r="U4368">
        <v>1808</v>
      </c>
      <c r="V4368">
        <v>1962</v>
      </c>
      <c r="W4368" t="s">
        <v>3412</v>
      </c>
      <c r="X4368">
        <v>1</v>
      </c>
      <c r="Y4368">
        <v>1</v>
      </c>
      <c r="Z4368" t="s">
        <v>1532</v>
      </c>
    </row>
    <row r="4369" spans="1:26">
      <c r="A4369">
        <v>285</v>
      </c>
      <c r="B4369">
        <v>16226</v>
      </c>
      <c r="C4369" t="s">
        <v>1574</v>
      </c>
      <c r="D4369" t="s">
        <v>1529</v>
      </c>
      <c r="E4369" t="s">
        <v>1439</v>
      </c>
      <c r="F4369">
        <v>2136</v>
      </c>
      <c r="G4369">
        <v>53215</v>
      </c>
      <c r="H4369" t="s">
        <v>1530</v>
      </c>
      <c r="I4369">
        <v>291</v>
      </c>
      <c r="J4369">
        <v>100</v>
      </c>
      <c r="K4369">
        <v>15</v>
      </c>
      <c r="L4369">
        <v>81000</v>
      </c>
      <c r="M4369">
        <v>2044</v>
      </c>
      <c r="N4369">
        <v>2146</v>
      </c>
      <c r="O4369">
        <v>2254</v>
      </c>
      <c r="P4369">
        <v>2464</v>
      </c>
      <c r="Q4369">
        <v>2674</v>
      </c>
      <c r="R4369">
        <v>1500</v>
      </c>
      <c r="S4369">
        <v>1575</v>
      </c>
      <c r="T4369">
        <v>1654</v>
      </c>
      <c r="U4369">
        <v>1808</v>
      </c>
      <c r="V4369">
        <v>1962</v>
      </c>
      <c r="W4369" t="s">
        <v>3412</v>
      </c>
      <c r="X4369">
        <v>1</v>
      </c>
      <c r="Y4369">
        <v>1</v>
      </c>
      <c r="Z4369" t="s">
        <v>1532</v>
      </c>
    </row>
    <row r="4370" spans="1:26">
      <c r="A4370">
        <v>285</v>
      </c>
      <c r="B4370">
        <v>16226</v>
      </c>
      <c r="C4370" t="s">
        <v>1574</v>
      </c>
      <c r="D4370" t="s">
        <v>1529</v>
      </c>
      <c r="E4370" t="s">
        <v>1449</v>
      </c>
      <c r="F4370">
        <v>52208</v>
      </c>
      <c r="G4370">
        <v>61504</v>
      </c>
      <c r="H4370" t="s">
        <v>1530</v>
      </c>
      <c r="I4370">
        <v>211</v>
      </c>
      <c r="J4370">
        <v>125</v>
      </c>
      <c r="K4370">
        <v>300</v>
      </c>
      <c r="L4370">
        <v>81314</v>
      </c>
      <c r="M4370">
        <v>1010</v>
      </c>
      <c r="N4370">
        <v>1061</v>
      </c>
      <c r="O4370">
        <v>1114</v>
      </c>
      <c r="P4370">
        <v>1218</v>
      </c>
      <c r="Q4370">
        <v>1322</v>
      </c>
      <c r="R4370">
        <v>37500</v>
      </c>
      <c r="S4370">
        <v>39394</v>
      </c>
      <c r="T4370">
        <v>41361</v>
      </c>
      <c r="U4370">
        <v>45223</v>
      </c>
      <c r="V4370">
        <v>49084</v>
      </c>
      <c r="W4370" t="s">
        <v>3414</v>
      </c>
      <c r="X4370">
        <v>1</v>
      </c>
      <c r="Y4370">
        <v>1</v>
      </c>
      <c r="Z4370" t="s">
        <v>1532</v>
      </c>
    </row>
    <row r="4371" spans="1:26">
      <c r="A4371">
        <v>285</v>
      </c>
      <c r="B4371">
        <v>16226</v>
      </c>
      <c r="C4371" t="s">
        <v>1574</v>
      </c>
      <c r="D4371" t="s">
        <v>1529</v>
      </c>
      <c r="E4371" t="s">
        <v>1439</v>
      </c>
      <c r="F4371">
        <v>31135</v>
      </c>
      <c r="G4371">
        <v>47093</v>
      </c>
      <c r="H4371" t="s">
        <v>1530</v>
      </c>
      <c r="I4371">
        <v>291</v>
      </c>
      <c r="J4371">
        <v>300</v>
      </c>
      <c r="K4371">
        <v>100</v>
      </c>
      <c r="L4371">
        <v>81000</v>
      </c>
      <c r="M4371">
        <v>2044</v>
      </c>
      <c r="N4371">
        <v>2146</v>
      </c>
      <c r="O4371">
        <v>2254</v>
      </c>
      <c r="P4371">
        <v>2464</v>
      </c>
      <c r="Q4371">
        <v>2674</v>
      </c>
      <c r="R4371">
        <v>30000</v>
      </c>
      <c r="S4371">
        <v>31497</v>
      </c>
      <c r="T4371">
        <v>33082</v>
      </c>
      <c r="U4371">
        <v>36164</v>
      </c>
      <c r="V4371">
        <v>39247</v>
      </c>
      <c r="W4371" t="s">
        <v>3412</v>
      </c>
      <c r="X4371">
        <v>1</v>
      </c>
      <c r="Y4371">
        <v>1</v>
      </c>
      <c r="Z4371" t="s">
        <v>1532</v>
      </c>
    </row>
    <row r="4372" spans="1:26">
      <c r="A4372">
        <v>285</v>
      </c>
      <c r="B4372">
        <v>16226</v>
      </c>
      <c r="C4372" t="s">
        <v>1574</v>
      </c>
      <c r="D4372" t="s">
        <v>1529</v>
      </c>
      <c r="E4372" t="s">
        <v>1439</v>
      </c>
      <c r="F4372">
        <v>41768</v>
      </c>
      <c r="G4372">
        <v>47035</v>
      </c>
      <c r="H4372" t="s">
        <v>1530</v>
      </c>
      <c r="I4372">
        <v>291</v>
      </c>
      <c r="J4372">
        <v>200</v>
      </c>
      <c r="K4372">
        <v>3.5</v>
      </c>
      <c r="L4372">
        <v>81000</v>
      </c>
      <c r="M4372">
        <v>2044</v>
      </c>
      <c r="N4372">
        <v>2146</v>
      </c>
      <c r="O4372">
        <v>2254</v>
      </c>
      <c r="P4372">
        <v>2464</v>
      </c>
      <c r="Q4372">
        <v>2674</v>
      </c>
      <c r="R4372">
        <v>700</v>
      </c>
      <c r="S4372">
        <v>735</v>
      </c>
      <c r="T4372">
        <v>772</v>
      </c>
      <c r="U4372">
        <v>844</v>
      </c>
      <c r="V4372">
        <v>916</v>
      </c>
      <c r="W4372" t="s">
        <v>3412</v>
      </c>
      <c r="X4372">
        <v>1</v>
      </c>
      <c r="Y4372">
        <v>1</v>
      </c>
      <c r="Z4372" t="s">
        <v>1532</v>
      </c>
    </row>
    <row r="4373" spans="1:26">
      <c r="A4373">
        <v>285</v>
      </c>
      <c r="B4373">
        <v>16226</v>
      </c>
      <c r="C4373" t="s">
        <v>1574</v>
      </c>
      <c r="D4373" t="s">
        <v>1529</v>
      </c>
      <c r="E4373" t="s">
        <v>1439</v>
      </c>
      <c r="F4373">
        <v>32959</v>
      </c>
      <c r="G4373">
        <v>35939</v>
      </c>
      <c r="H4373" t="s">
        <v>1530</v>
      </c>
      <c r="I4373">
        <v>291</v>
      </c>
      <c r="J4373">
        <v>300</v>
      </c>
      <c r="K4373">
        <v>20</v>
      </c>
      <c r="L4373">
        <v>81000</v>
      </c>
      <c r="M4373">
        <v>2044</v>
      </c>
      <c r="N4373">
        <v>2146</v>
      </c>
      <c r="O4373">
        <v>2254</v>
      </c>
      <c r="P4373">
        <v>2464</v>
      </c>
      <c r="Q4373">
        <v>2674</v>
      </c>
      <c r="R4373">
        <v>6000</v>
      </c>
      <c r="S4373">
        <v>6299</v>
      </c>
      <c r="T4373">
        <v>6616</v>
      </c>
      <c r="U4373">
        <v>7233</v>
      </c>
      <c r="V4373">
        <v>7849</v>
      </c>
      <c r="W4373" t="s">
        <v>3412</v>
      </c>
      <c r="X4373">
        <v>1</v>
      </c>
      <c r="Y4373">
        <v>1</v>
      </c>
      <c r="Z4373" t="s">
        <v>1532</v>
      </c>
    </row>
    <row r="4374" spans="1:26">
      <c r="A4374">
        <v>285</v>
      </c>
      <c r="B4374">
        <v>16226</v>
      </c>
      <c r="C4374" t="s">
        <v>1574</v>
      </c>
      <c r="D4374" t="s">
        <v>1529</v>
      </c>
      <c r="E4374" t="s">
        <v>1449</v>
      </c>
      <c r="F4374">
        <v>52207</v>
      </c>
      <c r="G4374">
        <v>67941</v>
      </c>
      <c r="H4374" t="s">
        <v>1530</v>
      </c>
      <c r="I4374">
        <v>211</v>
      </c>
      <c r="J4374">
        <v>125</v>
      </c>
      <c r="K4374">
        <v>300</v>
      </c>
      <c r="L4374">
        <v>81314</v>
      </c>
      <c r="M4374">
        <v>1010</v>
      </c>
      <c r="N4374">
        <v>1061</v>
      </c>
      <c r="O4374">
        <v>1114</v>
      </c>
      <c r="P4374">
        <v>1218</v>
      </c>
      <c r="Q4374">
        <v>1322</v>
      </c>
      <c r="R4374">
        <v>37500</v>
      </c>
      <c r="S4374">
        <v>39394</v>
      </c>
      <c r="T4374">
        <v>41361</v>
      </c>
      <c r="U4374">
        <v>45223</v>
      </c>
      <c r="V4374">
        <v>49084</v>
      </c>
      <c r="W4374" t="s">
        <v>3415</v>
      </c>
      <c r="X4374">
        <v>1</v>
      </c>
      <c r="Y4374">
        <v>1</v>
      </c>
      <c r="Z4374" t="s">
        <v>1532</v>
      </c>
    </row>
    <row r="4375" spans="1:26">
      <c r="A4375">
        <v>285</v>
      </c>
      <c r="B4375">
        <v>16226</v>
      </c>
      <c r="C4375" t="s">
        <v>1574</v>
      </c>
      <c r="D4375" t="s">
        <v>1529</v>
      </c>
      <c r="E4375" t="s">
        <v>1439</v>
      </c>
      <c r="F4375">
        <v>32958</v>
      </c>
      <c r="G4375">
        <v>35938</v>
      </c>
      <c r="H4375" t="s">
        <v>1530</v>
      </c>
      <c r="I4375">
        <v>291</v>
      </c>
      <c r="J4375">
        <v>200</v>
      </c>
      <c r="K4375">
        <v>20</v>
      </c>
      <c r="L4375">
        <v>81000</v>
      </c>
      <c r="M4375">
        <v>2044</v>
      </c>
      <c r="N4375">
        <v>2146</v>
      </c>
      <c r="O4375">
        <v>2254</v>
      </c>
      <c r="P4375">
        <v>2464</v>
      </c>
      <c r="Q4375">
        <v>2674</v>
      </c>
      <c r="R4375">
        <v>4000</v>
      </c>
      <c r="S4375">
        <v>4200</v>
      </c>
      <c r="T4375">
        <v>4411</v>
      </c>
      <c r="U4375">
        <v>4822</v>
      </c>
      <c r="V4375">
        <v>5233</v>
      </c>
      <c r="W4375" t="s">
        <v>3412</v>
      </c>
      <c r="X4375">
        <v>1</v>
      </c>
      <c r="Y4375">
        <v>1</v>
      </c>
      <c r="Z4375" t="s">
        <v>1532</v>
      </c>
    </row>
    <row r="4376" spans="1:26">
      <c r="A4376">
        <v>285</v>
      </c>
      <c r="B4376">
        <v>16226</v>
      </c>
      <c r="C4376" t="s">
        <v>1574</v>
      </c>
      <c r="D4376" t="s">
        <v>1529</v>
      </c>
      <c r="E4376" t="s">
        <v>1439</v>
      </c>
      <c r="F4376">
        <v>31135</v>
      </c>
      <c r="G4376">
        <v>33915</v>
      </c>
      <c r="H4376" t="s">
        <v>1530</v>
      </c>
      <c r="I4376">
        <v>291</v>
      </c>
      <c r="J4376">
        <v>300</v>
      </c>
      <c r="K4376">
        <v>15</v>
      </c>
      <c r="L4376">
        <v>81000</v>
      </c>
      <c r="M4376">
        <v>2044</v>
      </c>
      <c r="N4376">
        <v>2146</v>
      </c>
      <c r="O4376">
        <v>2254</v>
      </c>
      <c r="P4376">
        <v>2464</v>
      </c>
      <c r="Q4376">
        <v>2674</v>
      </c>
      <c r="R4376">
        <v>4500</v>
      </c>
      <c r="S4376">
        <v>4725</v>
      </c>
      <c r="T4376">
        <v>4962</v>
      </c>
      <c r="U4376">
        <v>5425</v>
      </c>
      <c r="V4376">
        <v>5887</v>
      </c>
      <c r="W4376" t="s">
        <v>3412</v>
      </c>
      <c r="X4376">
        <v>1</v>
      </c>
      <c r="Y4376">
        <v>1</v>
      </c>
      <c r="Z4376" t="s">
        <v>1532</v>
      </c>
    </row>
    <row r="4377" spans="1:26">
      <c r="A4377">
        <v>285</v>
      </c>
      <c r="B4377">
        <v>16226</v>
      </c>
      <c r="C4377" t="s">
        <v>1574</v>
      </c>
      <c r="D4377" t="s">
        <v>1529</v>
      </c>
      <c r="E4377" t="s">
        <v>1445</v>
      </c>
      <c r="F4377">
        <v>82272</v>
      </c>
      <c r="G4377">
        <v>97260</v>
      </c>
      <c r="H4377" t="s">
        <v>1577</v>
      </c>
      <c r="I4377">
        <v>323</v>
      </c>
      <c r="J4377">
        <v>30</v>
      </c>
      <c r="K4377">
        <v>2200</v>
      </c>
      <c r="L4377">
        <v>81000</v>
      </c>
      <c r="M4377">
        <v>4982</v>
      </c>
      <c r="N4377">
        <v>5231</v>
      </c>
      <c r="O4377">
        <v>5493</v>
      </c>
      <c r="P4377">
        <v>6004</v>
      </c>
      <c r="Q4377">
        <v>6515</v>
      </c>
      <c r="R4377">
        <v>66000</v>
      </c>
      <c r="S4377">
        <v>69299</v>
      </c>
      <c r="T4377">
        <v>72770</v>
      </c>
      <c r="U4377">
        <v>79539</v>
      </c>
      <c r="V4377">
        <v>86309</v>
      </c>
      <c r="W4377" t="s">
        <v>2978</v>
      </c>
      <c r="X4377">
        <v>1</v>
      </c>
      <c r="Y4377">
        <v>1</v>
      </c>
      <c r="Z4377" t="s">
        <v>1532</v>
      </c>
    </row>
    <row r="4378" spans="1:26">
      <c r="A4378">
        <v>285</v>
      </c>
      <c r="B4378">
        <v>16226</v>
      </c>
      <c r="C4378" t="s">
        <v>1574</v>
      </c>
      <c r="D4378" t="s">
        <v>1529</v>
      </c>
      <c r="E4378" t="s">
        <v>1439</v>
      </c>
      <c r="F4378">
        <v>24435</v>
      </c>
      <c r="G4378">
        <v>26003</v>
      </c>
      <c r="H4378" t="s">
        <v>1530</v>
      </c>
      <c r="I4378">
        <v>291</v>
      </c>
      <c r="J4378">
        <v>200</v>
      </c>
      <c r="K4378">
        <v>15</v>
      </c>
      <c r="L4378">
        <v>81000</v>
      </c>
      <c r="M4378">
        <v>2044</v>
      </c>
      <c r="N4378">
        <v>2146</v>
      </c>
      <c r="O4378">
        <v>2254</v>
      </c>
      <c r="P4378">
        <v>2464</v>
      </c>
      <c r="Q4378">
        <v>2674</v>
      </c>
      <c r="R4378">
        <v>3000</v>
      </c>
      <c r="S4378">
        <v>3150</v>
      </c>
      <c r="T4378">
        <v>3308</v>
      </c>
      <c r="U4378">
        <v>3616</v>
      </c>
      <c r="V4378">
        <v>3925</v>
      </c>
      <c r="W4378" t="s">
        <v>3412</v>
      </c>
      <c r="X4378">
        <v>1</v>
      </c>
      <c r="Y4378">
        <v>1</v>
      </c>
      <c r="Z4378" t="s">
        <v>1532</v>
      </c>
    </row>
    <row r="4379" spans="1:26">
      <c r="A4379">
        <v>285</v>
      </c>
      <c r="B4379">
        <v>16226</v>
      </c>
      <c r="C4379" t="s">
        <v>1574</v>
      </c>
      <c r="D4379" t="s">
        <v>1529</v>
      </c>
      <c r="E4379" t="s">
        <v>1439</v>
      </c>
      <c r="F4379">
        <v>2059</v>
      </c>
      <c r="G4379">
        <v>2368</v>
      </c>
      <c r="H4379" t="s">
        <v>1530</v>
      </c>
      <c r="I4379">
        <v>291</v>
      </c>
      <c r="J4379">
        <v>1000</v>
      </c>
      <c r="K4379">
        <v>10</v>
      </c>
      <c r="L4379">
        <v>81000</v>
      </c>
      <c r="M4379">
        <v>2044</v>
      </c>
      <c r="N4379">
        <v>2146</v>
      </c>
      <c r="O4379">
        <v>2254</v>
      </c>
      <c r="P4379">
        <v>2464</v>
      </c>
      <c r="Q4379">
        <v>2674</v>
      </c>
      <c r="R4379">
        <v>10000</v>
      </c>
      <c r="S4379">
        <v>10499</v>
      </c>
      <c r="T4379">
        <v>11027</v>
      </c>
      <c r="U4379">
        <v>12055</v>
      </c>
      <c r="V4379">
        <v>13082</v>
      </c>
      <c r="W4379" t="s">
        <v>3412</v>
      </c>
      <c r="X4379">
        <v>1</v>
      </c>
      <c r="Y4379">
        <v>1</v>
      </c>
      <c r="Z4379" t="s">
        <v>1532</v>
      </c>
    </row>
    <row r="4380" spans="1:26">
      <c r="A4380">
        <v>285</v>
      </c>
      <c r="B4380">
        <v>16226</v>
      </c>
      <c r="C4380" t="s">
        <v>1574</v>
      </c>
      <c r="D4380" t="s">
        <v>1529</v>
      </c>
      <c r="E4380" t="s">
        <v>1449</v>
      </c>
      <c r="F4380">
        <v>52205</v>
      </c>
      <c r="G4380">
        <v>61498</v>
      </c>
      <c r="H4380" t="s">
        <v>1530</v>
      </c>
      <c r="I4380">
        <v>211</v>
      </c>
      <c r="J4380">
        <v>125</v>
      </c>
      <c r="K4380">
        <v>300</v>
      </c>
      <c r="L4380">
        <v>81314</v>
      </c>
      <c r="M4380">
        <v>1010</v>
      </c>
      <c r="N4380">
        <v>1061</v>
      </c>
      <c r="O4380">
        <v>1114</v>
      </c>
      <c r="P4380">
        <v>1218</v>
      </c>
      <c r="Q4380">
        <v>1322</v>
      </c>
      <c r="R4380">
        <v>37500</v>
      </c>
      <c r="S4380">
        <v>39394</v>
      </c>
      <c r="T4380">
        <v>41361</v>
      </c>
      <c r="U4380">
        <v>45223</v>
      </c>
      <c r="V4380">
        <v>49084</v>
      </c>
      <c r="W4380" t="s">
        <v>3416</v>
      </c>
      <c r="X4380">
        <v>1</v>
      </c>
      <c r="Y4380">
        <v>1</v>
      </c>
      <c r="Z4380" t="s">
        <v>1532</v>
      </c>
    </row>
    <row r="4381" spans="1:26">
      <c r="A4381">
        <v>285</v>
      </c>
      <c r="B4381">
        <v>16226</v>
      </c>
      <c r="C4381" t="s">
        <v>1574</v>
      </c>
      <c r="D4381" t="s">
        <v>1529</v>
      </c>
      <c r="E4381" t="s">
        <v>1449</v>
      </c>
      <c r="F4381">
        <v>52204</v>
      </c>
      <c r="G4381">
        <v>61497</v>
      </c>
      <c r="H4381" t="s">
        <v>1530</v>
      </c>
      <c r="I4381">
        <v>211</v>
      </c>
      <c r="J4381">
        <v>125</v>
      </c>
      <c r="K4381">
        <v>200</v>
      </c>
      <c r="L4381">
        <v>81314</v>
      </c>
      <c r="M4381">
        <v>1010</v>
      </c>
      <c r="N4381">
        <v>1061</v>
      </c>
      <c r="O4381">
        <v>1114</v>
      </c>
      <c r="P4381">
        <v>1218</v>
      </c>
      <c r="Q4381">
        <v>1322</v>
      </c>
      <c r="R4381">
        <v>25000</v>
      </c>
      <c r="S4381">
        <v>26262</v>
      </c>
      <c r="T4381">
        <v>27574</v>
      </c>
      <c r="U4381">
        <v>30149</v>
      </c>
      <c r="V4381">
        <v>32723</v>
      </c>
      <c r="W4381" t="s">
        <v>3417</v>
      </c>
      <c r="X4381">
        <v>1</v>
      </c>
      <c r="Y4381">
        <v>1</v>
      </c>
      <c r="Z4381" t="s">
        <v>1532</v>
      </c>
    </row>
    <row r="4382" spans="1:26">
      <c r="A4382">
        <v>285</v>
      </c>
      <c r="B4382">
        <v>16226</v>
      </c>
      <c r="C4382" t="s">
        <v>1574</v>
      </c>
      <c r="D4382" t="s">
        <v>1529</v>
      </c>
      <c r="E4382" t="s">
        <v>1449</v>
      </c>
      <c r="F4382">
        <v>52214</v>
      </c>
      <c r="G4382">
        <v>61517</v>
      </c>
      <c r="H4382" t="s">
        <v>1530</v>
      </c>
      <c r="I4382">
        <v>211</v>
      </c>
      <c r="J4382">
        <v>200</v>
      </c>
      <c r="K4382">
        <v>300</v>
      </c>
      <c r="L4382">
        <v>81314</v>
      </c>
      <c r="M4382">
        <v>1010</v>
      </c>
      <c r="N4382">
        <v>1061</v>
      </c>
      <c r="O4382">
        <v>1114</v>
      </c>
      <c r="P4382">
        <v>1218</v>
      </c>
      <c r="Q4382">
        <v>1322</v>
      </c>
      <c r="R4382">
        <v>60000</v>
      </c>
      <c r="S4382">
        <v>63030</v>
      </c>
      <c r="T4382">
        <v>66178</v>
      </c>
      <c r="U4382">
        <v>72356</v>
      </c>
      <c r="V4382">
        <v>78535</v>
      </c>
      <c r="W4382" t="s">
        <v>3406</v>
      </c>
      <c r="X4382">
        <v>1</v>
      </c>
      <c r="Y4382">
        <v>1</v>
      </c>
      <c r="Z4382" t="s">
        <v>1532</v>
      </c>
    </row>
    <row r="4383" spans="1:26">
      <c r="A4383">
        <v>285</v>
      </c>
      <c r="B4383">
        <v>16226</v>
      </c>
      <c r="C4383" t="s">
        <v>1574</v>
      </c>
      <c r="D4383" t="s">
        <v>1529</v>
      </c>
      <c r="E4383" t="s">
        <v>1449</v>
      </c>
      <c r="F4383">
        <v>52200</v>
      </c>
      <c r="G4383">
        <v>61491</v>
      </c>
      <c r="H4383" t="s">
        <v>1530</v>
      </c>
      <c r="I4383">
        <v>211</v>
      </c>
      <c r="J4383">
        <v>125</v>
      </c>
      <c r="K4383">
        <v>250</v>
      </c>
      <c r="L4383">
        <v>81314</v>
      </c>
      <c r="M4383">
        <v>1010</v>
      </c>
      <c r="N4383">
        <v>1061</v>
      </c>
      <c r="O4383">
        <v>1114</v>
      </c>
      <c r="P4383">
        <v>1218</v>
      </c>
      <c r="Q4383">
        <v>1322</v>
      </c>
      <c r="R4383">
        <v>31250</v>
      </c>
      <c r="S4383">
        <v>32828</v>
      </c>
      <c r="T4383">
        <v>34468</v>
      </c>
      <c r="U4383">
        <v>37686</v>
      </c>
      <c r="V4383">
        <v>40903</v>
      </c>
      <c r="W4383" t="s">
        <v>3418</v>
      </c>
      <c r="X4383">
        <v>1</v>
      </c>
      <c r="Y4383">
        <v>1</v>
      </c>
      <c r="Z4383" t="s">
        <v>1532</v>
      </c>
    </row>
    <row r="4384" spans="1:26">
      <c r="A4384">
        <v>285</v>
      </c>
      <c r="B4384">
        <v>16226</v>
      </c>
      <c r="C4384" t="s">
        <v>1574</v>
      </c>
      <c r="D4384" t="s">
        <v>1529</v>
      </c>
      <c r="E4384" t="s">
        <v>1439</v>
      </c>
      <c r="F4384">
        <v>40088</v>
      </c>
      <c r="G4384">
        <v>44710</v>
      </c>
      <c r="H4384" t="s">
        <v>1530</v>
      </c>
      <c r="I4384">
        <v>267</v>
      </c>
      <c r="J4384">
        <v>100</v>
      </c>
      <c r="K4384">
        <v>250</v>
      </c>
      <c r="L4384">
        <v>81000</v>
      </c>
      <c r="M4384">
        <v>2044</v>
      </c>
      <c r="N4384">
        <v>2146</v>
      </c>
      <c r="O4384">
        <v>2254</v>
      </c>
      <c r="P4384">
        <v>2464</v>
      </c>
      <c r="Q4384">
        <v>2674</v>
      </c>
      <c r="R4384">
        <v>25000</v>
      </c>
      <c r="S4384">
        <v>26248</v>
      </c>
      <c r="T4384">
        <v>27568</v>
      </c>
      <c r="U4384">
        <v>30137</v>
      </c>
      <c r="V4384">
        <v>32705</v>
      </c>
      <c r="W4384" t="s">
        <v>3419</v>
      </c>
      <c r="X4384">
        <v>1</v>
      </c>
      <c r="Y4384">
        <v>1</v>
      </c>
      <c r="Z4384" t="s">
        <v>1532</v>
      </c>
    </row>
    <row r="4385" spans="1:26">
      <c r="A4385">
        <v>285</v>
      </c>
      <c r="B4385">
        <v>16226</v>
      </c>
      <c r="C4385" t="s">
        <v>1574</v>
      </c>
      <c r="D4385" t="s">
        <v>1529</v>
      </c>
      <c r="E4385" t="s">
        <v>1449</v>
      </c>
      <c r="F4385">
        <v>52206</v>
      </c>
      <c r="G4385">
        <v>61500</v>
      </c>
      <c r="H4385" t="s">
        <v>1530</v>
      </c>
      <c r="I4385">
        <v>211</v>
      </c>
      <c r="J4385">
        <v>200</v>
      </c>
      <c r="K4385">
        <v>350</v>
      </c>
      <c r="L4385">
        <v>81314</v>
      </c>
      <c r="M4385">
        <v>1010</v>
      </c>
      <c r="N4385">
        <v>1061</v>
      </c>
      <c r="O4385">
        <v>1114</v>
      </c>
      <c r="P4385">
        <v>1218</v>
      </c>
      <c r="Q4385">
        <v>1322</v>
      </c>
      <c r="R4385">
        <v>70000</v>
      </c>
      <c r="S4385">
        <v>73535</v>
      </c>
      <c r="T4385">
        <v>77208</v>
      </c>
      <c r="U4385">
        <v>84416</v>
      </c>
      <c r="V4385">
        <v>91624</v>
      </c>
      <c r="W4385" t="s">
        <v>3420</v>
      </c>
      <c r="X4385">
        <v>1</v>
      </c>
      <c r="Y4385">
        <v>1</v>
      </c>
      <c r="Z4385" t="s">
        <v>1532</v>
      </c>
    </row>
    <row r="4386" spans="1:26">
      <c r="A4386">
        <v>285</v>
      </c>
      <c r="B4386">
        <v>16226</v>
      </c>
      <c r="C4386" t="s">
        <v>1574</v>
      </c>
      <c r="D4386" t="s">
        <v>1529</v>
      </c>
      <c r="E4386" t="s">
        <v>1449</v>
      </c>
      <c r="F4386">
        <v>52199</v>
      </c>
      <c r="G4386">
        <v>61490</v>
      </c>
      <c r="H4386" t="s">
        <v>1530</v>
      </c>
      <c r="I4386">
        <v>211</v>
      </c>
      <c r="J4386">
        <v>125</v>
      </c>
      <c r="K4386">
        <v>300</v>
      </c>
      <c r="L4386">
        <v>81314</v>
      </c>
      <c r="M4386">
        <v>1010</v>
      </c>
      <c r="N4386">
        <v>1061</v>
      </c>
      <c r="O4386">
        <v>1114</v>
      </c>
      <c r="P4386">
        <v>1218</v>
      </c>
      <c r="Q4386">
        <v>1322</v>
      </c>
      <c r="R4386">
        <v>37500</v>
      </c>
      <c r="S4386">
        <v>39394</v>
      </c>
      <c r="T4386">
        <v>41361</v>
      </c>
      <c r="U4386">
        <v>45223</v>
      </c>
      <c r="V4386">
        <v>49084</v>
      </c>
      <c r="W4386" t="s">
        <v>3421</v>
      </c>
      <c r="X4386">
        <v>1</v>
      </c>
      <c r="Y4386">
        <v>1</v>
      </c>
      <c r="Z4386" t="s">
        <v>1532</v>
      </c>
    </row>
    <row r="4387" spans="1:26">
      <c r="A4387">
        <v>285</v>
      </c>
      <c r="B4387">
        <v>16226</v>
      </c>
      <c r="C4387" t="s">
        <v>1574</v>
      </c>
      <c r="D4387" t="s">
        <v>1529</v>
      </c>
      <c r="E4387" t="s">
        <v>1449</v>
      </c>
      <c r="F4387">
        <v>52202</v>
      </c>
      <c r="G4387">
        <v>61493</v>
      </c>
      <c r="H4387" t="s">
        <v>1530</v>
      </c>
      <c r="I4387">
        <v>211</v>
      </c>
      <c r="J4387">
        <v>125</v>
      </c>
      <c r="K4387">
        <v>250</v>
      </c>
      <c r="L4387">
        <v>81314</v>
      </c>
      <c r="M4387">
        <v>1010</v>
      </c>
      <c r="N4387">
        <v>1061</v>
      </c>
      <c r="O4387">
        <v>1114</v>
      </c>
      <c r="P4387">
        <v>1218</v>
      </c>
      <c r="Q4387">
        <v>1322</v>
      </c>
      <c r="R4387">
        <v>31250</v>
      </c>
      <c r="S4387">
        <v>32828</v>
      </c>
      <c r="T4387">
        <v>34468</v>
      </c>
      <c r="U4387">
        <v>37686</v>
      </c>
      <c r="V4387">
        <v>40903</v>
      </c>
      <c r="W4387" t="s">
        <v>3421</v>
      </c>
      <c r="X4387">
        <v>1</v>
      </c>
      <c r="Y4387">
        <v>1</v>
      </c>
      <c r="Z4387" t="s">
        <v>1532</v>
      </c>
    </row>
    <row r="4388" spans="1:26">
      <c r="A4388">
        <v>285</v>
      </c>
      <c r="B4388">
        <v>16226</v>
      </c>
      <c r="C4388" t="s">
        <v>1574</v>
      </c>
      <c r="D4388" t="s">
        <v>1529</v>
      </c>
      <c r="E4388" t="s">
        <v>1449</v>
      </c>
      <c r="F4388">
        <v>52201</v>
      </c>
      <c r="G4388">
        <v>61492</v>
      </c>
      <c r="H4388" t="s">
        <v>1530</v>
      </c>
      <c r="I4388">
        <v>211</v>
      </c>
      <c r="J4388">
        <v>125</v>
      </c>
      <c r="K4388">
        <v>300</v>
      </c>
      <c r="L4388">
        <v>81314</v>
      </c>
      <c r="M4388">
        <v>1010</v>
      </c>
      <c r="N4388">
        <v>1061</v>
      </c>
      <c r="O4388">
        <v>1114</v>
      </c>
      <c r="P4388">
        <v>1218</v>
      </c>
      <c r="Q4388">
        <v>1322</v>
      </c>
      <c r="R4388">
        <v>37500</v>
      </c>
      <c r="S4388">
        <v>39394</v>
      </c>
      <c r="T4388">
        <v>41361</v>
      </c>
      <c r="U4388">
        <v>45223</v>
      </c>
      <c r="V4388">
        <v>49084</v>
      </c>
      <c r="W4388" t="s">
        <v>3422</v>
      </c>
      <c r="X4388">
        <v>1</v>
      </c>
      <c r="Y4388">
        <v>1</v>
      </c>
      <c r="Z4388" t="s">
        <v>1532</v>
      </c>
    </row>
    <row r="4389" spans="1:26">
      <c r="A4389">
        <v>285</v>
      </c>
      <c r="B4389">
        <v>16226</v>
      </c>
      <c r="C4389" t="s">
        <v>1574</v>
      </c>
      <c r="D4389" t="s">
        <v>1529</v>
      </c>
      <c r="E4389" t="s">
        <v>1449</v>
      </c>
      <c r="F4389">
        <v>52191</v>
      </c>
      <c r="G4389">
        <v>61477</v>
      </c>
      <c r="H4389" t="s">
        <v>1530</v>
      </c>
      <c r="I4389">
        <v>211</v>
      </c>
      <c r="J4389">
        <v>250</v>
      </c>
      <c r="K4389">
        <v>300</v>
      </c>
      <c r="L4389">
        <v>81314</v>
      </c>
      <c r="M4389">
        <v>1010</v>
      </c>
      <c r="N4389">
        <v>1061</v>
      </c>
      <c r="O4389">
        <v>1114</v>
      </c>
      <c r="P4389">
        <v>1218</v>
      </c>
      <c r="Q4389">
        <v>1322</v>
      </c>
      <c r="R4389">
        <v>75000</v>
      </c>
      <c r="S4389">
        <v>78787</v>
      </c>
      <c r="T4389">
        <v>82723</v>
      </c>
      <c r="U4389">
        <v>90446</v>
      </c>
      <c r="V4389">
        <v>98168</v>
      </c>
      <c r="W4389" t="s">
        <v>3423</v>
      </c>
      <c r="X4389">
        <v>1</v>
      </c>
      <c r="Y4389">
        <v>1</v>
      </c>
      <c r="Z4389" t="s">
        <v>1532</v>
      </c>
    </row>
    <row r="4390" spans="1:26">
      <c r="A4390">
        <v>285</v>
      </c>
      <c r="B4390">
        <v>16226</v>
      </c>
      <c r="C4390" t="s">
        <v>1574</v>
      </c>
      <c r="D4390" t="s">
        <v>1529</v>
      </c>
      <c r="E4390" t="s">
        <v>1449</v>
      </c>
      <c r="F4390">
        <v>52197</v>
      </c>
      <c r="G4390">
        <v>61488</v>
      </c>
      <c r="H4390" t="s">
        <v>1530</v>
      </c>
      <c r="I4390">
        <v>211</v>
      </c>
      <c r="J4390">
        <v>125</v>
      </c>
      <c r="K4390">
        <v>50</v>
      </c>
      <c r="L4390">
        <v>81314</v>
      </c>
      <c r="M4390">
        <v>1010</v>
      </c>
      <c r="N4390">
        <v>1061</v>
      </c>
      <c r="O4390">
        <v>1114</v>
      </c>
      <c r="P4390">
        <v>1218</v>
      </c>
      <c r="Q4390">
        <v>1322</v>
      </c>
      <c r="R4390">
        <v>6250</v>
      </c>
      <c r="S4390">
        <v>6566</v>
      </c>
      <c r="T4390">
        <v>6894</v>
      </c>
      <c r="U4390">
        <v>7537</v>
      </c>
      <c r="V4390">
        <v>8181</v>
      </c>
      <c r="W4390" t="s">
        <v>3406</v>
      </c>
      <c r="X4390">
        <v>1</v>
      </c>
      <c r="Y4390">
        <v>1</v>
      </c>
      <c r="Z4390" t="s">
        <v>1532</v>
      </c>
    </row>
    <row r="4391" spans="1:26">
      <c r="A4391">
        <v>285</v>
      </c>
      <c r="B4391">
        <v>16226</v>
      </c>
      <c r="C4391" t="s">
        <v>1574</v>
      </c>
      <c r="D4391" t="s">
        <v>1529</v>
      </c>
      <c r="E4391" t="s">
        <v>1449</v>
      </c>
      <c r="F4391">
        <v>51776</v>
      </c>
      <c r="G4391">
        <v>61041</v>
      </c>
      <c r="H4391" t="s">
        <v>1530</v>
      </c>
      <c r="I4391">
        <v>211</v>
      </c>
      <c r="J4391">
        <v>125</v>
      </c>
      <c r="K4391">
        <v>200</v>
      </c>
      <c r="L4391">
        <v>81314</v>
      </c>
      <c r="M4391">
        <v>1010</v>
      </c>
      <c r="N4391">
        <v>1061</v>
      </c>
      <c r="O4391">
        <v>1114</v>
      </c>
      <c r="P4391">
        <v>1218</v>
      </c>
      <c r="Q4391">
        <v>1322</v>
      </c>
      <c r="R4391">
        <v>25000</v>
      </c>
      <c r="S4391">
        <v>26262</v>
      </c>
      <c r="T4391">
        <v>27574</v>
      </c>
      <c r="U4391">
        <v>30149</v>
      </c>
      <c r="V4391">
        <v>32723</v>
      </c>
      <c r="W4391" t="s">
        <v>3405</v>
      </c>
      <c r="X4391">
        <v>1</v>
      </c>
      <c r="Y4391">
        <v>1</v>
      </c>
      <c r="Z4391" t="s">
        <v>1532</v>
      </c>
    </row>
    <row r="4392" spans="1:26">
      <c r="A4392">
        <v>285</v>
      </c>
      <c r="B4392">
        <v>16226</v>
      </c>
      <c r="C4392" t="s">
        <v>1574</v>
      </c>
      <c r="D4392" t="s">
        <v>1529</v>
      </c>
      <c r="E4392" t="s">
        <v>1449</v>
      </c>
      <c r="F4392">
        <v>51778</v>
      </c>
      <c r="G4392">
        <v>61043</v>
      </c>
      <c r="H4392" t="s">
        <v>1530</v>
      </c>
      <c r="I4392">
        <v>211</v>
      </c>
      <c r="J4392">
        <v>125</v>
      </c>
      <c r="K4392">
        <v>250</v>
      </c>
      <c r="L4392">
        <v>81314</v>
      </c>
      <c r="M4392">
        <v>1010</v>
      </c>
      <c r="N4392">
        <v>1061</v>
      </c>
      <c r="O4392">
        <v>1114</v>
      </c>
      <c r="P4392">
        <v>1218</v>
      </c>
      <c r="Q4392">
        <v>1322</v>
      </c>
      <c r="R4392">
        <v>31250</v>
      </c>
      <c r="S4392">
        <v>32828</v>
      </c>
      <c r="T4392">
        <v>34468</v>
      </c>
      <c r="U4392">
        <v>37686</v>
      </c>
      <c r="V4392">
        <v>40903</v>
      </c>
      <c r="W4392" t="s">
        <v>3405</v>
      </c>
      <c r="X4392">
        <v>1</v>
      </c>
      <c r="Y4392">
        <v>1</v>
      </c>
      <c r="Z4392" t="s">
        <v>1532</v>
      </c>
    </row>
    <row r="4393" spans="1:26">
      <c r="A4393">
        <v>285</v>
      </c>
      <c r="B4393">
        <v>16226</v>
      </c>
      <c r="C4393" t="s">
        <v>1574</v>
      </c>
      <c r="D4393" t="s">
        <v>1529</v>
      </c>
      <c r="E4393" t="s">
        <v>1449</v>
      </c>
      <c r="F4393">
        <v>26542</v>
      </c>
      <c r="G4393">
        <v>56707</v>
      </c>
      <c r="H4393" t="s">
        <v>1530</v>
      </c>
      <c r="I4393">
        <v>211</v>
      </c>
      <c r="J4393">
        <v>125</v>
      </c>
      <c r="K4393">
        <v>100</v>
      </c>
      <c r="L4393">
        <v>81314</v>
      </c>
      <c r="M4393">
        <v>1010</v>
      </c>
      <c r="N4393">
        <v>1061</v>
      </c>
      <c r="O4393">
        <v>1114</v>
      </c>
      <c r="P4393">
        <v>1218</v>
      </c>
      <c r="Q4393">
        <v>1322</v>
      </c>
      <c r="R4393">
        <v>12500</v>
      </c>
      <c r="S4393">
        <v>13131</v>
      </c>
      <c r="T4393">
        <v>13787</v>
      </c>
      <c r="U4393">
        <v>15074</v>
      </c>
      <c r="V4393">
        <v>16361</v>
      </c>
      <c r="W4393" t="s">
        <v>3424</v>
      </c>
      <c r="X4393">
        <v>1</v>
      </c>
      <c r="Y4393">
        <v>1</v>
      </c>
      <c r="Z4393" t="s">
        <v>1532</v>
      </c>
    </row>
    <row r="4394" spans="1:26">
      <c r="A4394">
        <v>285</v>
      </c>
      <c r="B4394">
        <v>16226</v>
      </c>
      <c r="C4394" t="s">
        <v>1574</v>
      </c>
      <c r="D4394" t="s">
        <v>1529</v>
      </c>
      <c r="E4394" t="s">
        <v>1449</v>
      </c>
      <c r="F4394">
        <v>48967</v>
      </c>
      <c r="G4394">
        <v>57340</v>
      </c>
      <c r="H4394" t="s">
        <v>1530</v>
      </c>
      <c r="I4394">
        <v>211</v>
      </c>
      <c r="J4394">
        <v>125</v>
      </c>
      <c r="K4394">
        <v>200</v>
      </c>
      <c r="L4394">
        <v>81314</v>
      </c>
      <c r="M4394">
        <v>1010</v>
      </c>
      <c r="N4394">
        <v>1061</v>
      </c>
      <c r="O4394">
        <v>1114</v>
      </c>
      <c r="P4394">
        <v>1218</v>
      </c>
      <c r="Q4394">
        <v>1322</v>
      </c>
      <c r="R4394">
        <v>25000</v>
      </c>
      <c r="S4394">
        <v>26262</v>
      </c>
      <c r="T4394">
        <v>27574</v>
      </c>
      <c r="U4394">
        <v>30149</v>
      </c>
      <c r="V4394">
        <v>32723</v>
      </c>
      <c r="W4394" t="s">
        <v>3425</v>
      </c>
      <c r="X4394">
        <v>1</v>
      </c>
      <c r="Y4394">
        <v>1</v>
      </c>
      <c r="Z4394" t="s">
        <v>1532</v>
      </c>
    </row>
    <row r="4395" spans="1:26">
      <c r="A4395">
        <v>285</v>
      </c>
      <c r="B4395">
        <v>16226</v>
      </c>
      <c r="C4395" t="s">
        <v>1574</v>
      </c>
      <c r="D4395" t="s">
        <v>1529</v>
      </c>
      <c r="E4395" t="s">
        <v>1449</v>
      </c>
      <c r="F4395">
        <v>49796</v>
      </c>
      <c r="G4395">
        <v>58373</v>
      </c>
      <c r="H4395" t="s">
        <v>1530</v>
      </c>
      <c r="I4395">
        <v>211</v>
      </c>
      <c r="J4395">
        <v>125</v>
      </c>
      <c r="K4395">
        <v>300</v>
      </c>
      <c r="L4395">
        <v>81314</v>
      </c>
      <c r="M4395">
        <v>1010</v>
      </c>
      <c r="N4395">
        <v>1061</v>
      </c>
      <c r="O4395">
        <v>1114</v>
      </c>
      <c r="P4395">
        <v>1218</v>
      </c>
      <c r="Q4395">
        <v>1322</v>
      </c>
      <c r="R4395">
        <v>37500</v>
      </c>
      <c r="S4395">
        <v>39394</v>
      </c>
      <c r="T4395">
        <v>41361</v>
      </c>
      <c r="U4395">
        <v>45223</v>
      </c>
      <c r="V4395">
        <v>49084</v>
      </c>
      <c r="W4395" t="s">
        <v>3405</v>
      </c>
      <c r="X4395">
        <v>1</v>
      </c>
      <c r="Y4395">
        <v>1</v>
      </c>
      <c r="Z4395" t="s">
        <v>1532</v>
      </c>
    </row>
    <row r="4396" spans="1:26">
      <c r="A4396">
        <v>285</v>
      </c>
      <c r="B4396">
        <v>16226</v>
      </c>
      <c r="C4396" t="s">
        <v>1574</v>
      </c>
      <c r="D4396" t="s">
        <v>1529</v>
      </c>
      <c r="E4396" t="s">
        <v>1445</v>
      </c>
      <c r="F4396">
        <v>59448</v>
      </c>
      <c r="G4396">
        <v>70562</v>
      </c>
      <c r="H4396" t="s">
        <v>1577</v>
      </c>
      <c r="I4396">
        <v>329</v>
      </c>
      <c r="J4396">
        <v>1</v>
      </c>
      <c r="K4396">
        <v>3500</v>
      </c>
      <c r="L4396">
        <v>81000</v>
      </c>
      <c r="M4396">
        <v>4982</v>
      </c>
      <c r="N4396">
        <v>5231</v>
      </c>
      <c r="O4396">
        <v>5493</v>
      </c>
      <c r="P4396">
        <v>6004</v>
      </c>
      <c r="Q4396">
        <v>6515</v>
      </c>
      <c r="R4396">
        <v>3500</v>
      </c>
      <c r="S4396">
        <v>3675</v>
      </c>
      <c r="T4396">
        <v>3859</v>
      </c>
      <c r="U4396">
        <v>4218</v>
      </c>
      <c r="V4396">
        <v>4577</v>
      </c>
      <c r="W4396" t="s">
        <v>3328</v>
      </c>
      <c r="X4396">
        <v>1</v>
      </c>
      <c r="Y4396">
        <v>1</v>
      </c>
      <c r="Z4396" t="s">
        <v>1532</v>
      </c>
    </row>
    <row r="4397" spans="1:26">
      <c r="A4397">
        <v>285</v>
      </c>
      <c r="B4397">
        <v>16226</v>
      </c>
      <c r="C4397" t="s">
        <v>1574</v>
      </c>
      <c r="D4397" t="s">
        <v>1529</v>
      </c>
      <c r="E4397" t="s">
        <v>1445</v>
      </c>
      <c r="F4397">
        <v>69683</v>
      </c>
      <c r="G4397">
        <v>83218</v>
      </c>
      <c r="H4397" t="s">
        <v>1577</v>
      </c>
      <c r="I4397">
        <v>329</v>
      </c>
      <c r="J4397">
        <v>3</v>
      </c>
      <c r="K4397">
        <v>4000</v>
      </c>
      <c r="L4397">
        <v>81000</v>
      </c>
      <c r="M4397">
        <v>4982</v>
      </c>
      <c r="N4397">
        <v>5231</v>
      </c>
      <c r="O4397">
        <v>5493</v>
      </c>
      <c r="P4397">
        <v>6004</v>
      </c>
      <c r="Q4397">
        <v>6515</v>
      </c>
      <c r="R4397">
        <v>12000</v>
      </c>
      <c r="S4397">
        <v>12600</v>
      </c>
      <c r="T4397">
        <v>13231</v>
      </c>
      <c r="U4397">
        <v>14462</v>
      </c>
      <c r="V4397">
        <v>15692</v>
      </c>
      <c r="W4397" t="s">
        <v>1889</v>
      </c>
      <c r="X4397">
        <v>1</v>
      </c>
      <c r="Y4397">
        <v>1</v>
      </c>
      <c r="Z4397" t="s">
        <v>1532</v>
      </c>
    </row>
    <row r="4398" spans="1:26">
      <c r="A4398">
        <v>285</v>
      </c>
      <c r="B4398">
        <v>16226</v>
      </c>
      <c r="C4398" t="s">
        <v>1574</v>
      </c>
      <c r="D4398" t="s">
        <v>1529</v>
      </c>
      <c r="E4398" t="s">
        <v>1449</v>
      </c>
      <c r="F4398">
        <v>48964</v>
      </c>
      <c r="G4398">
        <v>57333</v>
      </c>
      <c r="H4398" t="s">
        <v>1530</v>
      </c>
      <c r="I4398">
        <v>211</v>
      </c>
      <c r="J4398">
        <v>125</v>
      </c>
      <c r="K4398">
        <v>250</v>
      </c>
      <c r="L4398">
        <v>81314</v>
      </c>
      <c r="M4398">
        <v>1010</v>
      </c>
      <c r="N4398">
        <v>1061</v>
      </c>
      <c r="O4398">
        <v>1114</v>
      </c>
      <c r="P4398">
        <v>1218</v>
      </c>
      <c r="Q4398">
        <v>1322</v>
      </c>
      <c r="R4398">
        <v>31250</v>
      </c>
      <c r="S4398">
        <v>32828</v>
      </c>
      <c r="T4398">
        <v>34468</v>
      </c>
      <c r="U4398">
        <v>37686</v>
      </c>
      <c r="V4398">
        <v>40903</v>
      </c>
      <c r="W4398" t="s">
        <v>3405</v>
      </c>
      <c r="X4398">
        <v>1</v>
      </c>
      <c r="Y4398">
        <v>1</v>
      </c>
      <c r="Z4398" t="s">
        <v>1532</v>
      </c>
    </row>
    <row r="4399" spans="1:26">
      <c r="A4399">
        <v>285</v>
      </c>
      <c r="B4399">
        <v>16226</v>
      </c>
      <c r="C4399" t="s">
        <v>1574</v>
      </c>
      <c r="D4399" t="s">
        <v>1529</v>
      </c>
      <c r="E4399" t="s">
        <v>1445</v>
      </c>
      <c r="F4399">
        <v>83710</v>
      </c>
      <c r="G4399">
        <v>98996</v>
      </c>
      <c r="H4399" t="s">
        <v>1577</v>
      </c>
      <c r="I4399">
        <v>329</v>
      </c>
      <c r="J4399">
        <v>1</v>
      </c>
      <c r="K4399">
        <v>20000</v>
      </c>
      <c r="L4399">
        <v>81000</v>
      </c>
      <c r="M4399">
        <v>4982</v>
      </c>
      <c r="N4399">
        <v>5231</v>
      </c>
      <c r="O4399">
        <v>5493</v>
      </c>
      <c r="P4399">
        <v>6004</v>
      </c>
      <c r="Q4399">
        <v>6515</v>
      </c>
      <c r="R4399">
        <v>20000</v>
      </c>
      <c r="S4399">
        <v>21000</v>
      </c>
      <c r="T4399">
        <v>22051</v>
      </c>
      <c r="U4399">
        <v>24103</v>
      </c>
      <c r="V4399">
        <v>26154</v>
      </c>
      <c r="W4399" t="s">
        <v>3426</v>
      </c>
      <c r="X4399">
        <v>1</v>
      </c>
      <c r="Y4399">
        <v>1</v>
      </c>
      <c r="Z4399" t="s">
        <v>1532</v>
      </c>
    </row>
    <row r="4400" spans="1:26">
      <c r="A4400">
        <v>285</v>
      </c>
      <c r="B4400">
        <v>16226</v>
      </c>
      <c r="C4400" t="s">
        <v>1574</v>
      </c>
      <c r="D4400" t="s">
        <v>1529</v>
      </c>
      <c r="E4400" t="s">
        <v>1449</v>
      </c>
      <c r="F4400">
        <v>46213</v>
      </c>
      <c r="G4400">
        <v>58078</v>
      </c>
      <c r="H4400" t="s">
        <v>1530</v>
      </c>
      <c r="I4400">
        <v>211</v>
      </c>
      <c r="J4400">
        <v>125</v>
      </c>
      <c r="K4400">
        <v>250</v>
      </c>
      <c r="L4400">
        <v>81314</v>
      </c>
      <c r="M4400">
        <v>1010</v>
      </c>
      <c r="N4400">
        <v>1061</v>
      </c>
      <c r="O4400">
        <v>1114</v>
      </c>
      <c r="P4400">
        <v>1218</v>
      </c>
      <c r="Q4400">
        <v>1322</v>
      </c>
      <c r="R4400">
        <v>31250</v>
      </c>
      <c r="S4400">
        <v>32828</v>
      </c>
      <c r="T4400">
        <v>34468</v>
      </c>
      <c r="U4400">
        <v>37686</v>
      </c>
      <c r="V4400">
        <v>40903</v>
      </c>
      <c r="W4400" t="s">
        <v>3421</v>
      </c>
      <c r="X4400">
        <v>1</v>
      </c>
      <c r="Y4400">
        <v>1</v>
      </c>
      <c r="Z4400" t="s">
        <v>1532</v>
      </c>
    </row>
    <row r="4401" spans="1:26">
      <c r="A4401">
        <v>285</v>
      </c>
      <c r="B4401">
        <v>16226</v>
      </c>
      <c r="C4401" t="s">
        <v>1574</v>
      </c>
      <c r="D4401" t="s">
        <v>1529</v>
      </c>
      <c r="E4401" t="s">
        <v>1445</v>
      </c>
      <c r="F4401">
        <v>72440</v>
      </c>
      <c r="G4401">
        <v>86126</v>
      </c>
      <c r="H4401" t="s">
        <v>1577</v>
      </c>
      <c r="I4401">
        <v>329</v>
      </c>
      <c r="J4401">
        <v>1</v>
      </c>
      <c r="K4401">
        <v>1500</v>
      </c>
      <c r="L4401">
        <v>81000</v>
      </c>
      <c r="M4401">
        <v>4982</v>
      </c>
      <c r="N4401">
        <v>5231</v>
      </c>
      <c r="O4401">
        <v>5493</v>
      </c>
      <c r="P4401">
        <v>6004</v>
      </c>
      <c r="Q4401">
        <v>6515</v>
      </c>
      <c r="R4401">
        <v>1500</v>
      </c>
      <c r="S4401">
        <v>1575</v>
      </c>
      <c r="T4401">
        <v>1654</v>
      </c>
      <c r="U4401">
        <v>1808</v>
      </c>
      <c r="V4401">
        <v>1962</v>
      </c>
      <c r="W4401" t="s">
        <v>3427</v>
      </c>
      <c r="X4401">
        <v>1</v>
      </c>
      <c r="Y4401">
        <v>1</v>
      </c>
      <c r="Z4401" t="s">
        <v>1532</v>
      </c>
    </row>
    <row r="4402" spans="1:26">
      <c r="A4402">
        <v>285</v>
      </c>
      <c r="B4402">
        <v>16226</v>
      </c>
      <c r="C4402" t="s">
        <v>1574</v>
      </c>
      <c r="D4402" t="s">
        <v>1529</v>
      </c>
      <c r="E4402" t="s">
        <v>1445</v>
      </c>
      <c r="F4402">
        <v>70175</v>
      </c>
      <c r="G4402">
        <v>83722</v>
      </c>
      <c r="H4402" t="s">
        <v>1577</v>
      </c>
      <c r="I4402">
        <v>329</v>
      </c>
      <c r="J4402">
        <v>2</v>
      </c>
      <c r="K4402">
        <v>250000</v>
      </c>
      <c r="L4402">
        <v>81000</v>
      </c>
      <c r="M4402">
        <v>4982</v>
      </c>
      <c r="N4402">
        <v>5231</v>
      </c>
      <c r="O4402">
        <v>5493</v>
      </c>
      <c r="P4402">
        <v>6004</v>
      </c>
      <c r="Q4402">
        <v>6515</v>
      </c>
      <c r="R4402">
        <v>500000</v>
      </c>
      <c r="S4402">
        <v>524990</v>
      </c>
      <c r="T4402">
        <v>551285</v>
      </c>
      <c r="U4402">
        <v>602569</v>
      </c>
      <c r="V4402">
        <v>653854</v>
      </c>
      <c r="W4402" t="s">
        <v>3428</v>
      </c>
      <c r="X4402">
        <v>1</v>
      </c>
      <c r="Y4402">
        <v>1</v>
      </c>
      <c r="Z4402" t="s">
        <v>1532</v>
      </c>
    </row>
    <row r="4403" spans="1:26">
      <c r="A4403">
        <v>285</v>
      </c>
      <c r="B4403">
        <v>16226</v>
      </c>
      <c r="C4403" t="s">
        <v>1574</v>
      </c>
      <c r="D4403" t="s">
        <v>1529</v>
      </c>
      <c r="E4403" t="s">
        <v>1445</v>
      </c>
      <c r="F4403">
        <v>80220</v>
      </c>
      <c r="G4403">
        <v>94805</v>
      </c>
      <c r="H4403" t="s">
        <v>1577</v>
      </c>
      <c r="I4403">
        <v>329</v>
      </c>
      <c r="J4403">
        <v>5</v>
      </c>
      <c r="K4403">
        <v>1700</v>
      </c>
      <c r="L4403">
        <v>81000</v>
      </c>
      <c r="M4403">
        <v>4982</v>
      </c>
      <c r="N4403">
        <v>5231</v>
      </c>
      <c r="O4403">
        <v>5493</v>
      </c>
      <c r="P4403">
        <v>6004</v>
      </c>
      <c r="Q4403">
        <v>6515</v>
      </c>
      <c r="R4403">
        <v>8500</v>
      </c>
      <c r="S4403">
        <v>8925</v>
      </c>
      <c r="T4403">
        <v>9372</v>
      </c>
      <c r="U4403">
        <v>10244</v>
      </c>
      <c r="V4403">
        <v>11116</v>
      </c>
      <c r="W4403" t="s">
        <v>2010</v>
      </c>
      <c r="X4403">
        <v>1</v>
      </c>
      <c r="Y4403">
        <v>1</v>
      </c>
      <c r="Z4403" t="s">
        <v>1532</v>
      </c>
    </row>
    <row r="4404" spans="1:26">
      <c r="A4404">
        <v>285</v>
      </c>
      <c r="B4404">
        <v>16226</v>
      </c>
      <c r="C4404" t="s">
        <v>1574</v>
      </c>
      <c r="D4404" t="s">
        <v>1529</v>
      </c>
      <c r="E4404" t="s">
        <v>1445</v>
      </c>
      <c r="F4404">
        <v>61272</v>
      </c>
      <c r="G4404">
        <v>73471</v>
      </c>
      <c r="H4404" t="s">
        <v>1577</v>
      </c>
      <c r="I4404">
        <v>329</v>
      </c>
      <c r="J4404">
        <v>1</v>
      </c>
      <c r="K4404">
        <v>3500</v>
      </c>
      <c r="L4404">
        <v>81000</v>
      </c>
      <c r="M4404">
        <v>4982</v>
      </c>
      <c r="N4404">
        <v>5231</v>
      </c>
      <c r="O4404">
        <v>5493</v>
      </c>
      <c r="P4404">
        <v>6004</v>
      </c>
      <c r="Q4404">
        <v>6515</v>
      </c>
      <c r="R4404">
        <v>3500</v>
      </c>
      <c r="S4404">
        <v>3675</v>
      </c>
      <c r="T4404">
        <v>3859</v>
      </c>
      <c r="U4404">
        <v>4218</v>
      </c>
      <c r="V4404">
        <v>4577</v>
      </c>
      <c r="W4404" t="s">
        <v>3313</v>
      </c>
      <c r="X4404">
        <v>1</v>
      </c>
      <c r="Y4404">
        <v>1</v>
      </c>
      <c r="Z4404" t="s">
        <v>1532</v>
      </c>
    </row>
    <row r="4405" spans="1:26">
      <c r="A4405">
        <v>285</v>
      </c>
      <c r="B4405">
        <v>16226</v>
      </c>
      <c r="C4405" t="s">
        <v>1574</v>
      </c>
      <c r="D4405" t="s">
        <v>1529</v>
      </c>
      <c r="E4405" t="s">
        <v>1445</v>
      </c>
      <c r="F4405">
        <v>38192</v>
      </c>
      <c r="G4405">
        <v>42210</v>
      </c>
      <c r="H4405" t="s">
        <v>1577</v>
      </c>
      <c r="I4405">
        <v>329</v>
      </c>
      <c r="J4405">
        <v>50</v>
      </c>
      <c r="K4405">
        <v>3000</v>
      </c>
      <c r="L4405">
        <v>81000</v>
      </c>
      <c r="M4405">
        <v>4982</v>
      </c>
      <c r="N4405">
        <v>5231</v>
      </c>
      <c r="O4405">
        <v>5493</v>
      </c>
      <c r="P4405">
        <v>6004</v>
      </c>
      <c r="Q4405">
        <v>6515</v>
      </c>
      <c r="R4405">
        <v>150000</v>
      </c>
      <c r="S4405">
        <v>157497</v>
      </c>
      <c r="T4405">
        <v>165385</v>
      </c>
      <c r="U4405">
        <v>180771</v>
      </c>
      <c r="V4405">
        <v>196156</v>
      </c>
      <c r="W4405" t="s">
        <v>3429</v>
      </c>
      <c r="X4405">
        <v>1</v>
      </c>
      <c r="Y4405">
        <v>1</v>
      </c>
      <c r="Z4405" t="s">
        <v>1532</v>
      </c>
    </row>
    <row r="4406" spans="1:26">
      <c r="A4406">
        <v>285</v>
      </c>
      <c r="B4406">
        <v>16226</v>
      </c>
      <c r="C4406" t="s">
        <v>1574</v>
      </c>
      <c r="D4406" t="s">
        <v>1529</v>
      </c>
      <c r="E4406" t="s">
        <v>1445</v>
      </c>
      <c r="F4406">
        <v>66095</v>
      </c>
      <c r="G4406">
        <v>79445</v>
      </c>
      <c r="H4406" t="s">
        <v>1577</v>
      </c>
      <c r="I4406">
        <v>329</v>
      </c>
      <c r="J4406">
        <v>2</v>
      </c>
      <c r="K4406">
        <v>1500</v>
      </c>
      <c r="L4406">
        <v>81000</v>
      </c>
      <c r="M4406">
        <v>4982</v>
      </c>
      <c r="N4406">
        <v>5231</v>
      </c>
      <c r="O4406">
        <v>5493</v>
      </c>
      <c r="P4406">
        <v>6004</v>
      </c>
      <c r="Q4406">
        <v>6515</v>
      </c>
      <c r="R4406">
        <v>3000</v>
      </c>
      <c r="S4406">
        <v>3150</v>
      </c>
      <c r="T4406">
        <v>3308</v>
      </c>
      <c r="U4406">
        <v>3615</v>
      </c>
      <c r="V4406">
        <v>3923</v>
      </c>
      <c r="W4406" t="s">
        <v>3228</v>
      </c>
      <c r="X4406">
        <v>1</v>
      </c>
      <c r="Y4406">
        <v>1</v>
      </c>
      <c r="Z4406" t="s">
        <v>1532</v>
      </c>
    </row>
    <row r="4407" spans="1:26">
      <c r="A4407">
        <v>285</v>
      </c>
      <c r="B4407">
        <v>16226</v>
      </c>
      <c r="C4407" t="s">
        <v>1574</v>
      </c>
      <c r="D4407" t="s">
        <v>1529</v>
      </c>
      <c r="E4407" t="s">
        <v>1445</v>
      </c>
      <c r="F4407">
        <v>66156</v>
      </c>
      <c r="G4407">
        <v>79513</v>
      </c>
      <c r="H4407" t="s">
        <v>1530</v>
      </c>
      <c r="I4407">
        <v>297</v>
      </c>
      <c r="J4407">
        <v>1</v>
      </c>
      <c r="K4407">
        <v>1500</v>
      </c>
      <c r="L4407">
        <v>81000</v>
      </c>
      <c r="M4407">
        <v>4982</v>
      </c>
      <c r="N4407">
        <v>5231</v>
      </c>
      <c r="O4407">
        <v>5493</v>
      </c>
      <c r="P4407">
        <v>6004</v>
      </c>
      <c r="Q4407">
        <v>6515</v>
      </c>
      <c r="R4407">
        <v>1500</v>
      </c>
      <c r="S4407">
        <v>1575</v>
      </c>
      <c r="T4407">
        <v>1654</v>
      </c>
      <c r="U4407">
        <v>1808</v>
      </c>
      <c r="V4407">
        <v>1962</v>
      </c>
      <c r="W4407" t="s">
        <v>1949</v>
      </c>
      <c r="X4407">
        <v>1</v>
      </c>
      <c r="Y4407">
        <v>1</v>
      </c>
      <c r="Z4407" t="s">
        <v>1532</v>
      </c>
    </row>
    <row r="4408" spans="1:26">
      <c r="A4408">
        <v>285</v>
      </c>
      <c r="B4408">
        <v>16226</v>
      </c>
      <c r="C4408" t="s">
        <v>1574</v>
      </c>
      <c r="D4408" t="s">
        <v>1529</v>
      </c>
      <c r="E4408" t="s">
        <v>1449</v>
      </c>
      <c r="F4408">
        <v>40073</v>
      </c>
      <c r="G4408">
        <v>58271</v>
      </c>
      <c r="H4408" t="s">
        <v>1530</v>
      </c>
      <c r="I4408">
        <v>211</v>
      </c>
      <c r="J4408">
        <v>200</v>
      </c>
      <c r="K4408">
        <v>25</v>
      </c>
      <c r="L4408">
        <v>81314</v>
      </c>
      <c r="M4408">
        <v>1010</v>
      </c>
      <c r="N4408">
        <v>1061</v>
      </c>
      <c r="O4408">
        <v>1114</v>
      </c>
      <c r="P4408">
        <v>1218</v>
      </c>
      <c r="Q4408">
        <v>1322</v>
      </c>
      <c r="R4408">
        <v>5000</v>
      </c>
      <c r="S4408">
        <v>5252</v>
      </c>
      <c r="T4408">
        <v>5515</v>
      </c>
      <c r="U4408">
        <v>6030</v>
      </c>
      <c r="V4408">
        <v>6545</v>
      </c>
      <c r="W4408" t="s">
        <v>3430</v>
      </c>
      <c r="X4408">
        <v>1</v>
      </c>
      <c r="Y4408">
        <v>1</v>
      </c>
      <c r="Z4408" t="s">
        <v>1532</v>
      </c>
    </row>
    <row r="4409" spans="1:26">
      <c r="A4409">
        <v>285</v>
      </c>
      <c r="B4409">
        <v>16226</v>
      </c>
      <c r="C4409" t="s">
        <v>1561</v>
      </c>
      <c r="D4409" t="s">
        <v>1529</v>
      </c>
      <c r="E4409" t="s">
        <v>1405</v>
      </c>
      <c r="F4409">
        <v>3548</v>
      </c>
      <c r="G4409">
        <v>4214</v>
      </c>
      <c r="H4409" t="s">
        <v>1530</v>
      </c>
      <c r="I4409">
        <v>211</v>
      </c>
      <c r="J4409">
        <v>100</v>
      </c>
      <c r="K4409">
        <v>20</v>
      </c>
      <c r="L4409">
        <v>1980</v>
      </c>
      <c r="M4409">
        <v>786</v>
      </c>
      <c r="N4409">
        <v>825</v>
      </c>
      <c r="O4409">
        <v>867</v>
      </c>
      <c r="P4409">
        <v>948</v>
      </c>
      <c r="Q4409">
        <v>1029</v>
      </c>
      <c r="R4409">
        <v>2000</v>
      </c>
      <c r="S4409">
        <v>2099</v>
      </c>
      <c r="T4409">
        <v>2206</v>
      </c>
      <c r="U4409">
        <v>2412</v>
      </c>
      <c r="V4409">
        <v>2618</v>
      </c>
      <c r="W4409" t="s">
        <v>3431</v>
      </c>
      <c r="X4409">
        <v>1</v>
      </c>
      <c r="Y4409">
        <v>1</v>
      </c>
      <c r="Z4409" t="s">
        <v>1532</v>
      </c>
    </row>
    <row r="4410" spans="1:26">
      <c r="A4410">
        <v>285</v>
      </c>
      <c r="B4410">
        <v>16226</v>
      </c>
      <c r="C4410" t="s">
        <v>1551</v>
      </c>
      <c r="D4410" t="s">
        <v>1529</v>
      </c>
      <c r="E4410" t="s">
        <v>1460</v>
      </c>
      <c r="F4410">
        <v>18774</v>
      </c>
      <c r="G4410">
        <v>19735</v>
      </c>
      <c r="H4410" t="s">
        <v>1530</v>
      </c>
      <c r="I4410">
        <v>211</v>
      </c>
      <c r="J4410">
        <v>200</v>
      </c>
      <c r="K4410">
        <v>45</v>
      </c>
      <c r="L4410">
        <v>22249</v>
      </c>
      <c r="M4410">
        <v>70</v>
      </c>
      <c r="N4410">
        <v>74</v>
      </c>
      <c r="O4410">
        <v>77</v>
      </c>
      <c r="P4410">
        <v>84</v>
      </c>
      <c r="Q4410">
        <v>91</v>
      </c>
      <c r="R4410">
        <v>9000</v>
      </c>
      <c r="S4410">
        <v>9514</v>
      </c>
      <c r="T4410">
        <v>9900</v>
      </c>
      <c r="U4410">
        <v>10800</v>
      </c>
      <c r="V4410">
        <v>11700</v>
      </c>
      <c r="W4410" t="s">
        <v>3432</v>
      </c>
      <c r="X4410">
        <v>1</v>
      </c>
      <c r="Y4410">
        <v>1</v>
      </c>
      <c r="Z4410" t="s">
        <v>1532</v>
      </c>
    </row>
    <row r="4411" spans="1:26">
      <c r="A4411">
        <v>285</v>
      </c>
      <c r="B4411">
        <v>16226</v>
      </c>
      <c r="C4411" t="s">
        <v>1574</v>
      </c>
      <c r="D4411" t="s">
        <v>1529</v>
      </c>
      <c r="E4411" t="s">
        <v>1441</v>
      </c>
      <c r="F4411">
        <v>56797</v>
      </c>
      <c r="G4411">
        <v>67307</v>
      </c>
      <c r="H4411" t="s">
        <v>1530</v>
      </c>
      <c r="I4411">
        <v>289</v>
      </c>
      <c r="J4411">
        <v>30</v>
      </c>
      <c r="K4411">
        <v>300</v>
      </c>
      <c r="L4411">
        <v>81000</v>
      </c>
      <c r="M4411">
        <v>741</v>
      </c>
      <c r="N4411">
        <v>778</v>
      </c>
      <c r="O4411">
        <v>817</v>
      </c>
      <c r="P4411">
        <v>893</v>
      </c>
      <c r="Q4411">
        <v>969</v>
      </c>
      <c r="R4411">
        <v>9000</v>
      </c>
      <c r="S4411">
        <v>9449</v>
      </c>
      <c r="T4411">
        <v>9923</v>
      </c>
      <c r="U4411">
        <v>10846</v>
      </c>
      <c r="V4411">
        <v>11769</v>
      </c>
      <c r="W4411" t="s">
        <v>1872</v>
      </c>
      <c r="X4411">
        <v>1</v>
      </c>
      <c r="Y4411">
        <v>1</v>
      </c>
      <c r="Z4411" t="s">
        <v>1532</v>
      </c>
    </row>
    <row r="4412" spans="1:26">
      <c r="A4412">
        <v>285</v>
      </c>
      <c r="B4412">
        <v>16226</v>
      </c>
      <c r="C4412" t="s">
        <v>1574</v>
      </c>
      <c r="D4412" t="s">
        <v>1529</v>
      </c>
      <c r="E4412" t="s">
        <v>1441</v>
      </c>
      <c r="F4412">
        <v>49914</v>
      </c>
      <c r="G4412">
        <v>58510</v>
      </c>
      <c r="H4412" t="s">
        <v>1530</v>
      </c>
      <c r="I4412">
        <v>289</v>
      </c>
      <c r="J4412">
        <v>5</v>
      </c>
      <c r="K4412">
        <v>300</v>
      </c>
      <c r="L4412">
        <v>81000</v>
      </c>
      <c r="M4412">
        <v>741</v>
      </c>
      <c r="N4412">
        <v>778</v>
      </c>
      <c r="O4412">
        <v>817</v>
      </c>
      <c r="P4412">
        <v>893</v>
      </c>
      <c r="Q4412">
        <v>969</v>
      </c>
      <c r="R4412">
        <v>1500</v>
      </c>
      <c r="S4412">
        <v>1575</v>
      </c>
      <c r="T4412">
        <v>1654</v>
      </c>
      <c r="U4412">
        <v>1808</v>
      </c>
      <c r="V4412">
        <v>1962</v>
      </c>
      <c r="W4412" t="s">
        <v>1872</v>
      </c>
      <c r="X4412">
        <v>1</v>
      </c>
      <c r="Y4412">
        <v>1</v>
      </c>
      <c r="Z4412" t="s">
        <v>1532</v>
      </c>
    </row>
    <row r="4413" spans="1:26">
      <c r="A4413">
        <v>285</v>
      </c>
      <c r="B4413">
        <v>16226</v>
      </c>
      <c r="C4413" t="s">
        <v>1574</v>
      </c>
      <c r="D4413" t="s">
        <v>1529</v>
      </c>
      <c r="E4413" t="s">
        <v>1441</v>
      </c>
      <c r="F4413">
        <v>42948</v>
      </c>
      <c r="G4413">
        <v>48759</v>
      </c>
      <c r="H4413" t="s">
        <v>1530</v>
      </c>
      <c r="I4413">
        <v>289</v>
      </c>
      <c r="J4413">
        <v>33</v>
      </c>
      <c r="K4413">
        <v>500</v>
      </c>
      <c r="L4413">
        <v>81000</v>
      </c>
      <c r="M4413">
        <v>741</v>
      </c>
      <c r="N4413">
        <v>778</v>
      </c>
      <c r="O4413">
        <v>817</v>
      </c>
      <c r="P4413">
        <v>893</v>
      </c>
      <c r="Q4413">
        <v>969</v>
      </c>
      <c r="R4413">
        <v>16500</v>
      </c>
      <c r="S4413">
        <v>17324</v>
      </c>
      <c r="T4413">
        <v>18192</v>
      </c>
      <c r="U4413">
        <v>19885</v>
      </c>
      <c r="V4413">
        <v>21577</v>
      </c>
      <c r="W4413" t="s">
        <v>3433</v>
      </c>
      <c r="X4413">
        <v>1</v>
      </c>
      <c r="Y4413">
        <v>1</v>
      </c>
      <c r="Z4413" t="s">
        <v>1532</v>
      </c>
    </row>
    <row r="4414" spans="1:26">
      <c r="A4414">
        <v>285</v>
      </c>
      <c r="B4414">
        <v>16226</v>
      </c>
      <c r="C4414" t="s">
        <v>1574</v>
      </c>
      <c r="D4414" t="s">
        <v>1529</v>
      </c>
      <c r="E4414" t="s">
        <v>1441</v>
      </c>
      <c r="F4414">
        <v>45285</v>
      </c>
      <c r="G4414">
        <v>52317</v>
      </c>
      <c r="H4414" t="s">
        <v>1530</v>
      </c>
      <c r="I4414">
        <v>289</v>
      </c>
      <c r="J4414">
        <v>27</v>
      </c>
      <c r="K4414">
        <v>80</v>
      </c>
      <c r="L4414">
        <v>81000</v>
      </c>
      <c r="M4414">
        <v>741</v>
      </c>
      <c r="N4414">
        <v>778</v>
      </c>
      <c r="O4414">
        <v>817</v>
      </c>
      <c r="P4414">
        <v>893</v>
      </c>
      <c r="Q4414">
        <v>969</v>
      </c>
      <c r="R4414">
        <v>2160</v>
      </c>
      <c r="S4414">
        <v>2268</v>
      </c>
      <c r="T4414">
        <v>2382</v>
      </c>
      <c r="U4414">
        <v>2603</v>
      </c>
      <c r="V4414">
        <v>2825</v>
      </c>
      <c r="W4414" t="s">
        <v>1872</v>
      </c>
      <c r="X4414">
        <v>1</v>
      </c>
      <c r="Y4414">
        <v>1</v>
      </c>
      <c r="Z4414" t="s">
        <v>1532</v>
      </c>
    </row>
    <row r="4415" spans="1:26">
      <c r="A4415">
        <v>285</v>
      </c>
      <c r="B4415">
        <v>16226</v>
      </c>
      <c r="C4415" t="s">
        <v>1574</v>
      </c>
      <c r="D4415" t="s">
        <v>1529</v>
      </c>
      <c r="E4415" t="s">
        <v>1441</v>
      </c>
      <c r="F4415">
        <v>37766</v>
      </c>
      <c r="G4415">
        <v>48697</v>
      </c>
      <c r="H4415" t="s">
        <v>1530</v>
      </c>
      <c r="I4415">
        <v>289</v>
      </c>
      <c r="J4415">
        <v>3</v>
      </c>
      <c r="K4415">
        <v>1000</v>
      </c>
      <c r="L4415">
        <v>81000</v>
      </c>
      <c r="M4415">
        <v>741</v>
      </c>
      <c r="N4415">
        <v>778</v>
      </c>
      <c r="O4415">
        <v>817</v>
      </c>
      <c r="P4415">
        <v>893</v>
      </c>
      <c r="Q4415">
        <v>969</v>
      </c>
      <c r="R4415">
        <v>3000</v>
      </c>
      <c r="S4415">
        <v>3150</v>
      </c>
      <c r="T4415">
        <v>3308</v>
      </c>
      <c r="U4415">
        <v>3615</v>
      </c>
      <c r="V4415">
        <v>3923</v>
      </c>
      <c r="W4415" t="s">
        <v>3150</v>
      </c>
      <c r="X4415">
        <v>1</v>
      </c>
      <c r="Y4415">
        <v>1</v>
      </c>
      <c r="Z4415" t="s">
        <v>1532</v>
      </c>
    </row>
    <row r="4416" spans="1:26">
      <c r="A4416">
        <v>285</v>
      </c>
      <c r="B4416">
        <v>16226</v>
      </c>
      <c r="C4416" t="s">
        <v>1574</v>
      </c>
      <c r="D4416" t="s">
        <v>1529</v>
      </c>
      <c r="E4416" t="s">
        <v>1441</v>
      </c>
      <c r="F4416">
        <v>34703</v>
      </c>
      <c r="G4416">
        <v>38030</v>
      </c>
      <c r="H4416" t="s">
        <v>1530</v>
      </c>
      <c r="I4416">
        <v>289</v>
      </c>
      <c r="J4416">
        <v>300</v>
      </c>
      <c r="K4416">
        <v>30</v>
      </c>
      <c r="L4416">
        <v>81000</v>
      </c>
      <c r="M4416">
        <v>741</v>
      </c>
      <c r="N4416">
        <v>778</v>
      </c>
      <c r="O4416">
        <v>817</v>
      </c>
      <c r="P4416">
        <v>893</v>
      </c>
      <c r="Q4416">
        <v>969</v>
      </c>
      <c r="R4416">
        <v>9000</v>
      </c>
      <c r="S4416">
        <v>9449</v>
      </c>
      <c r="T4416">
        <v>9923</v>
      </c>
      <c r="U4416">
        <v>10846</v>
      </c>
      <c r="V4416">
        <v>11769</v>
      </c>
      <c r="W4416" t="s">
        <v>1872</v>
      </c>
      <c r="X4416">
        <v>1</v>
      </c>
      <c r="Y4416">
        <v>1</v>
      </c>
      <c r="Z4416" t="s">
        <v>1532</v>
      </c>
    </row>
    <row r="4417" spans="1:26">
      <c r="A4417">
        <v>285</v>
      </c>
      <c r="B4417">
        <v>16226</v>
      </c>
      <c r="C4417" t="s">
        <v>1574</v>
      </c>
      <c r="D4417" t="s">
        <v>1529</v>
      </c>
      <c r="E4417" t="s">
        <v>1441</v>
      </c>
      <c r="F4417">
        <v>31131</v>
      </c>
      <c r="G4417">
        <v>33912</v>
      </c>
      <c r="H4417" t="s">
        <v>1530</v>
      </c>
      <c r="I4417">
        <v>289</v>
      </c>
      <c r="J4417">
        <v>150</v>
      </c>
      <c r="K4417">
        <v>125</v>
      </c>
      <c r="L4417">
        <v>81000</v>
      </c>
      <c r="M4417">
        <v>741</v>
      </c>
      <c r="N4417">
        <v>778</v>
      </c>
      <c r="O4417">
        <v>817</v>
      </c>
      <c r="P4417">
        <v>893</v>
      </c>
      <c r="Q4417">
        <v>969</v>
      </c>
      <c r="R4417">
        <v>18750</v>
      </c>
      <c r="S4417">
        <v>19686</v>
      </c>
      <c r="T4417">
        <v>20673</v>
      </c>
      <c r="U4417">
        <v>22596</v>
      </c>
      <c r="V4417">
        <v>24519</v>
      </c>
      <c r="W4417" t="s">
        <v>3434</v>
      </c>
      <c r="X4417">
        <v>1</v>
      </c>
      <c r="Y4417">
        <v>1</v>
      </c>
      <c r="Z4417" t="s">
        <v>1532</v>
      </c>
    </row>
    <row r="4418" spans="1:26">
      <c r="A4418">
        <v>285</v>
      </c>
      <c r="B4418">
        <v>16226</v>
      </c>
      <c r="C4418" t="s">
        <v>1574</v>
      </c>
      <c r="D4418" t="s">
        <v>1529</v>
      </c>
      <c r="E4418" t="s">
        <v>1441</v>
      </c>
      <c r="F4418">
        <v>63718</v>
      </c>
      <c r="G4418">
        <v>76662</v>
      </c>
      <c r="H4418" t="s">
        <v>1530</v>
      </c>
      <c r="I4418">
        <v>289</v>
      </c>
      <c r="J4418">
        <v>25</v>
      </c>
      <c r="K4418">
        <v>450</v>
      </c>
      <c r="L4418">
        <v>81000</v>
      </c>
      <c r="M4418">
        <v>741</v>
      </c>
      <c r="N4418">
        <v>778</v>
      </c>
      <c r="O4418">
        <v>817</v>
      </c>
      <c r="P4418">
        <v>893</v>
      </c>
      <c r="Q4418">
        <v>969</v>
      </c>
      <c r="R4418">
        <v>11250</v>
      </c>
      <c r="S4418">
        <v>11812</v>
      </c>
      <c r="T4418">
        <v>12404</v>
      </c>
      <c r="U4418">
        <v>13558</v>
      </c>
      <c r="V4418">
        <v>14712</v>
      </c>
      <c r="W4418" t="s">
        <v>2228</v>
      </c>
      <c r="X4418">
        <v>1</v>
      </c>
      <c r="Y4418">
        <v>1</v>
      </c>
      <c r="Z4418" t="s">
        <v>1532</v>
      </c>
    </row>
    <row r="4419" spans="1:26">
      <c r="A4419">
        <v>285</v>
      </c>
      <c r="B4419">
        <v>16226</v>
      </c>
      <c r="C4419" t="s">
        <v>1574</v>
      </c>
      <c r="D4419" t="s">
        <v>1529</v>
      </c>
      <c r="E4419" t="s">
        <v>1441</v>
      </c>
      <c r="F4419">
        <v>31941</v>
      </c>
      <c r="G4419">
        <v>34785</v>
      </c>
      <c r="H4419" t="s">
        <v>1530</v>
      </c>
      <c r="I4419">
        <v>286</v>
      </c>
      <c r="J4419">
        <v>18</v>
      </c>
      <c r="K4419">
        <v>50</v>
      </c>
      <c r="L4419">
        <v>81000</v>
      </c>
      <c r="M4419">
        <v>741</v>
      </c>
      <c r="N4419">
        <v>778</v>
      </c>
      <c r="O4419">
        <v>817</v>
      </c>
      <c r="P4419">
        <v>893</v>
      </c>
      <c r="Q4419">
        <v>969</v>
      </c>
      <c r="R4419">
        <v>900</v>
      </c>
      <c r="S4419">
        <v>945</v>
      </c>
      <c r="T4419">
        <v>992</v>
      </c>
      <c r="U4419">
        <v>1085</v>
      </c>
      <c r="V4419">
        <v>1177</v>
      </c>
      <c r="W4419" t="s">
        <v>2038</v>
      </c>
      <c r="X4419">
        <v>1</v>
      </c>
      <c r="Y4419">
        <v>1</v>
      </c>
      <c r="Z4419" t="s">
        <v>1532</v>
      </c>
    </row>
    <row r="4420" spans="1:26">
      <c r="A4420">
        <v>285</v>
      </c>
      <c r="B4420">
        <v>16226</v>
      </c>
      <c r="C4420" t="s">
        <v>1574</v>
      </c>
      <c r="D4420" t="s">
        <v>1529</v>
      </c>
      <c r="E4420" t="s">
        <v>1441</v>
      </c>
      <c r="F4420">
        <v>31942</v>
      </c>
      <c r="G4420">
        <v>34786</v>
      </c>
      <c r="H4420" t="s">
        <v>1530</v>
      </c>
      <c r="I4420">
        <v>286</v>
      </c>
      <c r="J4420">
        <v>18</v>
      </c>
      <c r="K4420">
        <v>50</v>
      </c>
      <c r="L4420">
        <v>81000</v>
      </c>
      <c r="M4420">
        <v>741</v>
      </c>
      <c r="N4420">
        <v>778</v>
      </c>
      <c r="O4420">
        <v>817</v>
      </c>
      <c r="P4420">
        <v>893</v>
      </c>
      <c r="Q4420">
        <v>969</v>
      </c>
      <c r="R4420">
        <v>900</v>
      </c>
      <c r="S4420">
        <v>945</v>
      </c>
      <c r="T4420">
        <v>992</v>
      </c>
      <c r="U4420">
        <v>1085</v>
      </c>
      <c r="V4420">
        <v>1177</v>
      </c>
      <c r="W4420" t="s">
        <v>2038</v>
      </c>
      <c r="X4420">
        <v>1</v>
      </c>
      <c r="Y4420">
        <v>1</v>
      </c>
      <c r="Z4420" t="s">
        <v>1532</v>
      </c>
    </row>
    <row r="4421" spans="1:26">
      <c r="A4421">
        <v>285</v>
      </c>
      <c r="B4421">
        <v>16226</v>
      </c>
      <c r="C4421" t="s">
        <v>1574</v>
      </c>
      <c r="D4421" t="s">
        <v>1529</v>
      </c>
      <c r="E4421" t="s">
        <v>1441</v>
      </c>
      <c r="F4421">
        <v>21337</v>
      </c>
      <c r="G4421">
        <v>22382</v>
      </c>
      <c r="H4421" t="s">
        <v>1530</v>
      </c>
      <c r="I4421">
        <v>286</v>
      </c>
      <c r="J4421">
        <v>18</v>
      </c>
      <c r="K4421">
        <v>200</v>
      </c>
      <c r="L4421">
        <v>81000</v>
      </c>
      <c r="M4421">
        <v>741</v>
      </c>
      <c r="N4421">
        <v>778</v>
      </c>
      <c r="O4421">
        <v>817</v>
      </c>
      <c r="P4421">
        <v>893</v>
      </c>
      <c r="Q4421">
        <v>969</v>
      </c>
      <c r="R4421">
        <v>3600</v>
      </c>
      <c r="S4421">
        <v>3780</v>
      </c>
      <c r="T4421">
        <v>3969</v>
      </c>
      <c r="U4421">
        <v>4338</v>
      </c>
      <c r="V4421">
        <v>4708</v>
      </c>
      <c r="W4421" t="s">
        <v>1924</v>
      </c>
      <c r="X4421">
        <v>1</v>
      </c>
      <c r="Y4421">
        <v>1</v>
      </c>
      <c r="Z4421" t="s">
        <v>1532</v>
      </c>
    </row>
    <row r="4422" spans="1:26">
      <c r="A4422">
        <v>285</v>
      </c>
      <c r="B4422">
        <v>16226</v>
      </c>
      <c r="C4422" t="s">
        <v>1574</v>
      </c>
      <c r="D4422" t="s">
        <v>1529</v>
      </c>
      <c r="E4422" t="s">
        <v>1441</v>
      </c>
      <c r="F4422">
        <v>1718</v>
      </c>
      <c r="G4422">
        <v>2038</v>
      </c>
      <c r="H4422" t="s">
        <v>1530</v>
      </c>
      <c r="I4422">
        <v>286</v>
      </c>
      <c r="J4422">
        <v>30</v>
      </c>
      <c r="K4422">
        <v>150</v>
      </c>
      <c r="L4422">
        <v>81000</v>
      </c>
      <c r="M4422">
        <v>741</v>
      </c>
      <c r="N4422">
        <v>778</v>
      </c>
      <c r="O4422">
        <v>817</v>
      </c>
      <c r="P4422">
        <v>893</v>
      </c>
      <c r="Q4422">
        <v>969</v>
      </c>
      <c r="R4422">
        <v>4500</v>
      </c>
      <c r="S4422">
        <v>4725</v>
      </c>
      <c r="T4422">
        <v>4962</v>
      </c>
      <c r="U4422">
        <v>5423</v>
      </c>
      <c r="V4422">
        <v>5885</v>
      </c>
      <c r="W4422" t="s">
        <v>2568</v>
      </c>
      <c r="X4422">
        <v>1</v>
      </c>
      <c r="Y4422">
        <v>1</v>
      </c>
      <c r="Z4422" t="s">
        <v>1532</v>
      </c>
    </row>
    <row r="4423" spans="1:26">
      <c r="A4423">
        <v>285</v>
      </c>
      <c r="B4423">
        <v>16226</v>
      </c>
      <c r="C4423" t="s">
        <v>1574</v>
      </c>
      <c r="D4423" t="s">
        <v>1529</v>
      </c>
      <c r="E4423" t="s">
        <v>1441</v>
      </c>
      <c r="F4423">
        <v>1733</v>
      </c>
      <c r="G4423">
        <v>2053</v>
      </c>
      <c r="H4423" t="s">
        <v>1530</v>
      </c>
      <c r="I4423">
        <v>286</v>
      </c>
      <c r="J4423">
        <v>15</v>
      </c>
      <c r="K4423">
        <v>150</v>
      </c>
      <c r="L4423">
        <v>81000</v>
      </c>
      <c r="M4423">
        <v>741</v>
      </c>
      <c r="N4423">
        <v>778</v>
      </c>
      <c r="O4423">
        <v>817</v>
      </c>
      <c r="P4423">
        <v>893</v>
      </c>
      <c r="Q4423">
        <v>969</v>
      </c>
      <c r="R4423">
        <v>2250</v>
      </c>
      <c r="S4423">
        <v>2362</v>
      </c>
      <c r="T4423">
        <v>2481</v>
      </c>
      <c r="U4423">
        <v>2712</v>
      </c>
      <c r="V4423">
        <v>2942</v>
      </c>
      <c r="W4423" t="s">
        <v>2033</v>
      </c>
      <c r="X4423">
        <v>1</v>
      </c>
      <c r="Y4423">
        <v>1</v>
      </c>
      <c r="Z4423" t="s">
        <v>1532</v>
      </c>
    </row>
    <row r="4424" spans="1:26">
      <c r="A4424">
        <v>285</v>
      </c>
      <c r="B4424">
        <v>16226</v>
      </c>
      <c r="C4424" t="s">
        <v>1574</v>
      </c>
      <c r="D4424" t="s">
        <v>1529</v>
      </c>
      <c r="E4424" t="s">
        <v>1441</v>
      </c>
      <c r="F4424">
        <v>1732</v>
      </c>
      <c r="G4424">
        <v>2052</v>
      </c>
      <c r="H4424" t="s">
        <v>1530</v>
      </c>
      <c r="I4424">
        <v>286</v>
      </c>
      <c r="J4424">
        <v>18</v>
      </c>
      <c r="K4424">
        <v>150</v>
      </c>
      <c r="L4424">
        <v>81000</v>
      </c>
      <c r="M4424">
        <v>741</v>
      </c>
      <c r="N4424">
        <v>778</v>
      </c>
      <c r="O4424">
        <v>817</v>
      </c>
      <c r="P4424">
        <v>893</v>
      </c>
      <c r="Q4424">
        <v>969</v>
      </c>
      <c r="R4424">
        <v>2700</v>
      </c>
      <c r="S4424">
        <v>2835</v>
      </c>
      <c r="T4424">
        <v>2977</v>
      </c>
      <c r="U4424">
        <v>3254</v>
      </c>
      <c r="V4424">
        <v>3531</v>
      </c>
      <c r="W4424" t="s">
        <v>2033</v>
      </c>
      <c r="X4424">
        <v>1</v>
      </c>
      <c r="Y4424">
        <v>1</v>
      </c>
      <c r="Z4424" t="s">
        <v>1532</v>
      </c>
    </row>
    <row r="4425" spans="1:26">
      <c r="A4425">
        <v>285</v>
      </c>
      <c r="B4425">
        <v>16226</v>
      </c>
      <c r="C4425" t="s">
        <v>1574</v>
      </c>
      <c r="D4425" t="s">
        <v>1529</v>
      </c>
      <c r="E4425" t="s">
        <v>1441</v>
      </c>
      <c r="F4425">
        <v>20702</v>
      </c>
      <c r="G4425">
        <v>21675</v>
      </c>
      <c r="H4425" t="s">
        <v>1530</v>
      </c>
      <c r="I4425">
        <v>286</v>
      </c>
      <c r="J4425">
        <v>40</v>
      </c>
      <c r="K4425">
        <v>125</v>
      </c>
      <c r="L4425">
        <v>81000</v>
      </c>
      <c r="M4425">
        <v>741</v>
      </c>
      <c r="N4425">
        <v>778</v>
      </c>
      <c r="O4425">
        <v>817</v>
      </c>
      <c r="P4425">
        <v>893</v>
      </c>
      <c r="Q4425">
        <v>969</v>
      </c>
      <c r="R4425">
        <v>5000</v>
      </c>
      <c r="S4425">
        <v>5250</v>
      </c>
      <c r="T4425">
        <v>5513</v>
      </c>
      <c r="U4425">
        <v>6026</v>
      </c>
      <c r="V4425">
        <v>6538</v>
      </c>
      <c r="W4425" t="s">
        <v>2000</v>
      </c>
      <c r="X4425">
        <v>1</v>
      </c>
      <c r="Y4425">
        <v>1</v>
      </c>
      <c r="Z4425" t="s">
        <v>1532</v>
      </c>
    </row>
    <row r="4426" spans="1:26">
      <c r="A4426">
        <v>285</v>
      </c>
      <c r="B4426">
        <v>16226</v>
      </c>
      <c r="C4426" t="s">
        <v>1574</v>
      </c>
      <c r="D4426" t="s">
        <v>1529</v>
      </c>
      <c r="E4426" t="s">
        <v>1441</v>
      </c>
      <c r="F4426">
        <v>2830</v>
      </c>
      <c r="G4426">
        <v>3410</v>
      </c>
      <c r="H4426" t="s">
        <v>1530</v>
      </c>
      <c r="I4426">
        <v>286</v>
      </c>
      <c r="J4426">
        <v>30</v>
      </c>
      <c r="K4426">
        <v>25</v>
      </c>
      <c r="L4426">
        <v>81000</v>
      </c>
      <c r="M4426">
        <v>741</v>
      </c>
      <c r="N4426">
        <v>778</v>
      </c>
      <c r="O4426">
        <v>817</v>
      </c>
      <c r="P4426">
        <v>893</v>
      </c>
      <c r="Q4426">
        <v>969</v>
      </c>
      <c r="R4426">
        <v>750</v>
      </c>
      <c r="S4426">
        <v>787</v>
      </c>
      <c r="T4426">
        <v>827</v>
      </c>
      <c r="U4426">
        <v>904</v>
      </c>
      <c r="V4426">
        <v>981</v>
      </c>
      <c r="W4426" t="s">
        <v>3435</v>
      </c>
      <c r="X4426">
        <v>1</v>
      </c>
      <c r="Y4426">
        <v>1</v>
      </c>
      <c r="Z4426" t="s">
        <v>1532</v>
      </c>
    </row>
    <row r="4427" spans="1:26">
      <c r="A4427">
        <v>285</v>
      </c>
      <c r="B4427">
        <v>16226</v>
      </c>
      <c r="C4427" t="s">
        <v>1574</v>
      </c>
      <c r="D4427" t="s">
        <v>1529</v>
      </c>
      <c r="E4427" t="s">
        <v>1441</v>
      </c>
      <c r="F4427">
        <v>1712</v>
      </c>
      <c r="G4427">
        <v>2032</v>
      </c>
      <c r="H4427" t="s">
        <v>1530</v>
      </c>
      <c r="I4427">
        <v>286</v>
      </c>
      <c r="J4427">
        <v>18</v>
      </c>
      <c r="K4427">
        <v>150</v>
      </c>
      <c r="L4427">
        <v>81000</v>
      </c>
      <c r="M4427">
        <v>741</v>
      </c>
      <c r="N4427">
        <v>778</v>
      </c>
      <c r="O4427">
        <v>817</v>
      </c>
      <c r="P4427">
        <v>893</v>
      </c>
      <c r="Q4427">
        <v>969</v>
      </c>
      <c r="R4427">
        <v>2700</v>
      </c>
      <c r="S4427">
        <v>2835</v>
      </c>
      <c r="T4427">
        <v>2977</v>
      </c>
      <c r="U4427">
        <v>3254</v>
      </c>
      <c r="V4427">
        <v>3531</v>
      </c>
      <c r="W4427" t="s">
        <v>2022</v>
      </c>
      <c r="X4427">
        <v>1</v>
      </c>
      <c r="Y4427">
        <v>1</v>
      </c>
      <c r="Z4427" t="s">
        <v>1532</v>
      </c>
    </row>
    <row r="4428" spans="1:26">
      <c r="A4428">
        <v>285</v>
      </c>
      <c r="B4428">
        <v>16226</v>
      </c>
      <c r="C4428" t="s">
        <v>1574</v>
      </c>
      <c r="D4428" t="s">
        <v>1529</v>
      </c>
      <c r="E4428" t="s">
        <v>1441</v>
      </c>
      <c r="F4428">
        <v>1739</v>
      </c>
      <c r="G4428">
        <v>2059</v>
      </c>
      <c r="H4428" t="s">
        <v>1530</v>
      </c>
      <c r="I4428">
        <v>286</v>
      </c>
      <c r="J4428">
        <v>18</v>
      </c>
      <c r="K4428">
        <v>150</v>
      </c>
      <c r="L4428">
        <v>81000</v>
      </c>
      <c r="M4428">
        <v>741</v>
      </c>
      <c r="N4428">
        <v>778</v>
      </c>
      <c r="O4428">
        <v>817</v>
      </c>
      <c r="P4428">
        <v>893</v>
      </c>
      <c r="Q4428">
        <v>969</v>
      </c>
      <c r="R4428">
        <v>2700</v>
      </c>
      <c r="S4428">
        <v>2835</v>
      </c>
      <c r="T4428">
        <v>2977</v>
      </c>
      <c r="U4428">
        <v>3254</v>
      </c>
      <c r="V4428">
        <v>3531</v>
      </c>
      <c r="W4428" t="s">
        <v>2023</v>
      </c>
      <c r="X4428">
        <v>1</v>
      </c>
      <c r="Y4428">
        <v>1</v>
      </c>
      <c r="Z4428" t="s">
        <v>1532</v>
      </c>
    </row>
    <row r="4429" spans="1:26">
      <c r="A4429">
        <v>285</v>
      </c>
      <c r="B4429">
        <v>16226</v>
      </c>
      <c r="C4429" t="s">
        <v>1574</v>
      </c>
      <c r="D4429" t="s">
        <v>1529</v>
      </c>
      <c r="E4429" t="s">
        <v>1441</v>
      </c>
      <c r="F4429">
        <v>14616</v>
      </c>
      <c r="G4429">
        <v>15596</v>
      </c>
      <c r="H4429" t="s">
        <v>1530</v>
      </c>
      <c r="I4429">
        <v>286</v>
      </c>
      <c r="J4429">
        <v>18</v>
      </c>
      <c r="K4429">
        <v>125</v>
      </c>
      <c r="L4429">
        <v>81000</v>
      </c>
      <c r="M4429">
        <v>741</v>
      </c>
      <c r="N4429">
        <v>778</v>
      </c>
      <c r="O4429">
        <v>817</v>
      </c>
      <c r="P4429">
        <v>893</v>
      </c>
      <c r="Q4429">
        <v>969</v>
      </c>
      <c r="R4429">
        <v>2250</v>
      </c>
      <c r="S4429">
        <v>2362</v>
      </c>
      <c r="T4429">
        <v>2481</v>
      </c>
      <c r="U4429">
        <v>2712</v>
      </c>
      <c r="V4429">
        <v>2942</v>
      </c>
      <c r="W4429" t="s">
        <v>2902</v>
      </c>
      <c r="X4429">
        <v>1</v>
      </c>
      <c r="Y4429">
        <v>1</v>
      </c>
      <c r="Z4429" t="s">
        <v>1532</v>
      </c>
    </row>
    <row r="4430" spans="1:26">
      <c r="A4430">
        <v>285</v>
      </c>
      <c r="B4430">
        <v>16226</v>
      </c>
      <c r="C4430" t="s">
        <v>1574</v>
      </c>
      <c r="D4430" t="s">
        <v>1529</v>
      </c>
      <c r="E4430" t="s">
        <v>1441</v>
      </c>
      <c r="F4430">
        <v>3648</v>
      </c>
      <c r="G4430">
        <v>4310</v>
      </c>
      <c r="H4430" t="s">
        <v>1530</v>
      </c>
      <c r="I4430">
        <v>286</v>
      </c>
      <c r="J4430">
        <v>18</v>
      </c>
      <c r="K4430">
        <v>150</v>
      </c>
      <c r="L4430">
        <v>81000</v>
      </c>
      <c r="M4430">
        <v>741</v>
      </c>
      <c r="N4430">
        <v>778</v>
      </c>
      <c r="O4430">
        <v>817</v>
      </c>
      <c r="P4430">
        <v>893</v>
      </c>
      <c r="Q4430">
        <v>969</v>
      </c>
      <c r="R4430">
        <v>2700</v>
      </c>
      <c r="S4430">
        <v>2835</v>
      </c>
      <c r="T4430">
        <v>2977</v>
      </c>
      <c r="U4430">
        <v>3254</v>
      </c>
      <c r="V4430">
        <v>3531</v>
      </c>
      <c r="W4430" t="s">
        <v>2568</v>
      </c>
      <c r="X4430">
        <v>1</v>
      </c>
      <c r="Y4430">
        <v>1</v>
      </c>
      <c r="Z4430" t="s">
        <v>1532</v>
      </c>
    </row>
    <row r="4431" spans="1:26">
      <c r="A4431">
        <v>285</v>
      </c>
      <c r="B4431">
        <v>16226</v>
      </c>
      <c r="C4431" t="s">
        <v>1574</v>
      </c>
      <c r="D4431" t="s">
        <v>1529</v>
      </c>
      <c r="E4431" t="s">
        <v>1441</v>
      </c>
      <c r="F4431">
        <v>19930</v>
      </c>
      <c r="G4431">
        <v>20908</v>
      </c>
      <c r="H4431" t="s">
        <v>1530</v>
      </c>
      <c r="I4431">
        <v>286</v>
      </c>
      <c r="J4431">
        <v>27</v>
      </c>
      <c r="K4431">
        <v>25</v>
      </c>
      <c r="L4431">
        <v>81000</v>
      </c>
      <c r="M4431">
        <v>741</v>
      </c>
      <c r="N4431">
        <v>778</v>
      </c>
      <c r="O4431">
        <v>817</v>
      </c>
      <c r="P4431">
        <v>893</v>
      </c>
      <c r="Q4431">
        <v>969</v>
      </c>
      <c r="R4431">
        <v>675</v>
      </c>
      <c r="S4431">
        <v>709</v>
      </c>
      <c r="T4431">
        <v>744</v>
      </c>
      <c r="U4431">
        <v>813</v>
      </c>
      <c r="V4431">
        <v>883</v>
      </c>
      <c r="W4431" t="s">
        <v>2029</v>
      </c>
      <c r="X4431">
        <v>1</v>
      </c>
      <c r="Y4431">
        <v>1</v>
      </c>
      <c r="Z4431" t="s">
        <v>1532</v>
      </c>
    </row>
    <row r="4432" spans="1:26">
      <c r="A4432">
        <v>285</v>
      </c>
      <c r="B4432">
        <v>16226</v>
      </c>
      <c r="C4432" t="s">
        <v>1574</v>
      </c>
      <c r="D4432" t="s">
        <v>1529</v>
      </c>
      <c r="E4432" t="s">
        <v>1441</v>
      </c>
      <c r="F4432">
        <v>20726</v>
      </c>
      <c r="G4432">
        <v>21701</v>
      </c>
      <c r="H4432" t="s">
        <v>1530</v>
      </c>
      <c r="I4432">
        <v>286</v>
      </c>
      <c r="J4432">
        <v>18</v>
      </c>
      <c r="K4432">
        <v>200</v>
      </c>
      <c r="L4432">
        <v>81000</v>
      </c>
      <c r="M4432">
        <v>741</v>
      </c>
      <c r="N4432">
        <v>778</v>
      </c>
      <c r="O4432">
        <v>817</v>
      </c>
      <c r="P4432">
        <v>893</v>
      </c>
      <c r="Q4432">
        <v>969</v>
      </c>
      <c r="R4432">
        <v>3600</v>
      </c>
      <c r="S4432">
        <v>3780</v>
      </c>
      <c r="T4432">
        <v>3969</v>
      </c>
      <c r="U4432">
        <v>4338</v>
      </c>
      <c r="V4432">
        <v>4708</v>
      </c>
      <c r="W4432" t="s">
        <v>2577</v>
      </c>
      <c r="X4432">
        <v>1</v>
      </c>
      <c r="Y4432">
        <v>1</v>
      </c>
      <c r="Z4432" t="s">
        <v>1532</v>
      </c>
    </row>
    <row r="4433" spans="1:26">
      <c r="A4433">
        <v>285</v>
      </c>
      <c r="B4433">
        <v>16226</v>
      </c>
      <c r="C4433" t="s">
        <v>1574</v>
      </c>
      <c r="D4433" t="s">
        <v>1529</v>
      </c>
      <c r="E4433" t="s">
        <v>1441</v>
      </c>
      <c r="F4433">
        <v>3647</v>
      </c>
      <c r="G4433">
        <v>4309</v>
      </c>
      <c r="H4433" t="s">
        <v>1530</v>
      </c>
      <c r="I4433">
        <v>286</v>
      </c>
      <c r="J4433">
        <v>30</v>
      </c>
      <c r="K4433">
        <v>300</v>
      </c>
      <c r="L4433">
        <v>81000</v>
      </c>
      <c r="M4433">
        <v>741</v>
      </c>
      <c r="N4433">
        <v>778</v>
      </c>
      <c r="O4433">
        <v>817</v>
      </c>
      <c r="P4433">
        <v>893</v>
      </c>
      <c r="Q4433">
        <v>969</v>
      </c>
      <c r="R4433">
        <v>9000</v>
      </c>
      <c r="S4433">
        <v>9449</v>
      </c>
      <c r="T4433">
        <v>9923</v>
      </c>
      <c r="U4433">
        <v>10846</v>
      </c>
      <c r="V4433">
        <v>11769</v>
      </c>
      <c r="W4433" t="s">
        <v>2021</v>
      </c>
      <c r="X4433">
        <v>1</v>
      </c>
      <c r="Y4433">
        <v>1</v>
      </c>
      <c r="Z4433" t="s">
        <v>1532</v>
      </c>
    </row>
    <row r="4434" spans="1:26">
      <c r="A4434">
        <v>285</v>
      </c>
      <c r="B4434">
        <v>16226</v>
      </c>
      <c r="C4434" t="s">
        <v>1574</v>
      </c>
      <c r="D4434" t="s">
        <v>1529</v>
      </c>
      <c r="E4434" t="s">
        <v>1441</v>
      </c>
      <c r="F4434">
        <v>5375</v>
      </c>
      <c r="G4434">
        <v>5595</v>
      </c>
      <c r="H4434" t="s">
        <v>1530</v>
      </c>
      <c r="I4434">
        <v>286</v>
      </c>
      <c r="J4434">
        <v>30</v>
      </c>
      <c r="K4434">
        <v>500</v>
      </c>
      <c r="L4434">
        <v>81000</v>
      </c>
      <c r="M4434">
        <v>741</v>
      </c>
      <c r="N4434">
        <v>778</v>
      </c>
      <c r="O4434">
        <v>817</v>
      </c>
      <c r="P4434">
        <v>893</v>
      </c>
      <c r="Q4434">
        <v>969</v>
      </c>
      <c r="R4434">
        <v>15000</v>
      </c>
      <c r="S4434">
        <v>15749</v>
      </c>
      <c r="T4434">
        <v>16538</v>
      </c>
      <c r="U4434">
        <v>18077</v>
      </c>
      <c r="V4434">
        <v>19615</v>
      </c>
      <c r="W4434" t="s">
        <v>2925</v>
      </c>
      <c r="X4434">
        <v>1</v>
      </c>
      <c r="Y4434">
        <v>1</v>
      </c>
      <c r="Z4434" t="s">
        <v>1532</v>
      </c>
    </row>
    <row r="4435" spans="1:26">
      <c r="A4435">
        <v>285</v>
      </c>
      <c r="B4435">
        <v>16226</v>
      </c>
      <c r="C4435" t="s">
        <v>1574</v>
      </c>
      <c r="D4435" t="s">
        <v>1529</v>
      </c>
      <c r="E4435" t="s">
        <v>1441</v>
      </c>
      <c r="F4435">
        <v>46071</v>
      </c>
      <c r="G4435">
        <v>53280</v>
      </c>
      <c r="H4435" t="s">
        <v>1530</v>
      </c>
      <c r="I4435">
        <v>286</v>
      </c>
      <c r="J4435">
        <v>9</v>
      </c>
      <c r="K4435">
        <v>5000</v>
      </c>
      <c r="L4435">
        <v>81000</v>
      </c>
      <c r="M4435">
        <v>741</v>
      </c>
      <c r="N4435">
        <v>778</v>
      </c>
      <c r="O4435">
        <v>817</v>
      </c>
      <c r="P4435">
        <v>893</v>
      </c>
      <c r="Q4435">
        <v>969</v>
      </c>
      <c r="R4435">
        <v>45000</v>
      </c>
      <c r="S4435">
        <v>47247</v>
      </c>
      <c r="T4435">
        <v>49615</v>
      </c>
      <c r="U4435">
        <v>54231</v>
      </c>
      <c r="V4435">
        <v>58846</v>
      </c>
      <c r="W4435" t="s">
        <v>3436</v>
      </c>
      <c r="X4435">
        <v>1</v>
      </c>
      <c r="Y4435">
        <v>1</v>
      </c>
      <c r="Z4435" t="s">
        <v>1532</v>
      </c>
    </row>
    <row r="4436" spans="1:26">
      <c r="A4436">
        <v>285</v>
      </c>
      <c r="B4436">
        <v>16226</v>
      </c>
      <c r="C4436" t="s">
        <v>1574</v>
      </c>
      <c r="D4436" t="s">
        <v>1529</v>
      </c>
      <c r="E4436" t="s">
        <v>1441</v>
      </c>
      <c r="F4436">
        <v>45869</v>
      </c>
      <c r="G4436">
        <v>53030</v>
      </c>
      <c r="H4436" t="s">
        <v>1530</v>
      </c>
      <c r="I4436">
        <v>286</v>
      </c>
      <c r="J4436">
        <v>18</v>
      </c>
      <c r="K4436">
        <v>50</v>
      </c>
      <c r="L4436">
        <v>81000</v>
      </c>
      <c r="M4436">
        <v>741</v>
      </c>
      <c r="N4436">
        <v>778</v>
      </c>
      <c r="O4436">
        <v>817</v>
      </c>
      <c r="P4436">
        <v>893</v>
      </c>
      <c r="Q4436">
        <v>969</v>
      </c>
      <c r="R4436">
        <v>900</v>
      </c>
      <c r="S4436">
        <v>945</v>
      </c>
      <c r="T4436">
        <v>992</v>
      </c>
      <c r="U4436">
        <v>1085</v>
      </c>
      <c r="V4436">
        <v>1177</v>
      </c>
      <c r="W4436" t="s">
        <v>1733</v>
      </c>
      <c r="X4436">
        <v>1</v>
      </c>
      <c r="Y4436">
        <v>1</v>
      </c>
      <c r="Z4436" t="s">
        <v>1532</v>
      </c>
    </row>
    <row r="4437" spans="1:26">
      <c r="A4437">
        <v>285</v>
      </c>
      <c r="B4437">
        <v>16226</v>
      </c>
      <c r="C4437" t="s">
        <v>1574</v>
      </c>
      <c r="D4437" t="s">
        <v>1529</v>
      </c>
      <c r="E4437" t="s">
        <v>1441</v>
      </c>
      <c r="F4437">
        <v>42217</v>
      </c>
      <c r="G4437">
        <v>47742</v>
      </c>
      <c r="H4437" t="s">
        <v>1530</v>
      </c>
      <c r="I4437">
        <v>286</v>
      </c>
      <c r="J4437">
        <v>30</v>
      </c>
      <c r="K4437">
        <v>40</v>
      </c>
      <c r="L4437">
        <v>81000</v>
      </c>
      <c r="M4437">
        <v>741</v>
      </c>
      <c r="N4437">
        <v>778</v>
      </c>
      <c r="O4437">
        <v>817</v>
      </c>
      <c r="P4437">
        <v>893</v>
      </c>
      <c r="Q4437">
        <v>969</v>
      </c>
      <c r="R4437">
        <v>1200</v>
      </c>
      <c r="S4437">
        <v>1260</v>
      </c>
      <c r="T4437">
        <v>1323</v>
      </c>
      <c r="U4437">
        <v>1446</v>
      </c>
      <c r="V4437">
        <v>1569</v>
      </c>
      <c r="W4437" t="s">
        <v>3031</v>
      </c>
      <c r="X4437">
        <v>1</v>
      </c>
      <c r="Y4437">
        <v>1</v>
      </c>
      <c r="Z4437" t="s">
        <v>1532</v>
      </c>
    </row>
    <row r="4438" spans="1:26">
      <c r="A4438">
        <v>285</v>
      </c>
      <c r="B4438">
        <v>16226</v>
      </c>
      <c r="C4438" t="s">
        <v>1574</v>
      </c>
      <c r="D4438" t="s">
        <v>1529</v>
      </c>
      <c r="E4438" t="s">
        <v>1441</v>
      </c>
      <c r="F4438">
        <v>45567</v>
      </c>
      <c r="G4438">
        <v>52705</v>
      </c>
      <c r="H4438" t="s">
        <v>1530</v>
      </c>
      <c r="I4438">
        <v>286</v>
      </c>
      <c r="J4438">
        <v>36</v>
      </c>
      <c r="K4438">
        <v>75</v>
      </c>
      <c r="L4438">
        <v>81000</v>
      </c>
      <c r="M4438">
        <v>741</v>
      </c>
      <c r="N4438">
        <v>778</v>
      </c>
      <c r="O4438">
        <v>817</v>
      </c>
      <c r="P4438">
        <v>893</v>
      </c>
      <c r="Q4438">
        <v>969</v>
      </c>
      <c r="R4438">
        <v>2700</v>
      </c>
      <c r="S4438">
        <v>2835</v>
      </c>
      <c r="T4438">
        <v>2977</v>
      </c>
      <c r="U4438">
        <v>3254</v>
      </c>
      <c r="V4438">
        <v>3531</v>
      </c>
      <c r="W4438" t="s">
        <v>2000</v>
      </c>
      <c r="X4438">
        <v>1</v>
      </c>
      <c r="Y4438">
        <v>1</v>
      </c>
      <c r="Z4438" t="s">
        <v>1532</v>
      </c>
    </row>
    <row r="4439" spans="1:26">
      <c r="A4439">
        <v>285</v>
      </c>
      <c r="B4439">
        <v>16226</v>
      </c>
      <c r="C4439" t="s">
        <v>1574</v>
      </c>
      <c r="D4439" t="s">
        <v>1529</v>
      </c>
      <c r="E4439" t="s">
        <v>1441</v>
      </c>
      <c r="F4439">
        <v>45548</v>
      </c>
      <c r="G4439">
        <v>52665</v>
      </c>
      <c r="H4439" t="s">
        <v>1530</v>
      </c>
      <c r="I4439">
        <v>286</v>
      </c>
      <c r="J4439">
        <v>18</v>
      </c>
      <c r="K4439">
        <v>50</v>
      </c>
      <c r="L4439">
        <v>81000</v>
      </c>
      <c r="M4439">
        <v>741</v>
      </c>
      <c r="N4439">
        <v>778</v>
      </c>
      <c r="O4439">
        <v>817</v>
      </c>
      <c r="P4439">
        <v>893</v>
      </c>
      <c r="Q4439">
        <v>969</v>
      </c>
      <c r="R4439">
        <v>900</v>
      </c>
      <c r="S4439">
        <v>945</v>
      </c>
      <c r="T4439">
        <v>992</v>
      </c>
      <c r="U4439">
        <v>1085</v>
      </c>
      <c r="V4439">
        <v>1177</v>
      </c>
      <c r="W4439" t="s">
        <v>1746</v>
      </c>
      <c r="X4439">
        <v>1</v>
      </c>
      <c r="Y4439">
        <v>1</v>
      </c>
      <c r="Z4439" t="s">
        <v>1532</v>
      </c>
    </row>
    <row r="4440" spans="1:26">
      <c r="A4440">
        <v>285</v>
      </c>
      <c r="B4440">
        <v>16226</v>
      </c>
      <c r="C4440" t="s">
        <v>1574</v>
      </c>
      <c r="D4440" t="s">
        <v>1529</v>
      </c>
      <c r="E4440" t="s">
        <v>1441</v>
      </c>
      <c r="F4440">
        <v>45537</v>
      </c>
      <c r="G4440">
        <v>52653</v>
      </c>
      <c r="H4440" t="s">
        <v>1530</v>
      </c>
      <c r="I4440">
        <v>286</v>
      </c>
      <c r="J4440">
        <v>18</v>
      </c>
      <c r="K4440">
        <v>75</v>
      </c>
      <c r="L4440">
        <v>81000</v>
      </c>
      <c r="M4440">
        <v>741</v>
      </c>
      <c r="N4440">
        <v>778</v>
      </c>
      <c r="O4440">
        <v>817</v>
      </c>
      <c r="P4440">
        <v>893</v>
      </c>
      <c r="Q4440">
        <v>969</v>
      </c>
      <c r="R4440">
        <v>1350</v>
      </c>
      <c r="S4440">
        <v>1417</v>
      </c>
      <c r="T4440">
        <v>1488</v>
      </c>
      <c r="U4440">
        <v>1627</v>
      </c>
      <c r="V4440">
        <v>1765</v>
      </c>
      <c r="W4440" t="s">
        <v>3437</v>
      </c>
      <c r="X4440">
        <v>1</v>
      </c>
      <c r="Y4440">
        <v>1</v>
      </c>
      <c r="Z4440" t="s">
        <v>1532</v>
      </c>
    </row>
    <row r="4441" spans="1:26">
      <c r="A4441">
        <v>285</v>
      </c>
      <c r="B4441">
        <v>16226</v>
      </c>
      <c r="C4441" t="s">
        <v>1574</v>
      </c>
      <c r="D4441" t="s">
        <v>1529</v>
      </c>
      <c r="E4441" t="s">
        <v>1441</v>
      </c>
      <c r="F4441">
        <v>44876</v>
      </c>
      <c r="G4441">
        <v>51727</v>
      </c>
      <c r="H4441" t="s">
        <v>1530</v>
      </c>
      <c r="I4441">
        <v>286</v>
      </c>
      <c r="J4441">
        <v>18</v>
      </c>
      <c r="K4441">
        <v>250</v>
      </c>
      <c r="L4441">
        <v>81000</v>
      </c>
      <c r="M4441">
        <v>741</v>
      </c>
      <c r="N4441">
        <v>778</v>
      </c>
      <c r="O4441">
        <v>817</v>
      </c>
      <c r="P4441">
        <v>893</v>
      </c>
      <c r="Q4441">
        <v>969</v>
      </c>
      <c r="R4441">
        <v>4500</v>
      </c>
      <c r="S4441">
        <v>4725</v>
      </c>
      <c r="T4441">
        <v>4962</v>
      </c>
      <c r="U4441">
        <v>5423</v>
      </c>
      <c r="V4441">
        <v>5885</v>
      </c>
      <c r="W4441" t="s">
        <v>1738</v>
      </c>
      <c r="X4441">
        <v>1</v>
      </c>
      <c r="Y4441">
        <v>1</v>
      </c>
      <c r="Z4441" t="s">
        <v>1532</v>
      </c>
    </row>
    <row r="4442" spans="1:26">
      <c r="A4442">
        <v>285</v>
      </c>
      <c r="B4442">
        <v>16226</v>
      </c>
      <c r="C4442" t="s">
        <v>1574</v>
      </c>
      <c r="D4442" t="s">
        <v>1529</v>
      </c>
      <c r="E4442" t="s">
        <v>1441</v>
      </c>
      <c r="F4442">
        <v>44093</v>
      </c>
      <c r="G4442">
        <v>50789</v>
      </c>
      <c r="H4442" t="s">
        <v>1530</v>
      </c>
      <c r="I4442">
        <v>286</v>
      </c>
      <c r="J4442">
        <v>36</v>
      </c>
      <c r="K4442">
        <v>500</v>
      </c>
      <c r="L4442">
        <v>81000</v>
      </c>
      <c r="M4442">
        <v>741</v>
      </c>
      <c r="N4442">
        <v>778</v>
      </c>
      <c r="O4442">
        <v>817</v>
      </c>
      <c r="P4442">
        <v>893</v>
      </c>
      <c r="Q4442">
        <v>969</v>
      </c>
      <c r="R4442">
        <v>18000</v>
      </c>
      <c r="S4442">
        <v>18899</v>
      </c>
      <c r="T4442">
        <v>19846</v>
      </c>
      <c r="U4442">
        <v>21692</v>
      </c>
      <c r="V4442">
        <v>23538</v>
      </c>
      <c r="W4442" t="s">
        <v>2564</v>
      </c>
      <c r="X4442">
        <v>1</v>
      </c>
      <c r="Y4442">
        <v>1</v>
      </c>
      <c r="Z4442" t="s">
        <v>1532</v>
      </c>
    </row>
    <row r="4443" spans="1:26">
      <c r="A4443">
        <v>285</v>
      </c>
      <c r="B4443">
        <v>16226</v>
      </c>
      <c r="C4443" t="s">
        <v>1574</v>
      </c>
      <c r="D4443" t="s">
        <v>1529</v>
      </c>
      <c r="E4443" t="s">
        <v>1441</v>
      </c>
      <c r="F4443">
        <v>44016</v>
      </c>
      <c r="G4443">
        <v>50695</v>
      </c>
      <c r="H4443" t="s">
        <v>1530</v>
      </c>
      <c r="I4443">
        <v>286</v>
      </c>
      <c r="J4443">
        <v>27</v>
      </c>
      <c r="K4443">
        <v>300</v>
      </c>
      <c r="L4443">
        <v>81000</v>
      </c>
      <c r="M4443">
        <v>741</v>
      </c>
      <c r="N4443">
        <v>778</v>
      </c>
      <c r="O4443">
        <v>817</v>
      </c>
      <c r="P4443">
        <v>893</v>
      </c>
      <c r="Q4443">
        <v>969</v>
      </c>
      <c r="R4443">
        <v>8100</v>
      </c>
      <c r="S4443">
        <v>8504</v>
      </c>
      <c r="T4443">
        <v>8931</v>
      </c>
      <c r="U4443">
        <v>9762</v>
      </c>
      <c r="V4443">
        <v>10592</v>
      </c>
      <c r="W4443" t="s">
        <v>2924</v>
      </c>
      <c r="X4443">
        <v>1</v>
      </c>
      <c r="Y4443">
        <v>1</v>
      </c>
      <c r="Z4443" t="s">
        <v>1532</v>
      </c>
    </row>
    <row r="4444" spans="1:26">
      <c r="A4444">
        <v>285</v>
      </c>
      <c r="B4444">
        <v>16226</v>
      </c>
      <c r="C4444" t="s">
        <v>1574</v>
      </c>
      <c r="D4444" t="s">
        <v>1529</v>
      </c>
      <c r="E4444" t="s">
        <v>1441</v>
      </c>
      <c r="F4444">
        <v>44014</v>
      </c>
      <c r="G4444">
        <v>50694</v>
      </c>
      <c r="H4444" t="s">
        <v>1530</v>
      </c>
      <c r="I4444">
        <v>286</v>
      </c>
      <c r="J4444">
        <v>18</v>
      </c>
      <c r="K4444">
        <v>300</v>
      </c>
      <c r="L4444">
        <v>81000</v>
      </c>
      <c r="M4444">
        <v>741</v>
      </c>
      <c r="N4444">
        <v>778</v>
      </c>
      <c r="O4444">
        <v>817</v>
      </c>
      <c r="P4444">
        <v>893</v>
      </c>
      <c r="Q4444">
        <v>969</v>
      </c>
      <c r="R4444">
        <v>5400</v>
      </c>
      <c r="S4444">
        <v>5670</v>
      </c>
      <c r="T4444">
        <v>5954</v>
      </c>
      <c r="U4444">
        <v>6508</v>
      </c>
      <c r="V4444">
        <v>7062</v>
      </c>
      <c r="W4444" t="s">
        <v>2924</v>
      </c>
      <c r="X4444">
        <v>1</v>
      </c>
      <c r="Y4444">
        <v>1</v>
      </c>
      <c r="Z4444" t="s">
        <v>1532</v>
      </c>
    </row>
    <row r="4445" spans="1:26">
      <c r="A4445">
        <v>285</v>
      </c>
      <c r="B4445">
        <v>16226</v>
      </c>
      <c r="C4445" t="s">
        <v>1574</v>
      </c>
      <c r="D4445" t="s">
        <v>1529</v>
      </c>
      <c r="E4445" t="s">
        <v>1441</v>
      </c>
      <c r="F4445">
        <v>40434</v>
      </c>
      <c r="G4445">
        <v>45149</v>
      </c>
      <c r="H4445" t="s">
        <v>1530</v>
      </c>
      <c r="I4445">
        <v>286</v>
      </c>
      <c r="J4445">
        <v>9</v>
      </c>
      <c r="K4445">
        <v>3200</v>
      </c>
      <c r="L4445">
        <v>81000</v>
      </c>
      <c r="M4445">
        <v>741</v>
      </c>
      <c r="N4445">
        <v>778</v>
      </c>
      <c r="O4445">
        <v>817</v>
      </c>
      <c r="P4445">
        <v>893</v>
      </c>
      <c r="Q4445">
        <v>969</v>
      </c>
      <c r="R4445">
        <v>28800</v>
      </c>
      <c r="S4445">
        <v>30238</v>
      </c>
      <c r="T4445">
        <v>31754</v>
      </c>
      <c r="U4445">
        <v>34708</v>
      </c>
      <c r="V4445">
        <v>37662</v>
      </c>
      <c r="W4445" t="s">
        <v>2911</v>
      </c>
      <c r="X4445">
        <v>1</v>
      </c>
      <c r="Y4445">
        <v>1</v>
      </c>
      <c r="Z4445" t="s">
        <v>1532</v>
      </c>
    </row>
    <row r="4446" spans="1:26">
      <c r="A4446">
        <v>285</v>
      </c>
      <c r="B4446">
        <v>16226</v>
      </c>
      <c r="C4446" t="s">
        <v>1574</v>
      </c>
      <c r="D4446" t="s">
        <v>1529</v>
      </c>
      <c r="E4446" t="s">
        <v>1441</v>
      </c>
      <c r="F4446">
        <v>39122</v>
      </c>
      <c r="G4446">
        <v>43342</v>
      </c>
      <c r="H4446" t="s">
        <v>1530</v>
      </c>
      <c r="I4446">
        <v>286</v>
      </c>
      <c r="J4446">
        <v>6</v>
      </c>
      <c r="K4446">
        <v>300</v>
      </c>
      <c r="L4446">
        <v>81000</v>
      </c>
      <c r="M4446">
        <v>741</v>
      </c>
      <c r="N4446">
        <v>778</v>
      </c>
      <c r="O4446">
        <v>817</v>
      </c>
      <c r="P4446">
        <v>893</v>
      </c>
      <c r="Q4446">
        <v>969</v>
      </c>
      <c r="R4446">
        <v>1800</v>
      </c>
      <c r="S4446">
        <v>1890</v>
      </c>
      <c r="T4446">
        <v>1985</v>
      </c>
      <c r="U4446">
        <v>2169</v>
      </c>
      <c r="V4446">
        <v>2354</v>
      </c>
      <c r="W4446" t="s">
        <v>1924</v>
      </c>
      <c r="X4446">
        <v>1</v>
      </c>
      <c r="Y4446">
        <v>1</v>
      </c>
      <c r="Z4446" t="s">
        <v>1532</v>
      </c>
    </row>
    <row r="4447" spans="1:26">
      <c r="A4447">
        <v>285</v>
      </c>
      <c r="B4447">
        <v>16226</v>
      </c>
      <c r="C4447" t="s">
        <v>1574</v>
      </c>
      <c r="D4447" t="s">
        <v>1529</v>
      </c>
      <c r="E4447" t="s">
        <v>1441</v>
      </c>
      <c r="F4447">
        <v>39323</v>
      </c>
      <c r="G4447">
        <v>43577</v>
      </c>
      <c r="H4447" t="s">
        <v>1530</v>
      </c>
      <c r="I4447">
        <v>286</v>
      </c>
      <c r="J4447">
        <v>18</v>
      </c>
      <c r="K4447">
        <v>250</v>
      </c>
      <c r="L4447">
        <v>81000</v>
      </c>
      <c r="M4447">
        <v>741</v>
      </c>
      <c r="N4447">
        <v>778</v>
      </c>
      <c r="O4447">
        <v>817</v>
      </c>
      <c r="P4447">
        <v>893</v>
      </c>
      <c r="Q4447">
        <v>969</v>
      </c>
      <c r="R4447">
        <v>4500</v>
      </c>
      <c r="S4447">
        <v>4725</v>
      </c>
      <c r="T4447">
        <v>4962</v>
      </c>
      <c r="U4447">
        <v>5423</v>
      </c>
      <c r="V4447">
        <v>5885</v>
      </c>
      <c r="W4447" t="s">
        <v>2009</v>
      </c>
      <c r="X4447">
        <v>1</v>
      </c>
      <c r="Y4447">
        <v>1</v>
      </c>
      <c r="Z4447" t="s">
        <v>1532</v>
      </c>
    </row>
    <row r="4448" spans="1:26">
      <c r="A4448">
        <v>285</v>
      </c>
      <c r="B4448">
        <v>16226</v>
      </c>
      <c r="C4448" t="s">
        <v>1574</v>
      </c>
      <c r="D4448" t="s">
        <v>1529</v>
      </c>
      <c r="E4448" t="s">
        <v>1441</v>
      </c>
      <c r="F4448">
        <v>48408</v>
      </c>
      <c r="G4448">
        <v>56643</v>
      </c>
      <c r="H4448" t="s">
        <v>1530</v>
      </c>
      <c r="I4448">
        <v>286</v>
      </c>
      <c r="J4448">
        <v>6</v>
      </c>
      <c r="K4448">
        <v>200</v>
      </c>
      <c r="L4448">
        <v>81000</v>
      </c>
      <c r="M4448">
        <v>741</v>
      </c>
      <c r="N4448">
        <v>778</v>
      </c>
      <c r="O4448">
        <v>817</v>
      </c>
      <c r="P4448">
        <v>893</v>
      </c>
      <c r="Q4448">
        <v>969</v>
      </c>
      <c r="R4448">
        <v>1200</v>
      </c>
      <c r="S4448">
        <v>1260</v>
      </c>
      <c r="T4448">
        <v>1323</v>
      </c>
      <c r="U4448">
        <v>1446</v>
      </c>
      <c r="V4448">
        <v>1569</v>
      </c>
      <c r="W4448" t="s">
        <v>2028</v>
      </c>
      <c r="X4448">
        <v>1</v>
      </c>
      <c r="Y4448">
        <v>1</v>
      </c>
      <c r="Z4448" t="s">
        <v>1532</v>
      </c>
    </row>
    <row r="4449" spans="1:26">
      <c r="A4449">
        <v>285</v>
      </c>
      <c r="B4449">
        <v>16226</v>
      </c>
      <c r="C4449" t="s">
        <v>1574</v>
      </c>
      <c r="D4449" t="s">
        <v>1529</v>
      </c>
      <c r="E4449" t="s">
        <v>1441</v>
      </c>
      <c r="F4449">
        <v>48232</v>
      </c>
      <c r="G4449">
        <v>56392</v>
      </c>
      <c r="H4449" t="s">
        <v>1530</v>
      </c>
      <c r="I4449">
        <v>286</v>
      </c>
      <c r="J4449">
        <v>18</v>
      </c>
      <c r="K4449">
        <v>75</v>
      </c>
      <c r="L4449">
        <v>81000</v>
      </c>
      <c r="M4449">
        <v>741</v>
      </c>
      <c r="N4449">
        <v>778</v>
      </c>
      <c r="O4449">
        <v>817</v>
      </c>
      <c r="P4449">
        <v>893</v>
      </c>
      <c r="Q4449">
        <v>969</v>
      </c>
      <c r="R4449">
        <v>1350</v>
      </c>
      <c r="S4449">
        <v>1417</v>
      </c>
      <c r="T4449">
        <v>1488</v>
      </c>
      <c r="U4449">
        <v>1627</v>
      </c>
      <c r="V4449">
        <v>1765</v>
      </c>
      <c r="W4449" t="s">
        <v>3438</v>
      </c>
      <c r="X4449">
        <v>1</v>
      </c>
      <c r="Y4449">
        <v>1</v>
      </c>
      <c r="Z4449" t="s">
        <v>1532</v>
      </c>
    </row>
    <row r="4450" spans="1:26">
      <c r="A4450">
        <v>285</v>
      </c>
      <c r="B4450">
        <v>16226</v>
      </c>
      <c r="C4450" t="s">
        <v>1574</v>
      </c>
      <c r="D4450" t="s">
        <v>1529</v>
      </c>
      <c r="E4450" t="s">
        <v>1441</v>
      </c>
      <c r="F4450">
        <v>49010</v>
      </c>
      <c r="G4450">
        <v>57394</v>
      </c>
      <c r="H4450" t="s">
        <v>1530</v>
      </c>
      <c r="I4450">
        <v>286</v>
      </c>
      <c r="J4450">
        <v>18</v>
      </c>
      <c r="K4450">
        <v>275</v>
      </c>
      <c r="L4450">
        <v>81000</v>
      </c>
      <c r="M4450">
        <v>741</v>
      </c>
      <c r="N4450">
        <v>778</v>
      </c>
      <c r="O4450">
        <v>817</v>
      </c>
      <c r="P4450">
        <v>893</v>
      </c>
      <c r="Q4450">
        <v>969</v>
      </c>
      <c r="R4450">
        <v>4950</v>
      </c>
      <c r="S4450">
        <v>5197</v>
      </c>
      <c r="T4450">
        <v>5458</v>
      </c>
      <c r="U4450">
        <v>5965</v>
      </c>
      <c r="V4450">
        <v>6473</v>
      </c>
      <c r="W4450" t="s">
        <v>2905</v>
      </c>
      <c r="X4450">
        <v>1</v>
      </c>
      <c r="Y4450">
        <v>1</v>
      </c>
      <c r="Z4450" t="s">
        <v>1532</v>
      </c>
    </row>
    <row r="4451" spans="1:26">
      <c r="A4451">
        <v>285</v>
      </c>
      <c r="B4451">
        <v>16226</v>
      </c>
      <c r="C4451" t="s">
        <v>1574</v>
      </c>
      <c r="D4451" t="s">
        <v>1529</v>
      </c>
      <c r="E4451" t="s">
        <v>1441</v>
      </c>
      <c r="F4451">
        <v>49150</v>
      </c>
      <c r="G4451">
        <v>57561</v>
      </c>
      <c r="H4451" t="s">
        <v>1530</v>
      </c>
      <c r="I4451">
        <v>286</v>
      </c>
      <c r="J4451">
        <v>18</v>
      </c>
      <c r="K4451">
        <v>30</v>
      </c>
      <c r="L4451">
        <v>81000</v>
      </c>
      <c r="M4451">
        <v>741</v>
      </c>
      <c r="N4451">
        <v>778</v>
      </c>
      <c r="O4451">
        <v>817</v>
      </c>
      <c r="P4451">
        <v>893</v>
      </c>
      <c r="Q4451">
        <v>969</v>
      </c>
      <c r="R4451">
        <v>540</v>
      </c>
      <c r="S4451">
        <v>567</v>
      </c>
      <c r="T4451">
        <v>595</v>
      </c>
      <c r="U4451">
        <v>651</v>
      </c>
      <c r="V4451">
        <v>706</v>
      </c>
      <c r="W4451" t="s">
        <v>1990</v>
      </c>
      <c r="X4451">
        <v>1</v>
      </c>
      <c r="Y4451">
        <v>1</v>
      </c>
      <c r="Z4451" t="s">
        <v>1532</v>
      </c>
    </row>
    <row r="4452" spans="1:26">
      <c r="A4452">
        <v>285</v>
      </c>
      <c r="B4452">
        <v>16226</v>
      </c>
      <c r="C4452" t="s">
        <v>1574</v>
      </c>
      <c r="D4452" t="s">
        <v>1529</v>
      </c>
      <c r="E4452" t="s">
        <v>1441</v>
      </c>
      <c r="F4452">
        <v>47381</v>
      </c>
      <c r="G4452">
        <v>55133</v>
      </c>
      <c r="H4452" t="s">
        <v>1530</v>
      </c>
      <c r="I4452">
        <v>286</v>
      </c>
      <c r="J4452">
        <v>18</v>
      </c>
      <c r="K4452">
        <v>250</v>
      </c>
      <c r="L4452">
        <v>81000</v>
      </c>
      <c r="M4452">
        <v>741</v>
      </c>
      <c r="N4452">
        <v>778</v>
      </c>
      <c r="O4452">
        <v>817</v>
      </c>
      <c r="P4452">
        <v>893</v>
      </c>
      <c r="Q4452">
        <v>969</v>
      </c>
      <c r="R4452">
        <v>4500</v>
      </c>
      <c r="S4452">
        <v>4725</v>
      </c>
      <c r="T4452">
        <v>4962</v>
      </c>
      <c r="U4452">
        <v>5423</v>
      </c>
      <c r="V4452">
        <v>5885</v>
      </c>
      <c r="W4452" t="s">
        <v>2009</v>
      </c>
      <c r="X4452">
        <v>1</v>
      </c>
      <c r="Y4452">
        <v>1</v>
      </c>
      <c r="Z4452" t="s">
        <v>1532</v>
      </c>
    </row>
    <row r="4453" spans="1:26">
      <c r="A4453">
        <v>285</v>
      </c>
      <c r="B4453">
        <v>16226</v>
      </c>
      <c r="C4453" t="s">
        <v>1574</v>
      </c>
      <c r="D4453" t="s">
        <v>1529</v>
      </c>
      <c r="E4453" t="s">
        <v>1441</v>
      </c>
      <c r="F4453">
        <v>47583</v>
      </c>
      <c r="G4453">
        <v>55449</v>
      </c>
      <c r="H4453" t="s">
        <v>1530</v>
      </c>
      <c r="I4453">
        <v>286</v>
      </c>
      <c r="J4453">
        <v>18</v>
      </c>
      <c r="K4453">
        <v>300</v>
      </c>
      <c r="L4453">
        <v>81000</v>
      </c>
      <c r="M4453">
        <v>741</v>
      </c>
      <c r="N4453">
        <v>778</v>
      </c>
      <c r="O4453">
        <v>817</v>
      </c>
      <c r="P4453">
        <v>893</v>
      </c>
      <c r="Q4453">
        <v>969</v>
      </c>
      <c r="R4453">
        <v>5400</v>
      </c>
      <c r="S4453">
        <v>5670</v>
      </c>
      <c r="T4453">
        <v>5954</v>
      </c>
      <c r="U4453">
        <v>6508</v>
      </c>
      <c r="V4453">
        <v>7062</v>
      </c>
      <c r="W4453" t="s">
        <v>2910</v>
      </c>
      <c r="X4453">
        <v>1</v>
      </c>
      <c r="Y4453">
        <v>1</v>
      </c>
      <c r="Z4453" t="s">
        <v>1532</v>
      </c>
    </row>
    <row r="4454" spans="1:26">
      <c r="A4454">
        <v>285</v>
      </c>
      <c r="B4454">
        <v>16226</v>
      </c>
      <c r="C4454" t="s">
        <v>1574</v>
      </c>
      <c r="D4454" t="s">
        <v>1529</v>
      </c>
      <c r="E4454" t="s">
        <v>1441</v>
      </c>
      <c r="F4454">
        <v>48210</v>
      </c>
      <c r="G4454">
        <v>56354</v>
      </c>
      <c r="H4454" t="s">
        <v>1530</v>
      </c>
      <c r="I4454">
        <v>286</v>
      </c>
      <c r="J4454">
        <v>18</v>
      </c>
      <c r="K4454">
        <v>250</v>
      </c>
      <c r="L4454">
        <v>81000</v>
      </c>
      <c r="M4454">
        <v>741</v>
      </c>
      <c r="N4454">
        <v>778</v>
      </c>
      <c r="O4454">
        <v>817</v>
      </c>
      <c r="P4454">
        <v>893</v>
      </c>
      <c r="Q4454">
        <v>969</v>
      </c>
      <c r="R4454">
        <v>4500</v>
      </c>
      <c r="S4454">
        <v>4725</v>
      </c>
      <c r="T4454">
        <v>4962</v>
      </c>
      <c r="U4454">
        <v>5423</v>
      </c>
      <c r="V4454">
        <v>5885</v>
      </c>
      <c r="W4454" t="s">
        <v>2905</v>
      </c>
      <c r="X4454">
        <v>1</v>
      </c>
      <c r="Y4454">
        <v>1</v>
      </c>
      <c r="Z4454" t="s">
        <v>1532</v>
      </c>
    </row>
    <row r="4455" spans="1:26">
      <c r="A4455">
        <v>285</v>
      </c>
      <c r="B4455">
        <v>16226</v>
      </c>
      <c r="C4455" t="s">
        <v>1574</v>
      </c>
      <c r="D4455" t="s">
        <v>1529</v>
      </c>
      <c r="E4455" t="s">
        <v>1441</v>
      </c>
      <c r="F4455">
        <v>55717</v>
      </c>
      <c r="G4455">
        <v>65784</v>
      </c>
      <c r="H4455" t="s">
        <v>1530</v>
      </c>
      <c r="I4455">
        <v>286</v>
      </c>
      <c r="J4455">
        <v>18</v>
      </c>
      <c r="K4455">
        <v>125</v>
      </c>
      <c r="L4455">
        <v>81000</v>
      </c>
      <c r="M4455">
        <v>741</v>
      </c>
      <c r="N4455">
        <v>778</v>
      </c>
      <c r="O4455">
        <v>817</v>
      </c>
      <c r="P4455">
        <v>893</v>
      </c>
      <c r="Q4455">
        <v>969</v>
      </c>
      <c r="R4455">
        <v>2250</v>
      </c>
      <c r="S4455">
        <v>2362</v>
      </c>
      <c r="T4455">
        <v>2481</v>
      </c>
      <c r="U4455">
        <v>2712</v>
      </c>
      <c r="V4455">
        <v>2942</v>
      </c>
      <c r="W4455" t="s">
        <v>2032</v>
      </c>
      <c r="X4455">
        <v>1</v>
      </c>
      <c r="Y4455">
        <v>1</v>
      </c>
      <c r="Z4455" t="s">
        <v>1532</v>
      </c>
    </row>
    <row r="4456" spans="1:26">
      <c r="A4456">
        <v>285</v>
      </c>
      <c r="B4456">
        <v>16226</v>
      </c>
      <c r="C4456" t="s">
        <v>1574</v>
      </c>
      <c r="D4456" t="s">
        <v>1529</v>
      </c>
      <c r="E4456" t="s">
        <v>1441</v>
      </c>
      <c r="F4456">
        <v>55352</v>
      </c>
      <c r="G4456">
        <v>65339</v>
      </c>
      <c r="H4456" t="s">
        <v>1530</v>
      </c>
      <c r="I4456">
        <v>286</v>
      </c>
      <c r="J4456">
        <v>18</v>
      </c>
      <c r="K4456">
        <v>35</v>
      </c>
      <c r="L4456">
        <v>81000</v>
      </c>
      <c r="M4456">
        <v>741</v>
      </c>
      <c r="N4456">
        <v>778</v>
      </c>
      <c r="O4456">
        <v>817</v>
      </c>
      <c r="P4456">
        <v>893</v>
      </c>
      <c r="Q4456">
        <v>969</v>
      </c>
      <c r="R4456">
        <v>630</v>
      </c>
      <c r="S4456">
        <v>661</v>
      </c>
      <c r="T4456">
        <v>695</v>
      </c>
      <c r="U4456">
        <v>759</v>
      </c>
      <c r="V4456">
        <v>824</v>
      </c>
      <c r="W4456" t="s">
        <v>2572</v>
      </c>
      <c r="X4456">
        <v>1</v>
      </c>
      <c r="Y4456">
        <v>1</v>
      </c>
      <c r="Z4456" t="s">
        <v>1532</v>
      </c>
    </row>
    <row r="4457" spans="1:26">
      <c r="A4457">
        <v>285</v>
      </c>
      <c r="B4457">
        <v>16226</v>
      </c>
      <c r="C4457" t="s">
        <v>1574</v>
      </c>
      <c r="D4457" t="s">
        <v>1529</v>
      </c>
      <c r="E4457" t="s">
        <v>1441</v>
      </c>
      <c r="F4457">
        <v>55282</v>
      </c>
      <c r="G4457">
        <v>65258</v>
      </c>
      <c r="H4457" t="s">
        <v>1530</v>
      </c>
      <c r="I4457">
        <v>286</v>
      </c>
      <c r="J4457">
        <v>18</v>
      </c>
      <c r="K4457">
        <v>35</v>
      </c>
      <c r="L4457">
        <v>81000</v>
      </c>
      <c r="M4457">
        <v>741</v>
      </c>
      <c r="N4457">
        <v>778</v>
      </c>
      <c r="O4457">
        <v>817</v>
      </c>
      <c r="P4457">
        <v>893</v>
      </c>
      <c r="Q4457">
        <v>969</v>
      </c>
      <c r="R4457">
        <v>630</v>
      </c>
      <c r="S4457">
        <v>661</v>
      </c>
      <c r="T4457">
        <v>695</v>
      </c>
      <c r="U4457">
        <v>759</v>
      </c>
      <c r="V4457">
        <v>824</v>
      </c>
      <c r="W4457" t="s">
        <v>2038</v>
      </c>
      <c r="X4457">
        <v>1</v>
      </c>
      <c r="Y4457">
        <v>1</v>
      </c>
      <c r="Z4457" t="s">
        <v>1532</v>
      </c>
    </row>
    <row r="4458" spans="1:26">
      <c r="A4458">
        <v>285</v>
      </c>
      <c r="B4458">
        <v>16226</v>
      </c>
      <c r="C4458" t="s">
        <v>1574</v>
      </c>
      <c r="D4458" t="s">
        <v>1529</v>
      </c>
      <c r="E4458" t="s">
        <v>1441</v>
      </c>
      <c r="F4458">
        <v>57841</v>
      </c>
      <c r="G4458">
        <v>68652</v>
      </c>
      <c r="H4458" t="s">
        <v>1530</v>
      </c>
      <c r="I4458">
        <v>286</v>
      </c>
      <c r="J4458">
        <v>3</v>
      </c>
      <c r="K4458">
        <v>500</v>
      </c>
      <c r="L4458">
        <v>81000</v>
      </c>
      <c r="M4458">
        <v>741</v>
      </c>
      <c r="N4458">
        <v>778</v>
      </c>
      <c r="O4458">
        <v>817</v>
      </c>
      <c r="P4458">
        <v>893</v>
      </c>
      <c r="Q4458">
        <v>969</v>
      </c>
      <c r="R4458">
        <v>1500</v>
      </c>
      <c r="S4458">
        <v>1575</v>
      </c>
      <c r="T4458">
        <v>1654</v>
      </c>
      <c r="U4458">
        <v>1808</v>
      </c>
      <c r="V4458">
        <v>1962</v>
      </c>
      <c r="W4458" t="s">
        <v>2513</v>
      </c>
      <c r="X4458">
        <v>1</v>
      </c>
      <c r="Y4458">
        <v>1</v>
      </c>
      <c r="Z4458" t="s">
        <v>1532</v>
      </c>
    </row>
    <row r="4459" spans="1:26">
      <c r="A4459">
        <v>285</v>
      </c>
      <c r="B4459">
        <v>16226</v>
      </c>
      <c r="C4459" t="s">
        <v>1574</v>
      </c>
      <c r="D4459" t="s">
        <v>1529</v>
      </c>
      <c r="E4459" t="s">
        <v>1441</v>
      </c>
      <c r="F4459">
        <v>33533</v>
      </c>
      <c r="G4459">
        <v>36743</v>
      </c>
      <c r="H4459" t="s">
        <v>1530</v>
      </c>
      <c r="I4459">
        <v>283</v>
      </c>
      <c r="J4459">
        <v>60</v>
      </c>
      <c r="K4459">
        <v>33.5</v>
      </c>
      <c r="L4459">
        <v>81000</v>
      </c>
      <c r="M4459">
        <v>741</v>
      </c>
      <c r="N4459">
        <v>778</v>
      </c>
      <c r="O4459">
        <v>817</v>
      </c>
      <c r="P4459">
        <v>893</v>
      </c>
      <c r="Q4459">
        <v>969</v>
      </c>
      <c r="R4459">
        <v>2010</v>
      </c>
      <c r="S4459">
        <v>2110</v>
      </c>
      <c r="T4459">
        <v>2216</v>
      </c>
      <c r="U4459">
        <v>2422</v>
      </c>
      <c r="V4459">
        <v>2628</v>
      </c>
      <c r="W4459" t="s">
        <v>3439</v>
      </c>
      <c r="X4459">
        <v>1</v>
      </c>
      <c r="Y4459">
        <v>1</v>
      </c>
      <c r="Z4459" t="s">
        <v>1532</v>
      </c>
    </row>
    <row r="4460" spans="1:26">
      <c r="A4460">
        <v>285</v>
      </c>
      <c r="B4460">
        <v>16226</v>
      </c>
      <c r="C4460" t="s">
        <v>1574</v>
      </c>
      <c r="D4460" t="s">
        <v>1529</v>
      </c>
      <c r="E4460" t="s">
        <v>1441</v>
      </c>
      <c r="F4460">
        <v>4852</v>
      </c>
      <c r="G4460">
        <v>5056</v>
      </c>
      <c r="H4460" t="s">
        <v>1530</v>
      </c>
      <c r="I4460">
        <v>283</v>
      </c>
      <c r="J4460">
        <v>110</v>
      </c>
      <c r="K4460">
        <v>20</v>
      </c>
      <c r="L4460">
        <v>81000</v>
      </c>
      <c r="M4460">
        <v>741</v>
      </c>
      <c r="N4460">
        <v>778</v>
      </c>
      <c r="O4460">
        <v>817</v>
      </c>
      <c r="P4460">
        <v>893</v>
      </c>
      <c r="Q4460">
        <v>969</v>
      </c>
      <c r="R4460">
        <v>2200</v>
      </c>
      <c r="S4460">
        <v>2310</v>
      </c>
      <c r="T4460">
        <v>2426</v>
      </c>
      <c r="U4460">
        <v>2651</v>
      </c>
      <c r="V4460">
        <v>2877</v>
      </c>
      <c r="W4460" t="s">
        <v>2489</v>
      </c>
      <c r="X4460">
        <v>1</v>
      </c>
      <c r="Y4460">
        <v>1</v>
      </c>
      <c r="Z4460" t="s">
        <v>1532</v>
      </c>
    </row>
    <row r="4461" spans="1:26">
      <c r="A4461">
        <v>285</v>
      </c>
      <c r="B4461">
        <v>16226</v>
      </c>
      <c r="C4461" t="s">
        <v>1574</v>
      </c>
      <c r="D4461" t="s">
        <v>1529</v>
      </c>
      <c r="E4461" t="s">
        <v>1441</v>
      </c>
      <c r="F4461">
        <v>1982</v>
      </c>
      <c r="G4461">
        <v>2295</v>
      </c>
      <c r="H4461" t="s">
        <v>1530</v>
      </c>
      <c r="I4461">
        <v>283</v>
      </c>
      <c r="J4461">
        <v>110</v>
      </c>
      <c r="K4461">
        <v>22</v>
      </c>
      <c r="L4461">
        <v>81000</v>
      </c>
      <c r="M4461">
        <v>741</v>
      </c>
      <c r="N4461">
        <v>778</v>
      </c>
      <c r="O4461">
        <v>817</v>
      </c>
      <c r="P4461">
        <v>893</v>
      </c>
      <c r="Q4461">
        <v>969</v>
      </c>
      <c r="R4461">
        <v>2420</v>
      </c>
      <c r="S4461">
        <v>2541</v>
      </c>
      <c r="T4461">
        <v>2668</v>
      </c>
      <c r="U4461">
        <v>2916</v>
      </c>
      <c r="V4461">
        <v>3165</v>
      </c>
      <c r="W4461" t="s">
        <v>2489</v>
      </c>
      <c r="X4461">
        <v>1</v>
      </c>
      <c r="Y4461">
        <v>1</v>
      </c>
      <c r="Z4461" t="s">
        <v>1532</v>
      </c>
    </row>
    <row r="4462" spans="1:26">
      <c r="A4462">
        <v>285</v>
      </c>
      <c r="B4462">
        <v>16226</v>
      </c>
      <c r="C4462" t="s">
        <v>1574</v>
      </c>
      <c r="D4462" t="s">
        <v>1529</v>
      </c>
      <c r="E4462" t="s">
        <v>1441</v>
      </c>
      <c r="F4462">
        <v>33516</v>
      </c>
      <c r="G4462">
        <v>36725</v>
      </c>
      <c r="H4462" t="s">
        <v>1530</v>
      </c>
      <c r="I4462">
        <v>283</v>
      </c>
      <c r="J4462">
        <v>110</v>
      </c>
      <c r="K4462">
        <v>90</v>
      </c>
      <c r="L4462">
        <v>81000</v>
      </c>
      <c r="M4462">
        <v>741</v>
      </c>
      <c r="N4462">
        <v>778</v>
      </c>
      <c r="O4462">
        <v>817</v>
      </c>
      <c r="P4462">
        <v>893</v>
      </c>
      <c r="Q4462">
        <v>969</v>
      </c>
      <c r="R4462">
        <v>9900</v>
      </c>
      <c r="S4462">
        <v>10394</v>
      </c>
      <c r="T4462">
        <v>10915</v>
      </c>
      <c r="U4462">
        <v>11931</v>
      </c>
      <c r="V4462">
        <v>12946</v>
      </c>
      <c r="W4462" t="s">
        <v>3440</v>
      </c>
      <c r="X4462">
        <v>1</v>
      </c>
      <c r="Y4462">
        <v>1</v>
      </c>
      <c r="Z4462" t="s">
        <v>1532</v>
      </c>
    </row>
    <row r="4463" spans="1:26">
      <c r="A4463">
        <v>285</v>
      </c>
      <c r="B4463">
        <v>16226</v>
      </c>
      <c r="C4463" t="s">
        <v>1574</v>
      </c>
      <c r="D4463" t="s">
        <v>1529</v>
      </c>
      <c r="E4463" t="s">
        <v>1441</v>
      </c>
      <c r="F4463">
        <v>38520</v>
      </c>
      <c r="G4463">
        <v>42617</v>
      </c>
      <c r="H4463" t="s">
        <v>1530</v>
      </c>
      <c r="I4463">
        <v>283</v>
      </c>
      <c r="J4463">
        <v>6</v>
      </c>
      <c r="K4463">
        <v>35</v>
      </c>
      <c r="L4463">
        <v>81000</v>
      </c>
      <c r="M4463">
        <v>741</v>
      </c>
      <c r="N4463">
        <v>778</v>
      </c>
      <c r="O4463">
        <v>817</v>
      </c>
      <c r="P4463">
        <v>893</v>
      </c>
      <c r="Q4463">
        <v>969</v>
      </c>
      <c r="R4463">
        <v>210</v>
      </c>
      <c r="S4463">
        <v>220</v>
      </c>
      <c r="T4463">
        <v>232</v>
      </c>
      <c r="U4463">
        <v>253</v>
      </c>
      <c r="V4463">
        <v>275</v>
      </c>
      <c r="W4463" t="s">
        <v>3441</v>
      </c>
      <c r="X4463">
        <v>1</v>
      </c>
      <c r="Y4463">
        <v>1</v>
      </c>
      <c r="Z4463" t="s">
        <v>1532</v>
      </c>
    </row>
    <row r="4464" spans="1:26">
      <c r="A4464">
        <v>285</v>
      </c>
      <c r="B4464">
        <v>16226</v>
      </c>
      <c r="C4464" t="s">
        <v>1574</v>
      </c>
      <c r="D4464" t="s">
        <v>1529</v>
      </c>
      <c r="E4464" t="s">
        <v>1441</v>
      </c>
      <c r="F4464">
        <v>38456</v>
      </c>
      <c r="G4464">
        <v>42553</v>
      </c>
      <c r="H4464" t="s">
        <v>1530</v>
      </c>
      <c r="I4464">
        <v>283</v>
      </c>
      <c r="J4464">
        <v>6</v>
      </c>
      <c r="K4464">
        <v>33.5</v>
      </c>
      <c r="L4464">
        <v>81000</v>
      </c>
      <c r="M4464">
        <v>741</v>
      </c>
      <c r="N4464">
        <v>778</v>
      </c>
      <c r="O4464">
        <v>817</v>
      </c>
      <c r="P4464">
        <v>893</v>
      </c>
      <c r="Q4464">
        <v>969</v>
      </c>
      <c r="R4464">
        <v>201</v>
      </c>
      <c r="S4464">
        <v>211</v>
      </c>
      <c r="T4464">
        <v>222</v>
      </c>
      <c r="U4464">
        <v>242</v>
      </c>
      <c r="V4464">
        <v>263</v>
      </c>
      <c r="W4464" t="s">
        <v>3442</v>
      </c>
      <c r="X4464">
        <v>1</v>
      </c>
      <c r="Y4464">
        <v>1</v>
      </c>
      <c r="Z4464" t="s">
        <v>1532</v>
      </c>
    </row>
    <row r="4465" spans="1:26">
      <c r="A4465">
        <v>285</v>
      </c>
      <c r="B4465">
        <v>16226</v>
      </c>
      <c r="C4465" t="s">
        <v>1574</v>
      </c>
      <c r="D4465" t="s">
        <v>1529</v>
      </c>
      <c r="E4465" t="s">
        <v>1441</v>
      </c>
      <c r="F4465">
        <v>38698</v>
      </c>
      <c r="G4465">
        <v>42836</v>
      </c>
      <c r="H4465" t="s">
        <v>1530</v>
      </c>
      <c r="I4465">
        <v>283</v>
      </c>
      <c r="J4465">
        <v>2700</v>
      </c>
      <c r="K4465">
        <v>2.4</v>
      </c>
      <c r="L4465">
        <v>81000</v>
      </c>
      <c r="M4465">
        <v>741</v>
      </c>
      <c r="N4465">
        <v>778</v>
      </c>
      <c r="O4465">
        <v>817</v>
      </c>
      <c r="P4465">
        <v>893</v>
      </c>
      <c r="Q4465">
        <v>969</v>
      </c>
      <c r="R4465">
        <v>6480</v>
      </c>
      <c r="S4465">
        <v>6804</v>
      </c>
      <c r="T4465">
        <v>7145</v>
      </c>
      <c r="U4465">
        <v>7809</v>
      </c>
      <c r="V4465">
        <v>8474</v>
      </c>
      <c r="W4465" t="s">
        <v>2486</v>
      </c>
      <c r="X4465">
        <v>1</v>
      </c>
      <c r="Y4465">
        <v>1</v>
      </c>
      <c r="Z4465" t="s">
        <v>1532</v>
      </c>
    </row>
    <row r="4466" spans="1:26">
      <c r="A4466">
        <v>285</v>
      </c>
      <c r="B4466">
        <v>16226</v>
      </c>
      <c r="C4466" t="s">
        <v>1574</v>
      </c>
      <c r="D4466" t="s">
        <v>1529</v>
      </c>
      <c r="E4466" t="s">
        <v>1441</v>
      </c>
      <c r="F4466">
        <v>46648</v>
      </c>
      <c r="G4466">
        <v>54027</v>
      </c>
      <c r="H4466" t="s">
        <v>1530</v>
      </c>
      <c r="I4466">
        <v>283</v>
      </c>
      <c r="J4466">
        <v>1100</v>
      </c>
      <c r="K4466">
        <v>0.64</v>
      </c>
      <c r="L4466">
        <v>81000</v>
      </c>
      <c r="M4466">
        <v>741</v>
      </c>
      <c r="N4466">
        <v>778</v>
      </c>
      <c r="O4466">
        <v>817</v>
      </c>
      <c r="P4466">
        <v>893</v>
      </c>
      <c r="Q4466">
        <v>969</v>
      </c>
      <c r="R4466">
        <v>704</v>
      </c>
      <c r="S4466">
        <v>739</v>
      </c>
      <c r="T4466">
        <v>776</v>
      </c>
      <c r="U4466">
        <v>848</v>
      </c>
      <c r="V4466">
        <v>921</v>
      </c>
      <c r="W4466" t="s">
        <v>1723</v>
      </c>
      <c r="X4466">
        <v>1</v>
      </c>
      <c r="Y4466">
        <v>1</v>
      </c>
      <c r="Z4466" t="s">
        <v>1532</v>
      </c>
    </row>
    <row r="4467" spans="1:26">
      <c r="A4467">
        <v>285</v>
      </c>
      <c r="B4467">
        <v>16226</v>
      </c>
      <c r="C4467" t="s">
        <v>1574</v>
      </c>
      <c r="D4467" t="s">
        <v>1529</v>
      </c>
      <c r="E4467" t="s">
        <v>1441</v>
      </c>
      <c r="F4467">
        <v>47954</v>
      </c>
      <c r="G4467">
        <v>55955</v>
      </c>
      <c r="H4467" t="s">
        <v>1530</v>
      </c>
      <c r="I4467">
        <v>283</v>
      </c>
      <c r="J4467">
        <v>30</v>
      </c>
      <c r="K4467">
        <v>45</v>
      </c>
      <c r="L4467">
        <v>81000</v>
      </c>
      <c r="M4467">
        <v>741</v>
      </c>
      <c r="N4467">
        <v>778</v>
      </c>
      <c r="O4467">
        <v>817</v>
      </c>
      <c r="P4467">
        <v>893</v>
      </c>
      <c r="Q4467">
        <v>969</v>
      </c>
      <c r="R4467">
        <v>1350</v>
      </c>
      <c r="S4467">
        <v>1417</v>
      </c>
      <c r="T4467">
        <v>1488</v>
      </c>
      <c r="U4467">
        <v>1627</v>
      </c>
      <c r="V4467">
        <v>1765</v>
      </c>
      <c r="W4467" t="s">
        <v>3443</v>
      </c>
      <c r="X4467">
        <v>1</v>
      </c>
      <c r="Y4467">
        <v>1</v>
      </c>
      <c r="Z4467" t="s">
        <v>1532</v>
      </c>
    </row>
    <row r="4468" spans="1:26">
      <c r="A4468">
        <v>285</v>
      </c>
      <c r="B4468">
        <v>16226</v>
      </c>
      <c r="C4468" t="s">
        <v>1574</v>
      </c>
      <c r="D4468" t="s">
        <v>1529</v>
      </c>
      <c r="E4468" t="s">
        <v>1441</v>
      </c>
      <c r="F4468">
        <v>46843</v>
      </c>
      <c r="G4468">
        <v>54349</v>
      </c>
      <c r="H4468" t="s">
        <v>1530</v>
      </c>
      <c r="I4468">
        <v>283</v>
      </c>
      <c r="J4468">
        <v>1620</v>
      </c>
      <c r="K4468">
        <v>0.54</v>
      </c>
      <c r="L4468">
        <v>81000</v>
      </c>
      <c r="M4468">
        <v>741</v>
      </c>
      <c r="N4468">
        <v>778</v>
      </c>
      <c r="O4468">
        <v>817</v>
      </c>
      <c r="P4468">
        <v>893</v>
      </c>
      <c r="Q4468">
        <v>969</v>
      </c>
      <c r="R4468">
        <v>875</v>
      </c>
      <c r="S4468">
        <v>918</v>
      </c>
      <c r="T4468">
        <v>965</v>
      </c>
      <c r="U4468">
        <v>1054</v>
      </c>
      <c r="V4468">
        <v>1144</v>
      </c>
      <c r="W4468" t="s">
        <v>1723</v>
      </c>
      <c r="X4468">
        <v>1</v>
      </c>
      <c r="Y4468">
        <v>1</v>
      </c>
      <c r="Z4468" t="s">
        <v>1532</v>
      </c>
    </row>
    <row r="4469" spans="1:26">
      <c r="A4469">
        <v>285</v>
      </c>
      <c r="B4469">
        <v>16226</v>
      </c>
      <c r="C4469" t="s">
        <v>1574</v>
      </c>
      <c r="D4469" t="s">
        <v>1529</v>
      </c>
      <c r="E4469" t="s">
        <v>1441</v>
      </c>
      <c r="F4469">
        <v>3645</v>
      </c>
      <c r="G4469">
        <v>34872</v>
      </c>
      <c r="H4469" t="s">
        <v>1530</v>
      </c>
      <c r="I4469">
        <v>274</v>
      </c>
      <c r="J4469">
        <v>75</v>
      </c>
      <c r="K4469">
        <v>55</v>
      </c>
      <c r="L4469">
        <v>81000</v>
      </c>
      <c r="M4469">
        <v>741</v>
      </c>
      <c r="N4469">
        <v>778</v>
      </c>
      <c r="O4469">
        <v>817</v>
      </c>
      <c r="P4469">
        <v>893</v>
      </c>
      <c r="Q4469">
        <v>969</v>
      </c>
      <c r="R4469">
        <v>4125</v>
      </c>
      <c r="S4469">
        <v>4331</v>
      </c>
      <c r="T4469">
        <v>4548</v>
      </c>
      <c r="U4469">
        <v>4971</v>
      </c>
      <c r="V4469">
        <v>5394</v>
      </c>
      <c r="W4469" t="s">
        <v>3444</v>
      </c>
      <c r="X4469">
        <v>1</v>
      </c>
      <c r="Y4469">
        <v>1</v>
      </c>
      <c r="Z4469" t="s">
        <v>1532</v>
      </c>
    </row>
    <row r="4470" spans="1:26">
      <c r="A4470">
        <v>285</v>
      </c>
      <c r="B4470">
        <v>16226</v>
      </c>
      <c r="C4470" t="s">
        <v>1574</v>
      </c>
      <c r="D4470" t="s">
        <v>1529</v>
      </c>
      <c r="E4470" t="s">
        <v>1445</v>
      </c>
      <c r="F4470">
        <v>4943</v>
      </c>
      <c r="G4470">
        <v>5168</v>
      </c>
      <c r="H4470" t="s">
        <v>1530</v>
      </c>
      <c r="I4470">
        <v>273</v>
      </c>
      <c r="J4470">
        <v>9</v>
      </c>
      <c r="K4470">
        <v>1000</v>
      </c>
      <c r="L4470">
        <v>81000</v>
      </c>
      <c r="M4470">
        <v>4982</v>
      </c>
      <c r="N4470">
        <v>5231</v>
      </c>
      <c r="O4470">
        <v>5493</v>
      </c>
      <c r="P4470">
        <v>6004</v>
      </c>
      <c r="Q4470">
        <v>6515</v>
      </c>
      <c r="R4470">
        <v>9000</v>
      </c>
      <c r="S4470">
        <v>9450</v>
      </c>
      <c r="T4470">
        <v>9923</v>
      </c>
      <c r="U4470">
        <v>10846</v>
      </c>
      <c r="V4470">
        <v>11769</v>
      </c>
      <c r="W4470" t="s">
        <v>1575</v>
      </c>
      <c r="X4470">
        <v>1</v>
      </c>
      <c r="Y4470">
        <v>1</v>
      </c>
      <c r="Z4470" t="s">
        <v>1532</v>
      </c>
    </row>
    <row r="4471" spans="1:26">
      <c r="A4471">
        <v>285</v>
      </c>
      <c r="B4471">
        <v>16226</v>
      </c>
      <c r="C4471" t="s">
        <v>1574</v>
      </c>
      <c r="D4471" t="s">
        <v>1529</v>
      </c>
      <c r="E4471" t="s">
        <v>1445</v>
      </c>
      <c r="F4471">
        <v>4944</v>
      </c>
      <c r="G4471">
        <v>5169</v>
      </c>
      <c r="H4471" t="s">
        <v>1530</v>
      </c>
      <c r="I4471">
        <v>273</v>
      </c>
      <c r="J4471">
        <v>30</v>
      </c>
      <c r="K4471">
        <v>630</v>
      </c>
      <c r="L4471">
        <v>81000</v>
      </c>
      <c r="M4471">
        <v>4982</v>
      </c>
      <c r="N4471">
        <v>5231</v>
      </c>
      <c r="O4471">
        <v>5493</v>
      </c>
      <c r="P4471">
        <v>6004</v>
      </c>
      <c r="Q4471">
        <v>6515</v>
      </c>
      <c r="R4471">
        <v>18900</v>
      </c>
      <c r="S4471">
        <v>19845</v>
      </c>
      <c r="T4471">
        <v>20839</v>
      </c>
      <c r="U4471">
        <v>22777</v>
      </c>
      <c r="V4471">
        <v>24716</v>
      </c>
      <c r="W4471" t="s">
        <v>3445</v>
      </c>
      <c r="X4471">
        <v>1</v>
      </c>
      <c r="Y4471">
        <v>1</v>
      </c>
      <c r="Z4471" t="s">
        <v>1532</v>
      </c>
    </row>
    <row r="4472" spans="1:26">
      <c r="A4472">
        <v>285</v>
      </c>
      <c r="B4472">
        <v>16226</v>
      </c>
      <c r="C4472" t="s">
        <v>1574</v>
      </c>
      <c r="D4472" t="s">
        <v>1529</v>
      </c>
      <c r="E4472" t="s">
        <v>1440</v>
      </c>
      <c r="F4472">
        <v>21210</v>
      </c>
      <c r="G4472">
        <v>22178</v>
      </c>
      <c r="H4472" t="s">
        <v>1530</v>
      </c>
      <c r="I4472">
        <v>268</v>
      </c>
      <c r="J4472">
        <v>600</v>
      </c>
      <c r="K4472">
        <v>15</v>
      </c>
      <c r="L4472">
        <v>81000</v>
      </c>
      <c r="M4472">
        <v>9493</v>
      </c>
      <c r="N4472">
        <v>9968</v>
      </c>
      <c r="O4472">
        <v>10466</v>
      </c>
      <c r="P4472">
        <v>11439</v>
      </c>
      <c r="Q4472">
        <v>12412</v>
      </c>
      <c r="R4472">
        <v>9000</v>
      </c>
      <c r="S4472">
        <v>9450</v>
      </c>
      <c r="T4472">
        <v>9922</v>
      </c>
      <c r="U4472">
        <v>10845</v>
      </c>
      <c r="V4472">
        <v>11767</v>
      </c>
      <c r="W4472" t="s">
        <v>1872</v>
      </c>
      <c r="X4472">
        <v>1</v>
      </c>
      <c r="Y4472">
        <v>1</v>
      </c>
      <c r="Z4472" t="s">
        <v>1532</v>
      </c>
    </row>
    <row r="4473" spans="1:26">
      <c r="A4473">
        <v>285</v>
      </c>
      <c r="B4473">
        <v>16226</v>
      </c>
      <c r="C4473" t="s">
        <v>1574</v>
      </c>
      <c r="D4473" t="s">
        <v>1529</v>
      </c>
      <c r="E4473" t="s">
        <v>1440</v>
      </c>
      <c r="F4473">
        <v>21200</v>
      </c>
      <c r="G4473">
        <v>22172</v>
      </c>
      <c r="H4473" t="s">
        <v>1530</v>
      </c>
      <c r="I4473">
        <v>268</v>
      </c>
      <c r="J4473">
        <v>1460</v>
      </c>
      <c r="K4473">
        <v>45</v>
      </c>
      <c r="L4473">
        <v>81000</v>
      </c>
      <c r="M4473">
        <v>9493</v>
      </c>
      <c r="N4473">
        <v>9968</v>
      </c>
      <c r="O4473">
        <v>10466</v>
      </c>
      <c r="P4473">
        <v>11439</v>
      </c>
      <c r="Q4473">
        <v>12412</v>
      </c>
      <c r="R4473">
        <v>65700</v>
      </c>
      <c r="S4473">
        <v>68987</v>
      </c>
      <c r="T4473">
        <v>72434</v>
      </c>
      <c r="U4473">
        <v>79168</v>
      </c>
      <c r="V4473">
        <v>85902</v>
      </c>
      <c r="W4473" t="s">
        <v>1872</v>
      </c>
      <c r="X4473">
        <v>1</v>
      </c>
      <c r="Y4473">
        <v>1</v>
      </c>
      <c r="Z4473" t="s">
        <v>1532</v>
      </c>
    </row>
    <row r="4474" spans="1:26">
      <c r="A4474">
        <v>285</v>
      </c>
      <c r="B4474">
        <v>16226</v>
      </c>
      <c r="C4474" t="s">
        <v>1574</v>
      </c>
      <c r="D4474" t="s">
        <v>1529</v>
      </c>
      <c r="E4474" t="s">
        <v>1443</v>
      </c>
      <c r="F4474">
        <v>29994</v>
      </c>
      <c r="G4474">
        <v>32643</v>
      </c>
      <c r="H4474" t="s">
        <v>1530</v>
      </c>
      <c r="I4474">
        <v>268</v>
      </c>
      <c r="J4474">
        <v>325</v>
      </c>
      <c r="K4474">
        <v>46</v>
      </c>
      <c r="L4474">
        <v>81000</v>
      </c>
      <c r="M4474">
        <v>14512</v>
      </c>
      <c r="N4474">
        <v>15238</v>
      </c>
      <c r="O4474">
        <v>15999</v>
      </c>
      <c r="P4474">
        <v>17486</v>
      </c>
      <c r="Q4474">
        <v>18973</v>
      </c>
      <c r="R4474">
        <v>14950</v>
      </c>
      <c r="S4474">
        <v>15698</v>
      </c>
      <c r="T4474">
        <v>16482</v>
      </c>
      <c r="U4474">
        <v>18014</v>
      </c>
      <c r="V4474">
        <v>19546</v>
      </c>
      <c r="W4474" t="s">
        <v>1720</v>
      </c>
      <c r="X4474">
        <v>1</v>
      </c>
      <c r="Y4474">
        <v>1</v>
      </c>
      <c r="Z4474" t="s">
        <v>1532</v>
      </c>
    </row>
    <row r="4475" spans="1:26">
      <c r="A4475">
        <v>285</v>
      </c>
      <c r="B4475">
        <v>16226</v>
      </c>
      <c r="C4475" t="s">
        <v>1574</v>
      </c>
      <c r="D4475" t="s">
        <v>1529</v>
      </c>
      <c r="E4475" t="s">
        <v>1443</v>
      </c>
      <c r="F4475">
        <v>38590</v>
      </c>
      <c r="G4475">
        <v>42704</v>
      </c>
      <c r="H4475" t="s">
        <v>1530</v>
      </c>
      <c r="I4475">
        <v>268</v>
      </c>
      <c r="J4475">
        <v>195</v>
      </c>
      <c r="K4475">
        <v>25</v>
      </c>
      <c r="L4475">
        <v>81000</v>
      </c>
      <c r="M4475">
        <v>14512</v>
      </c>
      <c r="N4475">
        <v>15238</v>
      </c>
      <c r="O4475">
        <v>15999</v>
      </c>
      <c r="P4475">
        <v>17486</v>
      </c>
      <c r="Q4475">
        <v>18973</v>
      </c>
      <c r="R4475">
        <v>4875</v>
      </c>
      <c r="S4475">
        <v>5119</v>
      </c>
      <c r="T4475">
        <v>5375</v>
      </c>
      <c r="U4475">
        <v>5874</v>
      </c>
      <c r="V4475">
        <v>6374</v>
      </c>
      <c r="W4475" t="s">
        <v>3446</v>
      </c>
      <c r="X4475">
        <v>1</v>
      </c>
      <c r="Y4475">
        <v>1</v>
      </c>
      <c r="Z4475" t="s">
        <v>1532</v>
      </c>
    </row>
    <row r="4476" spans="1:26">
      <c r="A4476">
        <v>285</v>
      </c>
      <c r="B4476">
        <v>16226</v>
      </c>
      <c r="C4476" t="s">
        <v>1574</v>
      </c>
      <c r="D4476" t="s">
        <v>1529</v>
      </c>
      <c r="E4476" t="s">
        <v>1443</v>
      </c>
      <c r="F4476">
        <v>44129</v>
      </c>
      <c r="G4476">
        <v>50835</v>
      </c>
      <c r="H4476" t="s">
        <v>1530</v>
      </c>
      <c r="I4476">
        <v>268</v>
      </c>
      <c r="J4476">
        <v>600</v>
      </c>
      <c r="K4476">
        <v>50</v>
      </c>
      <c r="L4476">
        <v>81000</v>
      </c>
      <c r="M4476">
        <v>14512</v>
      </c>
      <c r="N4476">
        <v>15238</v>
      </c>
      <c r="O4476">
        <v>15999</v>
      </c>
      <c r="P4476">
        <v>17486</v>
      </c>
      <c r="Q4476">
        <v>18973</v>
      </c>
      <c r="R4476">
        <v>30000</v>
      </c>
      <c r="S4476">
        <v>31501</v>
      </c>
      <c r="T4476">
        <v>33074</v>
      </c>
      <c r="U4476">
        <v>36148</v>
      </c>
      <c r="V4476">
        <v>39222</v>
      </c>
      <c r="W4476" t="s">
        <v>1720</v>
      </c>
      <c r="X4476">
        <v>1</v>
      </c>
      <c r="Y4476">
        <v>1</v>
      </c>
      <c r="Z4476" t="s">
        <v>1532</v>
      </c>
    </row>
    <row r="4477" spans="1:26">
      <c r="A4477">
        <v>285</v>
      </c>
      <c r="B4477">
        <v>16226</v>
      </c>
      <c r="C4477" t="s">
        <v>1574</v>
      </c>
      <c r="D4477" t="s">
        <v>1529</v>
      </c>
      <c r="E4477" t="s">
        <v>1439</v>
      </c>
      <c r="F4477">
        <v>39726</v>
      </c>
      <c r="G4477">
        <v>44142</v>
      </c>
      <c r="H4477" t="s">
        <v>1530</v>
      </c>
      <c r="I4477">
        <v>268</v>
      </c>
      <c r="J4477">
        <v>168000</v>
      </c>
      <c r="K4477">
        <v>0.8</v>
      </c>
      <c r="L4477">
        <v>81000</v>
      </c>
      <c r="M4477">
        <v>2044</v>
      </c>
      <c r="N4477">
        <v>2146</v>
      </c>
      <c r="O4477">
        <v>2254</v>
      </c>
      <c r="P4477">
        <v>2464</v>
      </c>
      <c r="Q4477">
        <v>2674</v>
      </c>
      <c r="R4477">
        <v>134400</v>
      </c>
      <c r="S4477">
        <v>141107</v>
      </c>
      <c r="T4477">
        <v>148208</v>
      </c>
      <c r="U4477">
        <v>162016</v>
      </c>
      <c r="V4477">
        <v>175825</v>
      </c>
      <c r="W4477" t="s">
        <v>1554</v>
      </c>
      <c r="X4477">
        <v>1</v>
      </c>
      <c r="Y4477">
        <v>1</v>
      </c>
      <c r="Z4477" t="s">
        <v>1532</v>
      </c>
    </row>
    <row r="4478" spans="1:26">
      <c r="A4478">
        <v>285</v>
      </c>
      <c r="B4478">
        <v>16226</v>
      </c>
      <c r="C4478" t="s">
        <v>1574</v>
      </c>
      <c r="D4478" t="s">
        <v>1529</v>
      </c>
      <c r="E4478" t="s">
        <v>1439</v>
      </c>
      <c r="F4478">
        <v>29985</v>
      </c>
      <c r="G4478">
        <v>43623</v>
      </c>
      <c r="H4478" t="s">
        <v>1530</v>
      </c>
      <c r="I4478">
        <v>268</v>
      </c>
      <c r="J4478">
        <v>27000</v>
      </c>
      <c r="K4478">
        <v>22.5</v>
      </c>
      <c r="L4478">
        <v>81000</v>
      </c>
      <c r="M4478">
        <v>2044</v>
      </c>
      <c r="N4478">
        <v>2146</v>
      </c>
      <c r="O4478">
        <v>2254</v>
      </c>
      <c r="P4478">
        <v>2464</v>
      </c>
      <c r="Q4478">
        <v>2674</v>
      </c>
      <c r="R4478">
        <v>607500</v>
      </c>
      <c r="S4478">
        <v>637816</v>
      </c>
      <c r="T4478">
        <v>669914</v>
      </c>
      <c r="U4478">
        <v>732329</v>
      </c>
      <c r="V4478">
        <v>794743</v>
      </c>
      <c r="W4478" t="s">
        <v>1554</v>
      </c>
      <c r="X4478">
        <v>1</v>
      </c>
      <c r="Y4478">
        <v>1</v>
      </c>
      <c r="Z4478" t="s">
        <v>1532</v>
      </c>
    </row>
    <row r="4479" spans="1:26">
      <c r="A4479">
        <v>285</v>
      </c>
      <c r="B4479">
        <v>16226</v>
      </c>
      <c r="C4479" t="s">
        <v>1574</v>
      </c>
      <c r="D4479" t="s">
        <v>1529</v>
      </c>
      <c r="E4479" t="s">
        <v>1439</v>
      </c>
      <c r="F4479">
        <v>46097</v>
      </c>
      <c r="G4479">
        <v>53306</v>
      </c>
      <c r="H4479" t="s">
        <v>1530</v>
      </c>
      <c r="I4479">
        <v>268</v>
      </c>
      <c r="J4479">
        <v>45</v>
      </c>
      <c r="K4479">
        <v>25</v>
      </c>
      <c r="L4479">
        <v>81000</v>
      </c>
      <c r="M4479">
        <v>2044</v>
      </c>
      <c r="N4479">
        <v>2146</v>
      </c>
      <c r="O4479">
        <v>2254</v>
      </c>
      <c r="P4479">
        <v>2464</v>
      </c>
      <c r="Q4479">
        <v>2674</v>
      </c>
      <c r="R4479">
        <v>1125</v>
      </c>
      <c r="S4479">
        <v>1181</v>
      </c>
      <c r="T4479">
        <v>1241</v>
      </c>
      <c r="U4479">
        <v>1356</v>
      </c>
      <c r="V4479">
        <v>1472</v>
      </c>
      <c r="W4479" t="s">
        <v>3446</v>
      </c>
      <c r="X4479">
        <v>1</v>
      </c>
      <c r="Y4479">
        <v>1</v>
      </c>
      <c r="Z4479" t="s">
        <v>1532</v>
      </c>
    </row>
    <row r="4480" spans="1:26">
      <c r="A4480">
        <v>285</v>
      </c>
      <c r="B4480">
        <v>16226</v>
      </c>
      <c r="C4480" t="s">
        <v>1574</v>
      </c>
      <c r="D4480" t="s">
        <v>1529</v>
      </c>
      <c r="E4480" t="s">
        <v>1449</v>
      </c>
      <c r="F4480">
        <v>42622</v>
      </c>
      <c r="G4480">
        <v>48314</v>
      </c>
      <c r="H4480" t="s">
        <v>1530</v>
      </c>
      <c r="I4480">
        <v>268</v>
      </c>
      <c r="J4480">
        <v>75</v>
      </c>
      <c r="K4480">
        <v>150</v>
      </c>
      <c r="L4480">
        <v>81314</v>
      </c>
      <c r="M4480">
        <v>1010</v>
      </c>
      <c r="N4480">
        <v>1061</v>
      </c>
      <c r="O4480">
        <v>1114</v>
      </c>
      <c r="P4480">
        <v>1218</v>
      </c>
      <c r="Q4480">
        <v>1322</v>
      </c>
      <c r="R4480">
        <v>11250</v>
      </c>
      <c r="S4480">
        <v>11818</v>
      </c>
      <c r="T4480">
        <v>12408</v>
      </c>
      <c r="U4480">
        <v>13567</v>
      </c>
      <c r="V4480">
        <v>14725</v>
      </c>
      <c r="W4480" t="s">
        <v>2758</v>
      </c>
      <c r="X4480">
        <v>1</v>
      </c>
      <c r="Y4480">
        <v>1</v>
      </c>
      <c r="Z4480" t="s">
        <v>1532</v>
      </c>
    </row>
    <row r="4481" spans="1:26">
      <c r="A4481">
        <v>285</v>
      </c>
      <c r="B4481">
        <v>16226</v>
      </c>
      <c r="C4481" t="s">
        <v>1574</v>
      </c>
      <c r="D4481" t="s">
        <v>1529</v>
      </c>
      <c r="E4481" t="s">
        <v>1449</v>
      </c>
      <c r="F4481">
        <v>33111</v>
      </c>
      <c r="G4481">
        <v>36221</v>
      </c>
      <c r="H4481" t="s">
        <v>1530</v>
      </c>
      <c r="I4481">
        <v>268</v>
      </c>
      <c r="J4481">
        <v>60</v>
      </c>
      <c r="K4481">
        <v>20</v>
      </c>
      <c r="L4481">
        <v>81314</v>
      </c>
      <c r="M4481">
        <v>1010</v>
      </c>
      <c r="N4481">
        <v>1061</v>
      </c>
      <c r="O4481">
        <v>1114</v>
      </c>
      <c r="P4481">
        <v>1218</v>
      </c>
      <c r="Q4481">
        <v>1322</v>
      </c>
      <c r="R4481">
        <v>1200</v>
      </c>
      <c r="S4481">
        <v>1261</v>
      </c>
      <c r="T4481">
        <v>1324</v>
      </c>
      <c r="U4481">
        <v>1447</v>
      </c>
      <c r="V4481">
        <v>1571</v>
      </c>
      <c r="W4481" t="s">
        <v>1872</v>
      </c>
      <c r="X4481">
        <v>1</v>
      </c>
      <c r="Y4481">
        <v>1</v>
      </c>
      <c r="Z4481" t="s">
        <v>1532</v>
      </c>
    </row>
    <row r="4482" spans="1:26">
      <c r="A4482">
        <v>285</v>
      </c>
      <c r="B4482">
        <v>16226</v>
      </c>
      <c r="C4482" t="s">
        <v>1574</v>
      </c>
      <c r="D4482" t="s">
        <v>1529</v>
      </c>
      <c r="E4482" t="s">
        <v>1449</v>
      </c>
      <c r="F4482">
        <v>33908</v>
      </c>
      <c r="G4482">
        <v>37128</v>
      </c>
      <c r="H4482" t="s">
        <v>1530</v>
      </c>
      <c r="I4482">
        <v>268</v>
      </c>
      <c r="J4482">
        <v>45</v>
      </c>
      <c r="K4482">
        <v>55</v>
      </c>
      <c r="L4482">
        <v>81314</v>
      </c>
      <c r="M4482">
        <v>1010</v>
      </c>
      <c r="N4482">
        <v>1061</v>
      </c>
      <c r="O4482">
        <v>1114</v>
      </c>
      <c r="P4482">
        <v>1218</v>
      </c>
      <c r="Q4482">
        <v>1322</v>
      </c>
      <c r="R4482">
        <v>2475</v>
      </c>
      <c r="S4482">
        <v>2600</v>
      </c>
      <c r="T4482">
        <v>2730</v>
      </c>
      <c r="U4482">
        <v>2985</v>
      </c>
      <c r="V4482">
        <v>3240</v>
      </c>
      <c r="W4482" t="s">
        <v>3151</v>
      </c>
      <c r="X4482">
        <v>1</v>
      </c>
      <c r="Y4482">
        <v>1</v>
      </c>
      <c r="Z4482" t="s">
        <v>1532</v>
      </c>
    </row>
    <row r="4483" spans="1:26">
      <c r="A4483">
        <v>285</v>
      </c>
      <c r="B4483">
        <v>16226</v>
      </c>
      <c r="C4483" t="s">
        <v>1574</v>
      </c>
      <c r="D4483" t="s">
        <v>1529</v>
      </c>
      <c r="E4483" t="s">
        <v>1449</v>
      </c>
      <c r="F4483">
        <v>36592</v>
      </c>
      <c r="G4483">
        <v>40221</v>
      </c>
      <c r="H4483" t="s">
        <v>1530</v>
      </c>
      <c r="I4483">
        <v>268</v>
      </c>
      <c r="J4483">
        <v>255</v>
      </c>
      <c r="K4483">
        <v>55</v>
      </c>
      <c r="L4483">
        <v>81314</v>
      </c>
      <c r="M4483">
        <v>1010</v>
      </c>
      <c r="N4483">
        <v>1061</v>
      </c>
      <c r="O4483">
        <v>1114</v>
      </c>
      <c r="P4483">
        <v>1218</v>
      </c>
      <c r="Q4483">
        <v>1322</v>
      </c>
      <c r="R4483">
        <v>14025</v>
      </c>
      <c r="S4483">
        <v>14733</v>
      </c>
      <c r="T4483">
        <v>15469</v>
      </c>
      <c r="U4483">
        <v>16913</v>
      </c>
      <c r="V4483">
        <v>18357</v>
      </c>
      <c r="W4483" t="s">
        <v>3447</v>
      </c>
      <c r="X4483">
        <v>1</v>
      </c>
      <c r="Y4483">
        <v>1</v>
      </c>
      <c r="Z4483" t="s">
        <v>1532</v>
      </c>
    </row>
    <row r="4484" spans="1:26">
      <c r="A4484">
        <v>285</v>
      </c>
      <c r="B4484">
        <v>16226</v>
      </c>
      <c r="C4484" t="s">
        <v>1574</v>
      </c>
      <c r="D4484" t="s">
        <v>1529</v>
      </c>
      <c r="E4484" t="s">
        <v>1449</v>
      </c>
      <c r="F4484">
        <v>46993</v>
      </c>
      <c r="G4484">
        <v>54575</v>
      </c>
      <c r="H4484" t="s">
        <v>1530</v>
      </c>
      <c r="I4484">
        <v>268</v>
      </c>
      <c r="J4484">
        <v>30</v>
      </c>
      <c r="K4484">
        <v>8</v>
      </c>
      <c r="L4484">
        <v>81314</v>
      </c>
      <c r="M4484">
        <v>1010</v>
      </c>
      <c r="N4484">
        <v>1061</v>
      </c>
      <c r="O4484">
        <v>1114</v>
      </c>
      <c r="P4484">
        <v>1218</v>
      </c>
      <c r="Q4484">
        <v>1322</v>
      </c>
      <c r="R4484">
        <v>240</v>
      </c>
      <c r="S4484">
        <v>252</v>
      </c>
      <c r="T4484">
        <v>265</v>
      </c>
      <c r="U4484">
        <v>289</v>
      </c>
      <c r="V4484">
        <v>314</v>
      </c>
      <c r="W4484" t="s">
        <v>3448</v>
      </c>
      <c r="X4484">
        <v>1</v>
      </c>
      <c r="Y4484">
        <v>1</v>
      </c>
      <c r="Z4484" t="s">
        <v>1532</v>
      </c>
    </row>
    <row r="4485" spans="1:26">
      <c r="A4485">
        <v>285</v>
      </c>
      <c r="B4485">
        <v>16226</v>
      </c>
      <c r="C4485" t="s">
        <v>1574</v>
      </c>
      <c r="D4485" t="s">
        <v>1529</v>
      </c>
      <c r="E4485" t="s">
        <v>1449</v>
      </c>
      <c r="F4485">
        <v>49226</v>
      </c>
      <c r="G4485">
        <v>57659</v>
      </c>
      <c r="H4485" t="s">
        <v>1530</v>
      </c>
      <c r="I4485">
        <v>268</v>
      </c>
      <c r="J4485">
        <v>30</v>
      </c>
      <c r="K4485">
        <v>150</v>
      </c>
      <c r="L4485">
        <v>81314</v>
      </c>
      <c r="M4485">
        <v>1010</v>
      </c>
      <c r="N4485">
        <v>1061</v>
      </c>
      <c r="O4485">
        <v>1114</v>
      </c>
      <c r="P4485">
        <v>1218</v>
      </c>
      <c r="Q4485">
        <v>1322</v>
      </c>
      <c r="R4485">
        <v>4500</v>
      </c>
      <c r="S4485">
        <v>4727</v>
      </c>
      <c r="T4485">
        <v>4963</v>
      </c>
      <c r="U4485">
        <v>5427</v>
      </c>
      <c r="V4485">
        <v>5890</v>
      </c>
      <c r="W4485" t="s">
        <v>3449</v>
      </c>
      <c r="X4485">
        <v>1</v>
      </c>
      <c r="Y4485">
        <v>1</v>
      </c>
      <c r="Z4485" t="s">
        <v>1532</v>
      </c>
    </row>
    <row r="4486" spans="1:26">
      <c r="A4486">
        <v>285</v>
      </c>
      <c r="B4486">
        <v>16226</v>
      </c>
      <c r="C4486" t="s">
        <v>1574</v>
      </c>
      <c r="D4486" t="s">
        <v>1529</v>
      </c>
      <c r="E4486" t="s">
        <v>1449</v>
      </c>
      <c r="F4486">
        <v>54784</v>
      </c>
      <c r="G4486">
        <v>64578</v>
      </c>
      <c r="H4486" t="s">
        <v>1530</v>
      </c>
      <c r="I4486">
        <v>268</v>
      </c>
      <c r="J4486">
        <v>465</v>
      </c>
      <c r="K4486">
        <v>25</v>
      </c>
      <c r="L4486">
        <v>81314</v>
      </c>
      <c r="M4486">
        <v>1010</v>
      </c>
      <c r="N4486">
        <v>1061</v>
      </c>
      <c r="O4486">
        <v>1114</v>
      </c>
      <c r="P4486">
        <v>1218</v>
      </c>
      <c r="Q4486">
        <v>1322</v>
      </c>
      <c r="R4486">
        <v>11625</v>
      </c>
      <c r="S4486">
        <v>12212</v>
      </c>
      <c r="T4486">
        <v>12822</v>
      </c>
      <c r="U4486">
        <v>14019</v>
      </c>
      <c r="V4486">
        <v>15216</v>
      </c>
      <c r="W4486" t="s">
        <v>3014</v>
      </c>
      <c r="X4486">
        <v>1</v>
      </c>
      <c r="Y4486">
        <v>1</v>
      </c>
      <c r="Z4486" t="s">
        <v>1532</v>
      </c>
    </row>
    <row r="4487" spans="1:26">
      <c r="A4487">
        <v>285</v>
      </c>
      <c r="B4487">
        <v>16226</v>
      </c>
      <c r="C4487" t="s">
        <v>1574</v>
      </c>
      <c r="D4487" t="s">
        <v>1529</v>
      </c>
      <c r="E4487" t="s">
        <v>1449</v>
      </c>
      <c r="F4487">
        <v>4716</v>
      </c>
      <c r="G4487">
        <v>66966</v>
      </c>
      <c r="H4487" t="s">
        <v>1530</v>
      </c>
      <c r="I4487">
        <v>268</v>
      </c>
      <c r="J4487">
        <v>18</v>
      </c>
      <c r="K4487">
        <v>35</v>
      </c>
      <c r="L4487">
        <v>81314</v>
      </c>
      <c r="M4487">
        <v>1010</v>
      </c>
      <c r="N4487">
        <v>1061</v>
      </c>
      <c r="O4487">
        <v>1114</v>
      </c>
      <c r="P4487">
        <v>1218</v>
      </c>
      <c r="Q4487">
        <v>1322</v>
      </c>
      <c r="R4487">
        <v>630</v>
      </c>
      <c r="S4487">
        <v>662</v>
      </c>
      <c r="T4487">
        <v>695</v>
      </c>
      <c r="U4487">
        <v>760</v>
      </c>
      <c r="V4487">
        <v>825</v>
      </c>
      <c r="W4487" t="s">
        <v>3450</v>
      </c>
      <c r="X4487">
        <v>1</v>
      </c>
      <c r="Y4487">
        <v>1</v>
      </c>
      <c r="Z4487" t="s">
        <v>1532</v>
      </c>
    </row>
    <row r="4488" spans="1:26">
      <c r="A4488">
        <v>285</v>
      </c>
      <c r="B4488">
        <v>16226</v>
      </c>
      <c r="C4488" t="s">
        <v>1574</v>
      </c>
      <c r="D4488" t="s">
        <v>1529</v>
      </c>
      <c r="E4488" t="s">
        <v>1449</v>
      </c>
      <c r="F4488">
        <v>4829</v>
      </c>
      <c r="G4488">
        <v>66542</v>
      </c>
      <c r="H4488" t="s">
        <v>1530</v>
      </c>
      <c r="I4488">
        <v>268</v>
      </c>
      <c r="J4488">
        <v>43200</v>
      </c>
      <c r="K4488">
        <v>0.6</v>
      </c>
      <c r="L4488">
        <v>81314</v>
      </c>
      <c r="M4488">
        <v>1010</v>
      </c>
      <c r="N4488">
        <v>1061</v>
      </c>
      <c r="O4488">
        <v>1114</v>
      </c>
      <c r="P4488">
        <v>1218</v>
      </c>
      <c r="Q4488">
        <v>1322</v>
      </c>
      <c r="R4488">
        <v>25920</v>
      </c>
      <c r="S4488">
        <v>27229</v>
      </c>
      <c r="T4488">
        <v>28589</v>
      </c>
      <c r="U4488">
        <v>31258</v>
      </c>
      <c r="V4488">
        <v>33927</v>
      </c>
      <c r="W4488" t="s">
        <v>1554</v>
      </c>
      <c r="X4488">
        <v>1</v>
      </c>
      <c r="Y4488">
        <v>1</v>
      </c>
      <c r="Z4488" t="s">
        <v>1532</v>
      </c>
    </row>
    <row r="4489" spans="1:26">
      <c r="A4489">
        <v>285</v>
      </c>
      <c r="B4489">
        <v>16226</v>
      </c>
      <c r="C4489" t="s">
        <v>1574</v>
      </c>
      <c r="D4489" t="s">
        <v>1529</v>
      </c>
      <c r="E4489" t="s">
        <v>1449</v>
      </c>
      <c r="F4489">
        <v>4701</v>
      </c>
      <c r="G4489">
        <v>62468</v>
      </c>
      <c r="H4489" t="s">
        <v>1530</v>
      </c>
      <c r="I4489">
        <v>268</v>
      </c>
      <c r="J4489">
        <v>75</v>
      </c>
      <c r="K4489">
        <v>25</v>
      </c>
      <c r="L4489">
        <v>81314</v>
      </c>
      <c r="M4489">
        <v>1010</v>
      </c>
      <c r="N4489">
        <v>1061</v>
      </c>
      <c r="O4489">
        <v>1114</v>
      </c>
      <c r="P4489">
        <v>1218</v>
      </c>
      <c r="Q4489">
        <v>1322</v>
      </c>
      <c r="R4489">
        <v>1875</v>
      </c>
      <c r="S4489">
        <v>1970</v>
      </c>
      <c r="T4489">
        <v>2068</v>
      </c>
      <c r="U4489">
        <v>2261</v>
      </c>
      <c r="V4489">
        <v>2454</v>
      </c>
      <c r="W4489" t="s">
        <v>3016</v>
      </c>
      <c r="X4489">
        <v>1</v>
      </c>
      <c r="Y4489">
        <v>1</v>
      </c>
      <c r="Z4489" t="s">
        <v>1532</v>
      </c>
    </row>
    <row r="4490" spans="1:26">
      <c r="A4490">
        <v>285</v>
      </c>
      <c r="B4490">
        <v>16226</v>
      </c>
      <c r="C4490" t="s">
        <v>1574</v>
      </c>
      <c r="D4490" t="s">
        <v>1529</v>
      </c>
      <c r="E4490" t="s">
        <v>1449</v>
      </c>
      <c r="F4490">
        <v>13807</v>
      </c>
      <c r="G4490">
        <v>63328</v>
      </c>
      <c r="H4490" t="s">
        <v>1530</v>
      </c>
      <c r="I4490">
        <v>268</v>
      </c>
      <c r="J4490">
        <v>57000</v>
      </c>
      <c r="K4490">
        <v>0.8</v>
      </c>
      <c r="L4490">
        <v>81314</v>
      </c>
      <c r="M4490">
        <v>1010</v>
      </c>
      <c r="N4490">
        <v>1061</v>
      </c>
      <c r="O4490">
        <v>1114</v>
      </c>
      <c r="P4490">
        <v>1218</v>
      </c>
      <c r="Q4490">
        <v>1322</v>
      </c>
      <c r="R4490">
        <v>45600</v>
      </c>
      <c r="S4490">
        <v>47903</v>
      </c>
      <c r="T4490">
        <v>50295</v>
      </c>
      <c r="U4490">
        <v>54991</v>
      </c>
      <c r="V4490">
        <v>59686</v>
      </c>
      <c r="W4490" t="s">
        <v>1554</v>
      </c>
      <c r="X4490">
        <v>1</v>
      </c>
      <c r="Y4490">
        <v>1</v>
      </c>
      <c r="Z4490" t="s">
        <v>1532</v>
      </c>
    </row>
    <row r="4491" spans="1:26">
      <c r="A4491">
        <v>285</v>
      </c>
      <c r="B4491">
        <v>16226</v>
      </c>
      <c r="C4491" t="s">
        <v>1574</v>
      </c>
      <c r="D4491" t="s">
        <v>1529</v>
      </c>
      <c r="E4491" t="s">
        <v>1449</v>
      </c>
      <c r="F4491">
        <v>54283</v>
      </c>
      <c r="G4491">
        <v>63999</v>
      </c>
      <c r="H4491" t="s">
        <v>1530</v>
      </c>
      <c r="I4491">
        <v>268</v>
      </c>
      <c r="J4491">
        <v>15000</v>
      </c>
      <c r="K4491">
        <v>28</v>
      </c>
      <c r="L4491">
        <v>81314</v>
      </c>
      <c r="M4491">
        <v>1010</v>
      </c>
      <c r="N4491">
        <v>1061</v>
      </c>
      <c r="O4491">
        <v>1114</v>
      </c>
      <c r="P4491">
        <v>1218</v>
      </c>
      <c r="Q4491">
        <v>1322</v>
      </c>
      <c r="R4491">
        <v>420000</v>
      </c>
      <c r="S4491">
        <v>441208</v>
      </c>
      <c r="T4491">
        <v>463248</v>
      </c>
      <c r="U4491">
        <v>506495</v>
      </c>
      <c r="V4491">
        <v>549743</v>
      </c>
      <c r="W4491" t="s">
        <v>1554</v>
      </c>
      <c r="X4491">
        <v>1</v>
      </c>
      <c r="Y4491">
        <v>1</v>
      </c>
      <c r="Z4491" t="s">
        <v>1532</v>
      </c>
    </row>
    <row r="4492" spans="1:26">
      <c r="A4492">
        <v>285</v>
      </c>
      <c r="B4492">
        <v>16226</v>
      </c>
      <c r="C4492" t="s">
        <v>1574</v>
      </c>
      <c r="D4492" t="s">
        <v>1529</v>
      </c>
      <c r="E4492" t="s">
        <v>1449</v>
      </c>
      <c r="F4492">
        <v>53705</v>
      </c>
      <c r="G4492">
        <v>63344</v>
      </c>
      <c r="H4492" t="s">
        <v>1530</v>
      </c>
      <c r="I4492">
        <v>268</v>
      </c>
      <c r="J4492">
        <v>75</v>
      </c>
      <c r="K4492">
        <v>150</v>
      </c>
      <c r="L4492">
        <v>81314</v>
      </c>
      <c r="M4492">
        <v>1010</v>
      </c>
      <c r="N4492">
        <v>1061</v>
      </c>
      <c r="O4492">
        <v>1114</v>
      </c>
      <c r="P4492">
        <v>1218</v>
      </c>
      <c r="Q4492">
        <v>1322</v>
      </c>
      <c r="R4492">
        <v>11250</v>
      </c>
      <c r="S4492">
        <v>11818</v>
      </c>
      <c r="T4492">
        <v>12408</v>
      </c>
      <c r="U4492">
        <v>13567</v>
      </c>
      <c r="V4492">
        <v>14725</v>
      </c>
      <c r="W4492" t="s">
        <v>3151</v>
      </c>
      <c r="X4492">
        <v>1</v>
      </c>
      <c r="Y4492">
        <v>1</v>
      </c>
      <c r="Z4492" t="s">
        <v>1532</v>
      </c>
    </row>
    <row r="4493" spans="1:26">
      <c r="A4493">
        <v>285</v>
      </c>
      <c r="B4493">
        <v>16226</v>
      </c>
      <c r="C4493" t="s">
        <v>1574</v>
      </c>
      <c r="D4493" t="s">
        <v>1529</v>
      </c>
      <c r="E4493" t="s">
        <v>1449</v>
      </c>
      <c r="F4493">
        <v>57102</v>
      </c>
      <c r="G4493">
        <v>67700</v>
      </c>
      <c r="H4493" t="s">
        <v>1530</v>
      </c>
      <c r="I4493">
        <v>268</v>
      </c>
      <c r="J4493">
        <v>60</v>
      </c>
      <c r="K4493">
        <v>7.5</v>
      </c>
      <c r="L4493">
        <v>81314</v>
      </c>
      <c r="M4493">
        <v>1010</v>
      </c>
      <c r="N4493">
        <v>1061</v>
      </c>
      <c r="O4493">
        <v>1114</v>
      </c>
      <c r="P4493">
        <v>1218</v>
      </c>
      <c r="Q4493">
        <v>1322</v>
      </c>
      <c r="R4493">
        <v>450</v>
      </c>
      <c r="S4493">
        <v>473</v>
      </c>
      <c r="T4493">
        <v>496</v>
      </c>
      <c r="U4493">
        <v>543</v>
      </c>
      <c r="V4493">
        <v>589</v>
      </c>
      <c r="W4493" t="s">
        <v>3174</v>
      </c>
      <c r="X4493">
        <v>1</v>
      </c>
      <c r="Y4493">
        <v>1</v>
      </c>
      <c r="Z4493" t="s">
        <v>1532</v>
      </c>
    </row>
    <row r="4494" spans="1:26">
      <c r="A4494">
        <v>285</v>
      </c>
      <c r="B4494">
        <v>16226</v>
      </c>
      <c r="C4494" t="s">
        <v>1574</v>
      </c>
      <c r="D4494" t="s">
        <v>1529</v>
      </c>
      <c r="E4494" t="s">
        <v>1449</v>
      </c>
      <c r="F4494">
        <v>57174</v>
      </c>
      <c r="G4494">
        <v>67786</v>
      </c>
      <c r="H4494" t="s">
        <v>1530</v>
      </c>
      <c r="I4494">
        <v>268</v>
      </c>
      <c r="J4494">
        <v>45</v>
      </c>
      <c r="K4494">
        <v>18</v>
      </c>
      <c r="L4494">
        <v>81314</v>
      </c>
      <c r="M4494">
        <v>1010</v>
      </c>
      <c r="N4494">
        <v>1061</v>
      </c>
      <c r="O4494">
        <v>1114</v>
      </c>
      <c r="P4494">
        <v>1218</v>
      </c>
      <c r="Q4494">
        <v>1322</v>
      </c>
      <c r="R4494">
        <v>810</v>
      </c>
      <c r="S4494">
        <v>851</v>
      </c>
      <c r="T4494">
        <v>893</v>
      </c>
      <c r="U4494">
        <v>977</v>
      </c>
      <c r="V4494">
        <v>1060</v>
      </c>
      <c r="W4494" t="s">
        <v>3151</v>
      </c>
      <c r="X4494">
        <v>1</v>
      </c>
      <c r="Y4494">
        <v>1</v>
      </c>
      <c r="Z4494" t="s">
        <v>1532</v>
      </c>
    </row>
    <row r="4495" spans="1:26">
      <c r="A4495">
        <v>285</v>
      </c>
      <c r="B4495">
        <v>16226</v>
      </c>
      <c r="C4495" t="s">
        <v>1574</v>
      </c>
      <c r="D4495" t="s">
        <v>1529</v>
      </c>
      <c r="E4495" t="s">
        <v>1444</v>
      </c>
      <c r="F4495">
        <v>6985</v>
      </c>
      <c r="G4495">
        <v>7408</v>
      </c>
      <c r="H4495" t="s">
        <v>1530</v>
      </c>
      <c r="I4495">
        <v>261</v>
      </c>
      <c r="J4495">
        <v>120</v>
      </c>
      <c r="K4495">
        <v>70</v>
      </c>
      <c r="L4495">
        <v>81000</v>
      </c>
      <c r="M4495">
        <v>32687</v>
      </c>
      <c r="N4495">
        <v>34321</v>
      </c>
      <c r="O4495">
        <v>36037</v>
      </c>
      <c r="P4495">
        <v>39387</v>
      </c>
      <c r="Q4495">
        <v>42737</v>
      </c>
      <c r="R4495">
        <v>8400</v>
      </c>
      <c r="S4495">
        <v>8820</v>
      </c>
      <c r="T4495">
        <v>9261</v>
      </c>
      <c r="U4495">
        <v>10122</v>
      </c>
      <c r="V4495">
        <v>10983</v>
      </c>
      <c r="W4495" t="s">
        <v>3066</v>
      </c>
      <c r="X4495">
        <v>1</v>
      </c>
      <c r="Y4495">
        <v>1</v>
      </c>
      <c r="Z4495" t="s">
        <v>1532</v>
      </c>
    </row>
    <row r="4496" spans="1:26">
      <c r="A4496">
        <v>285</v>
      </c>
      <c r="B4496">
        <v>16226</v>
      </c>
      <c r="C4496" t="s">
        <v>1574</v>
      </c>
      <c r="D4496" t="s">
        <v>1529</v>
      </c>
      <c r="E4496" t="s">
        <v>1444</v>
      </c>
      <c r="F4496">
        <v>5891</v>
      </c>
      <c r="G4496">
        <v>6171</v>
      </c>
      <c r="H4496" t="s">
        <v>1530</v>
      </c>
      <c r="I4496">
        <v>261</v>
      </c>
      <c r="J4496">
        <v>120</v>
      </c>
      <c r="K4496">
        <v>250</v>
      </c>
      <c r="L4496">
        <v>81000</v>
      </c>
      <c r="M4496">
        <v>32687</v>
      </c>
      <c r="N4496">
        <v>34321</v>
      </c>
      <c r="O4496">
        <v>36037</v>
      </c>
      <c r="P4496">
        <v>39387</v>
      </c>
      <c r="Q4496">
        <v>42737</v>
      </c>
      <c r="R4496">
        <v>30000</v>
      </c>
      <c r="S4496">
        <v>31500</v>
      </c>
      <c r="T4496">
        <v>33075</v>
      </c>
      <c r="U4496">
        <v>36149</v>
      </c>
      <c r="V4496">
        <v>39224</v>
      </c>
      <c r="W4496" t="s">
        <v>3451</v>
      </c>
      <c r="X4496">
        <v>1</v>
      </c>
      <c r="Y4496">
        <v>1</v>
      </c>
      <c r="Z4496" t="s">
        <v>1532</v>
      </c>
    </row>
    <row r="4497" spans="1:26">
      <c r="A4497">
        <v>285</v>
      </c>
      <c r="B4497">
        <v>16226</v>
      </c>
      <c r="C4497" t="s">
        <v>1574</v>
      </c>
      <c r="D4497" t="s">
        <v>1529</v>
      </c>
      <c r="E4497" t="s">
        <v>1444</v>
      </c>
      <c r="F4497">
        <v>34988</v>
      </c>
      <c r="G4497">
        <v>38370</v>
      </c>
      <c r="H4497" t="s">
        <v>1530</v>
      </c>
      <c r="I4497">
        <v>261</v>
      </c>
      <c r="J4497">
        <v>120</v>
      </c>
      <c r="K4497">
        <v>70</v>
      </c>
      <c r="L4497">
        <v>81000</v>
      </c>
      <c r="M4497">
        <v>32687</v>
      </c>
      <c r="N4497">
        <v>34321</v>
      </c>
      <c r="O4497">
        <v>36037</v>
      </c>
      <c r="P4497">
        <v>39387</v>
      </c>
      <c r="Q4497">
        <v>42737</v>
      </c>
      <c r="R4497">
        <v>8400</v>
      </c>
      <c r="S4497">
        <v>8820</v>
      </c>
      <c r="T4497">
        <v>9261</v>
      </c>
      <c r="U4497">
        <v>10122</v>
      </c>
      <c r="V4497">
        <v>10983</v>
      </c>
      <c r="W4497" t="s">
        <v>3452</v>
      </c>
      <c r="X4497">
        <v>1</v>
      </c>
      <c r="Y4497">
        <v>1</v>
      </c>
      <c r="Z4497" t="s">
        <v>1532</v>
      </c>
    </row>
    <row r="4498" spans="1:26">
      <c r="A4498">
        <v>285</v>
      </c>
      <c r="B4498">
        <v>16226</v>
      </c>
      <c r="C4498" t="s">
        <v>1574</v>
      </c>
      <c r="D4498" t="s">
        <v>1529</v>
      </c>
      <c r="E4498" t="s">
        <v>1444</v>
      </c>
      <c r="F4498">
        <v>34979</v>
      </c>
      <c r="G4498">
        <v>38361</v>
      </c>
      <c r="H4498" t="s">
        <v>1530</v>
      </c>
      <c r="I4498">
        <v>261</v>
      </c>
      <c r="J4498">
        <v>120</v>
      </c>
      <c r="K4498">
        <v>70</v>
      </c>
      <c r="L4498">
        <v>81000</v>
      </c>
      <c r="M4498">
        <v>32687</v>
      </c>
      <c r="N4498">
        <v>34321</v>
      </c>
      <c r="O4498">
        <v>36037</v>
      </c>
      <c r="P4498">
        <v>39387</v>
      </c>
      <c r="Q4498">
        <v>42737</v>
      </c>
      <c r="R4498">
        <v>8400</v>
      </c>
      <c r="S4498">
        <v>8820</v>
      </c>
      <c r="T4498">
        <v>9261</v>
      </c>
      <c r="U4498">
        <v>10122</v>
      </c>
      <c r="V4498">
        <v>10983</v>
      </c>
      <c r="W4498" t="s">
        <v>3453</v>
      </c>
      <c r="X4498">
        <v>1</v>
      </c>
      <c r="Y4498">
        <v>1</v>
      </c>
      <c r="Z4498" t="s">
        <v>1532</v>
      </c>
    </row>
    <row r="4499" spans="1:26">
      <c r="A4499">
        <v>285</v>
      </c>
      <c r="B4499">
        <v>16226</v>
      </c>
      <c r="C4499" t="s">
        <v>1574</v>
      </c>
      <c r="D4499" t="s">
        <v>1529</v>
      </c>
      <c r="E4499" t="s">
        <v>1444</v>
      </c>
      <c r="F4499">
        <v>34977</v>
      </c>
      <c r="G4499">
        <v>38360</v>
      </c>
      <c r="H4499" t="s">
        <v>1530</v>
      </c>
      <c r="I4499">
        <v>261</v>
      </c>
      <c r="J4499">
        <v>120</v>
      </c>
      <c r="K4499">
        <v>70</v>
      </c>
      <c r="L4499">
        <v>81000</v>
      </c>
      <c r="M4499">
        <v>32687</v>
      </c>
      <c r="N4499">
        <v>34321</v>
      </c>
      <c r="O4499">
        <v>36037</v>
      </c>
      <c r="P4499">
        <v>39387</v>
      </c>
      <c r="Q4499">
        <v>42737</v>
      </c>
      <c r="R4499">
        <v>8400</v>
      </c>
      <c r="S4499">
        <v>8820</v>
      </c>
      <c r="T4499">
        <v>9261</v>
      </c>
      <c r="U4499">
        <v>10122</v>
      </c>
      <c r="V4499">
        <v>10983</v>
      </c>
      <c r="W4499" t="s">
        <v>3454</v>
      </c>
      <c r="X4499">
        <v>1</v>
      </c>
      <c r="Y4499">
        <v>1</v>
      </c>
      <c r="Z4499" t="s">
        <v>1532</v>
      </c>
    </row>
    <row r="4500" spans="1:26">
      <c r="A4500">
        <v>285</v>
      </c>
      <c r="B4500">
        <v>16226</v>
      </c>
      <c r="C4500" t="s">
        <v>1574</v>
      </c>
      <c r="D4500" t="s">
        <v>1529</v>
      </c>
      <c r="E4500" t="s">
        <v>1444</v>
      </c>
      <c r="F4500">
        <v>5983</v>
      </c>
      <c r="G4500">
        <v>62726</v>
      </c>
      <c r="H4500" t="s">
        <v>1530</v>
      </c>
      <c r="I4500">
        <v>261</v>
      </c>
      <c r="J4500">
        <v>24</v>
      </c>
      <c r="K4500">
        <v>200</v>
      </c>
      <c r="L4500">
        <v>81000</v>
      </c>
      <c r="M4500">
        <v>32687</v>
      </c>
      <c r="N4500">
        <v>34321</v>
      </c>
      <c r="O4500">
        <v>36037</v>
      </c>
      <c r="P4500">
        <v>39387</v>
      </c>
      <c r="Q4500">
        <v>42737</v>
      </c>
      <c r="R4500">
        <v>4800</v>
      </c>
      <c r="S4500">
        <v>5040</v>
      </c>
      <c r="T4500">
        <v>5292</v>
      </c>
      <c r="U4500">
        <v>5784</v>
      </c>
      <c r="V4500">
        <v>6276</v>
      </c>
      <c r="W4500" t="s">
        <v>3455</v>
      </c>
      <c r="X4500">
        <v>1</v>
      </c>
      <c r="Y4500">
        <v>1</v>
      </c>
      <c r="Z4500" t="s">
        <v>1532</v>
      </c>
    </row>
    <row r="4501" spans="1:26">
      <c r="A4501">
        <v>285</v>
      </c>
      <c r="B4501">
        <v>16226</v>
      </c>
      <c r="C4501" t="s">
        <v>1574</v>
      </c>
      <c r="D4501" t="s">
        <v>1529</v>
      </c>
      <c r="E4501" t="s">
        <v>1444</v>
      </c>
      <c r="F4501">
        <v>5981</v>
      </c>
      <c r="G4501">
        <v>6261</v>
      </c>
      <c r="H4501" t="s">
        <v>1530</v>
      </c>
      <c r="I4501">
        <v>261</v>
      </c>
      <c r="J4501">
        <v>1200</v>
      </c>
      <c r="K4501">
        <v>4</v>
      </c>
      <c r="L4501">
        <v>81000</v>
      </c>
      <c r="M4501">
        <v>32687</v>
      </c>
      <c r="N4501">
        <v>34321</v>
      </c>
      <c r="O4501">
        <v>36037</v>
      </c>
      <c r="P4501">
        <v>39387</v>
      </c>
      <c r="Q4501">
        <v>42737</v>
      </c>
      <c r="R4501">
        <v>4800</v>
      </c>
      <c r="S4501">
        <v>5040</v>
      </c>
      <c r="T4501">
        <v>5292</v>
      </c>
      <c r="U4501">
        <v>5784</v>
      </c>
      <c r="V4501">
        <v>6276</v>
      </c>
      <c r="W4501" t="s">
        <v>3456</v>
      </c>
      <c r="X4501">
        <v>1</v>
      </c>
      <c r="Y4501">
        <v>1</v>
      </c>
      <c r="Z4501" t="s">
        <v>1532</v>
      </c>
    </row>
    <row r="4502" spans="1:26">
      <c r="A4502">
        <v>285</v>
      </c>
      <c r="B4502">
        <v>16226</v>
      </c>
      <c r="C4502" t="s">
        <v>1574</v>
      </c>
      <c r="D4502" t="s">
        <v>1529</v>
      </c>
      <c r="E4502" t="s">
        <v>1444</v>
      </c>
      <c r="F4502">
        <v>5855</v>
      </c>
      <c r="G4502">
        <v>6135</v>
      </c>
      <c r="H4502" t="s">
        <v>1530</v>
      </c>
      <c r="I4502">
        <v>261</v>
      </c>
      <c r="J4502">
        <v>12</v>
      </c>
      <c r="K4502">
        <v>60</v>
      </c>
      <c r="L4502">
        <v>81000</v>
      </c>
      <c r="M4502">
        <v>32687</v>
      </c>
      <c r="N4502">
        <v>34321</v>
      </c>
      <c r="O4502">
        <v>36037</v>
      </c>
      <c r="P4502">
        <v>39387</v>
      </c>
      <c r="Q4502">
        <v>42737</v>
      </c>
      <c r="R4502">
        <v>720</v>
      </c>
      <c r="S4502">
        <v>756</v>
      </c>
      <c r="T4502">
        <v>794</v>
      </c>
      <c r="U4502">
        <v>868</v>
      </c>
      <c r="V4502">
        <v>941</v>
      </c>
      <c r="W4502" t="s">
        <v>3457</v>
      </c>
      <c r="X4502">
        <v>1</v>
      </c>
      <c r="Y4502">
        <v>1</v>
      </c>
      <c r="Z4502" t="s">
        <v>1532</v>
      </c>
    </row>
    <row r="4503" spans="1:26">
      <c r="A4503">
        <v>285</v>
      </c>
      <c r="B4503">
        <v>16226</v>
      </c>
      <c r="C4503" t="s">
        <v>1574</v>
      </c>
      <c r="D4503" t="s">
        <v>1529</v>
      </c>
      <c r="E4503" t="s">
        <v>1444</v>
      </c>
      <c r="F4503">
        <v>5980</v>
      </c>
      <c r="G4503">
        <v>38015</v>
      </c>
      <c r="H4503" t="s">
        <v>1530</v>
      </c>
      <c r="I4503">
        <v>261</v>
      </c>
      <c r="J4503">
        <v>24</v>
      </c>
      <c r="K4503">
        <v>200</v>
      </c>
      <c r="L4503">
        <v>81000</v>
      </c>
      <c r="M4503">
        <v>32687</v>
      </c>
      <c r="N4503">
        <v>34321</v>
      </c>
      <c r="O4503">
        <v>36037</v>
      </c>
      <c r="P4503">
        <v>39387</v>
      </c>
      <c r="Q4503">
        <v>42737</v>
      </c>
      <c r="R4503">
        <v>4800</v>
      </c>
      <c r="S4503">
        <v>5040</v>
      </c>
      <c r="T4503">
        <v>5292</v>
      </c>
      <c r="U4503">
        <v>5784</v>
      </c>
      <c r="V4503">
        <v>6276</v>
      </c>
      <c r="W4503" t="s">
        <v>2345</v>
      </c>
      <c r="X4503">
        <v>1</v>
      </c>
      <c r="Y4503">
        <v>1</v>
      </c>
      <c r="Z4503" t="s">
        <v>1532</v>
      </c>
    </row>
    <row r="4504" spans="1:26">
      <c r="A4504">
        <v>285</v>
      </c>
      <c r="B4504">
        <v>16226</v>
      </c>
      <c r="C4504" t="s">
        <v>1574</v>
      </c>
      <c r="D4504" t="s">
        <v>1529</v>
      </c>
      <c r="E4504" t="s">
        <v>1444</v>
      </c>
      <c r="F4504">
        <v>72</v>
      </c>
      <c r="G4504">
        <v>30849</v>
      </c>
      <c r="H4504" t="s">
        <v>1530</v>
      </c>
      <c r="I4504">
        <v>261</v>
      </c>
      <c r="J4504">
        <v>120</v>
      </c>
      <c r="K4504">
        <v>65</v>
      </c>
      <c r="L4504">
        <v>81000</v>
      </c>
      <c r="M4504">
        <v>32687</v>
      </c>
      <c r="N4504">
        <v>34321</v>
      </c>
      <c r="O4504">
        <v>36037</v>
      </c>
      <c r="P4504">
        <v>39387</v>
      </c>
      <c r="Q4504">
        <v>42737</v>
      </c>
      <c r="R4504">
        <v>7800</v>
      </c>
      <c r="S4504">
        <v>8190</v>
      </c>
      <c r="T4504">
        <v>8599</v>
      </c>
      <c r="U4504">
        <v>9399</v>
      </c>
      <c r="V4504">
        <v>10198</v>
      </c>
      <c r="W4504" t="s">
        <v>1543</v>
      </c>
      <c r="X4504">
        <v>1</v>
      </c>
      <c r="Y4504">
        <v>1</v>
      </c>
      <c r="Z4504" t="s">
        <v>1532</v>
      </c>
    </row>
    <row r="4505" spans="1:26">
      <c r="A4505">
        <v>285</v>
      </c>
      <c r="B4505">
        <v>16226</v>
      </c>
      <c r="C4505" t="s">
        <v>1574</v>
      </c>
      <c r="D4505" t="s">
        <v>1529</v>
      </c>
      <c r="E4505" t="s">
        <v>1444</v>
      </c>
      <c r="F4505">
        <v>76047</v>
      </c>
      <c r="G4505">
        <v>90146</v>
      </c>
      <c r="H4505" t="s">
        <v>1530</v>
      </c>
      <c r="I4505">
        <v>261</v>
      </c>
      <c r="J4505">
        <v>12</v>
      </c>
      <c r="K4505">
        <v>300</v>
      </c>
      <c r="L4505">
        <v>81000</v>
      </c>
      <c r="M4505">
        <v>32687</v>
      </c>
      <c r="N4505">
        <v>34321</v>
      </c>
      <c r="O4505">
        <v>36037</v>
      </c>
      <c r="P4505">
        <v>39387</v>
      </c>
      <c r="Q4505">
        <v>42737</v>
      </c>
      <c r="R4505">
        <v>3600</v>
      </c>
      <c r="S4505">
        <v>3780</v>
      </c>
      <c r="T4505">
        <v>3969</v>
      </c>
      <c r="U4505">
        <v>4338</v>
      </c>
      <c r="V4505">
        <v>4707</v>
      </c>
      <c r="W4505" t="s">
        <v>3458</v>
      </c>
      <c r="X4505">
        <v>1</v>
      </c>
      <c r="Y4505">
        <v>1</v>
      </c>
      <c r="Z4505" t="s">
        <v>1532</v>
      </c>
    </row>
    <row r="4506" spans="1:26">
      <c r="A4506">
        <v>285</v>
      </c>
      <c r="B4506">
        <v>16226</v>
      </c>
      <c r="C4506" t="s">
        <v>1574</v>
      </c>
      <c r="D4506" t="s">
        <v>1529</v>
      </c>
      <c r="E4506" t="s">
        <v>1444</v>
      </c>
      <c r="F4506">
        <v>37497</v>
      </c>
      <c r="G4506">
        <v>41276</v>
      </c>
      <c r="H4506" t="s">
        <v>1530</v>
      </c>
      <c r="I4506">
        <v>261</v>
      </c>
      <c r="J4506">
        <v>12</v>
      </c>
      <c r="K4506">
        <v>250</v>
      </c>
      <c r="L4506">
        <v>81000</v>
      </c>
      <c r="M4506">
        <v>32687</v>
      </c>
      <c r="N4506">
        <v>34321</v>
      </c>
      <c r="O4506">
        <v>36037</v>
      </c>
      <c r="P4506">
        <v>39387</v>
      </c>
      <c r="Q4506">
        <v>42737</v>
      </c>
      <c r="R4506">
        <v>3000</v>
      </c>
      <c r="S4506">
        <v>3150</v>
      </c>
      <c r="T4506">
        <v>3307</v>
      </c>
      <c r="U4506">
        <v>3615</v>
      </c>
      <c r="V4506">
        <v>3922</v>
      </c>
      <c r="W4506" t="s">
        <v>3459</v>
      </c>
      <c r="X4506">
        <v>1</v>
      </c>
      <c r="Y4506">
        <v>1</v>
      </c>
      <c r="Z4506" t="s">
        <v>1532</v>
      </c>
    </row>
    <row r="4507" spans="1:26">
      <c r="A4507">
        <v>285</v>
      </c>
      <c r="B4507">
        <v>16226</v>
      </c>
      <c r="C4507" t="s">
        <v>1574</v>
      </c>
      <c r="D4507" t="s">
        <v>1529</v>
      </c>
      <c r="E4507" t="s">
        <v>1444</v>
      </c>
      <c r="F4507">
        <v>38608</v>
      </c>
      <c r="G4507">
        <v>77760</v>
      </c>
      <c r="H4507" t="s">
        <v>1530</v>
      </c>
      <c r="I4507">
        <v>261</v>
      </c>
      <c r="J4507">
        <v>12</v>
      </c>
      <c r="K4507">
        <v>120</v>
      </c>
      <c r="L4507">
        <v>81000</v>
      </c>
      <c r="M4507">
        <v>32687</v>
      </c>
      <c r="N4507">
        <v>34321</v>
      </c>
      <c r="O4507">
        <v>36037</v>
      </c>
      <c r="P4507">
        <v>39387</v>
      </c>
      <c r="Q4507">
        <v>42737</v>
      </c>
      <c r="R4507">
        <v>1440</v>
      </c>
      <c r="S4507">
        <v>1512</v>
      </c>
      <c r="T4507">
        <v>1588</v>
      </c>
      <c r="U4507">
        <v>1735</v>
      </c>
      <c r="V4507">
        <v>1883</v>
      </c>
      <c r="W4507" t="s">
        <v>3460</v>
      </c>
      <c r="X4507">
        <v>1</v>
      </c>
      <c r="Y4507">
        <v>1</v>
      </c>
      <c r="Z4507" t="s">
        <v>1532</v>
      </c>
    </row>
    <row r="4508" spans="1:26">
      <c r="A4508">
        <v>285</v>
      </c>
      <c r="B4508">
        <v>16226</v>
      </c>
      <c r="C4508" t="s">
        <v>1574</v>
      </c>
      <c r="D4508" t="s">
        <v>1529</v>
      </c>
      <c r="E4508" t="s">
        <v>1444</v>
      </c>
      <c r="F4508">
        <v>31904</v>
      </c>
      <c r="G4508">
        <v>76172</v>
      </c>
      <c r="H4508" t="s">
        <v>1530</v>
      </c>
      <c r="I4508">
        <v>261</v>
      </c>
      <c r="J4508">
        <v>2000</v>
      </c>
      <c r="K4508">
        <v>20</v>
      </c>
      <c r="L4508">
        <v>81000</v>
      </c>
      <c r="M4508">
        <v>32687</v>
      </c>
      <c r="N4508">
        <v>34321</v>
      </c>
      <c r="O4508">
        <v>36037</v>
      </c>
      <c r="P4508">
        <v>39387</v>
      </c>
      <c r="Q4508">
        <v>42737</v>
      </c>
      <c r="R4508">
        <v>40000</v>
      </c>
      <c r="S4508">
        <v>42000</v>
      </c>
      <c r="T4508">
        <v>44099</v>
      </c>
      <c r="U4508">
        <v>48199</v>
      </c>
      <c r="V4508">
        <v>52298</v>
      </c>
      <c r="W4508" t="s">
        <v>3461</v>
      </c>
      <c r="X4508">
        <v>1</v>
      </c>
      <c r="Y4508">
        <v>1</v>
      </c>
      <c r="Z4508" t="s">
        <v>1532</v>
      </c>
    </row>
    <row r="4509" spans="1:26">
      <c r="A4509">
        <v>285</v>
      </c>
      <c r="B4509">
        <v>16226</v>
      </c>
      <c r="C4509" t="s">
        <v>1574</v>
      </c>
      <c r="D4509" t="s">
        <v>1529</v>
      </c>
      <c r="E4509" t="s">
        <v>1444</v>
      </c>
      <c r="F4509">
        <v>6187</v>
      </c>
      <c r="G4509">
        <v>6469</v>
      </c>
      <c r="H4509" t="s">
        <v>1530</v>
      </c>
      <c r="I4509">
        <v>261</v>
      </c>
      <c r="J4509">
        <v>3</v>
      </c>
      <c r="K4509">
        <v>500</v>
      </c>
      <c r="L4509">
        <v>81000</v>
      </c>
      <c r="M4509">
        <v>32687</v>
      </c>
      <c r="N4509">
        <v>34321</v>
      </c>
      <c r="O4509">
        <v>36037</v>
      </c>
      <c r="P4509">
        <v>39387</v>
      </c>
      <c r="Q4509">
        <v>42737</v>
      </c>
      <c r="R4509">
        <v>1500</v>
      </c>
      <c r="S4509">
        <v>1575</v>
      </c>
      <c r="T4509">
        <v>1654</v>
      </c>
      <c r="U4509">
        <v>1807</v>
      </c>
      <c r="V4509">
        <v>1961</v>
      </c>
      <c r="W4509" t="s">
        <v>3462</v>
      </c>
      <c r="X4509">
        <v>1</v>
      </c>
      <c r="Y4509">
        <v>1</v>
      </c>
      <c r="Z4509" t="s">
        <v>1532</v>
      </c>
    </row>
    <row r="4510" spans="1:26">
      <c r="A4510">
        <v>285</v>
      </c>
      <c r="B4510">
        <v>16226</v>
      </c>
      <c r="C4510" t="s">
        <v>1574</v>
      </c>
      <c r="D4510" t="s">
        <v>1529</v>
      </c>
      <c r="E4510" t="s">
        <v>1444</v>
      </c>
      <c r="F4510">
        <v>29217</v>
      </c>
      <c r="G4510">
        <v>31821</v>
      </c>
      <c r="H4510" t="s">
        <v>1530</v>
      </c>
      <c r="I4510">
        <v>261</v>
      </c>
      <c r="J4510">
        <v>1</v>
      </c>
      <c r="K4510">
        <v>800</v>
      </c>
      <c r="L4510">
        <v>81000</v>
      </c>
      <c r="M4510">
        <v>32687</v>
      </c>
      <c r="N4510">
        <v>34321</v>
      </c>
      <c r="O4510">
        <v>36037</v>
      </c>
      <c r="P4510">
        <v>39387</v>
      </c>
      <c r="Q4510">
        <v>42737</v>
      </c>
      <c r="R4510">
        <v>800</v>
      </c>
      <c r="S4510">
        <v>840</v>
      </c>
      <c r="T4510">
        <v>882</v>
      </c>
      <c r="U4510">
        <v>964</v>
      </c>
      <c r="V4510">
        <v>1046</v>
      </c>
      <c r="W4510" t="s">
        <v>3463</v>
      </c>
      <c r="X4510">
        <v>1</v>
      </c>
      <c r="Y4510">
        <v>1</v>
      </c>
      <c r="Z4510" t="s">
        <v>1532</v>
      </c>
    </row>
    <row r="4511" spans="1:26">
      <c r="A4511">
        <v>285</v>
      </c>
      <c r="B4511">
        <v>16226</v>
      </c>
      <c r="C4511" t="s">
        <v>1574</v>
      </c>
      <c r="D4511" t="s">
        <v>1529</v>
      </c>
      <c r="E4511" t="s">
        <v>1444</v>
      </c>
      <c r="F4511">
        <v>35654</v>
      </c>
      <c r="G4511">
        <v>39101</v>
      </c>
      <c r="H4511" t="s">
        <v>1530</v>
      </c>
      <c r="I4511">
        <v>261</v>
      </c>
      <c r="J4511">
        <v>1</v>
      </c>
      <c r="K4511">
        <v>800</v>
      </c>
      <c r="L4511">
        <v>81000</v>
      </c>
      <c r="M4511">
        <v>32687</v>
      </c>
      <c r="N4511">
        <v>34321</v>
      </c>
      <c r="O4511">
        <v>36037</v>
      </c>
      <c r="P4511">
        <v>39387</v>
      </c>
      <c r="Q4511">
        <v>42737</v>
      </c>
      <c r="R4511">
        <v>800</v>
      </c>
      <c r="S4511">
        <v>840</v>
      </c>
      <c r="T4511">
        <v>882</v>
      </c>
      <c r="U4511">
        <v>964</v>
      </c>
      <c r="V4511">
        <v>1046</v>
      </c>
      <c r="W4511" t="s">
        <v>3464</v>
      </c>
      <c r="X4511">
        <v>1</v>
      </c>
      <c r="Y4511">
        <v>1</v>
      </c>
      <c r="Z4511" t="s">
        <v>1532</v>
      </c>
    </row>
    <row r="4512" spans="1:26">
      <c r="A4512">
        <v>285</v>
      </c>
      <c r="B4512">
        <v>16226</v>
      </c>
      <c r="C4512" t="s">
        <v>1574</v>
      </c>
      <c r="D4512" t="s">
        <v>1529</v>
      </c>
      <c r="E4512" t="s">
        <v>1444</v>
      </c>
      <c r="F4512">
        <v>29057</v>
      </c>
      <c r="G4512">
        <v>72360</v>
      </c>
      <c r="H4512" t="s">
        <v>1530</v>
      </c>
      <c r="I4512">
        <v>261</v>
      </c>
      <c r="J4512">
        <v>2</v>
      </c>
      <c r="K4512">
        <v>500</v>
      </c>
      <c r="L4512">
        <v>81000</v>
      </c>
      <c r="M4512">
        <v>32687</v>
      </c>
      <c r="N4512">
        <v>34321</v>
      </c>
      <c r="O4512">
        <v>36037</v>
      </c>
      <c r="P4512">
        <v>39387</v>
      </c>
      <c r="Q4512">
        <v>42737</v>
      </c>
      <c r="R4512">
        <v>1000</v>
      </c>
      <c r="S4512">
        <v>1050</v>
      </c>
      <c r="T4512">
        <v>1102</v>
      </c>
      <c r="U4512">
        <v>1205</v>
      </c>
      <c r="V4512">
        <v>1307</v>
      </c>
      <c r="W4512" t="s">
        <v>3465</v>
      </c>
      <c r="X4512">
        <v>1</v>
      </c>
      <c r="Y4512">
        <v>1</v>
      </c>
      <c r="Z4512" t="s">
        <v>1532</v>
      </c>
    </row>
    <row r="4513" spans="1:26">
      <c r="A4513">
        <v>285</v>
      </c>
      <c r="B4513">
        <v>16226</v>
      </c>
      <c r="C4513" t="s">
        <v>1574</v>
      </c>
      <c r="D4513" t="s">
        <v>1529</v>
      </c>
      <c r="E4513" t="s">
        <v>1444</v>
      </c>
      <c r="F4513">
        <v>35612</v>
      </c>
      <c r="G4513">
        <v>72349</v>
      </c>
      <c r="H4513" t="s">
        <v>1530</v>
      </c>
      <c r="I4513">
        <v>261</v>
      </c>
      <c r="J4513">
        <v>2</v>
      </c>
      <c r="K4513">
        <v>800</v>
      </c>
      <c r="L4513">
        <v>81000</v>
      </c>
      <c r="M4513">
        <v>32687</v>
      </c>
      <c r="N4513">
        <v>34321</v>
      </c>
      <c r="O4513">
        <v>36037</v>
      </c>
      <c r="P4513">
        <v>39387</v>
      </c>
      <c r="Q4513">
        <v>42737</v>
      </c>
      <c r="R4513">
        <v>1600</v>
      </c>
      <c r="S4513">
        <v>1680</v>
      </c>
      <c r="T4513">
        <v>1764</v>
      </c>
      <c r="U4513">
        <v>1928</v>
      </c>
      <c r="V4513">
        <v>2092</v>
      </c>
      <c r="W4513" t="s">
        <v>3466</v>
      </c>
      <c r="X4513">
        <v>1</v>
      </c>
      <c r="Y4513">
        <v>1</v>
      </c>
      <c r="Z4513" t="s">
        <v>1532</v>
      </c>
    </row>
    <row r="4514" spans="1:26">
      <c r="A4514">
        <v>285</v>
      </c>
      <c r="B4514">
        <v>16226</v>
      </c>
      <c r="C4514" t="s">
        <v>1574</v>
      </c>
      <c r="D4514" t="s">
        <v>1529</v>
      </c>
      <c r="E4514" t="s">
        <v>1444</v>
      </c>
      <c r="F4514">
        <v>29025</v>
      </c>
      <c r="G4514">
        <v>72346</v>
      </c>
      <c r="H4514" t="s">
        <v>1530</v>
      </c>
      <c r="I4514">
        <v>261</v>
      </c>
      <c r="J4514">
        <v>2</v>
      </c>
      <c r="K4514">
        <v>850</v>
      </c>
      <c r="L4514">
        <v>81000</v>
      </c>
      <c r="M4514">
        <v>32687</v>
      </c>
      <c r="N4514">
        <v>34321</v>
      </c>
      <c r="O4514">
        <v>36037</v>
      </c>
      <c r="P4514">
        <v>39387</v>
      </c>
      <c r="Q4514">
        <v>42737</v>
      </c>
      <c r="R4514">
        <v>1700</v>
      </c>
      <c r="S4514">
        <v>1785</v>
      </c>
      <c r="T4514">
        <v>1874</v>
      </c>
      <c r="U4514">
        <v>2048</v>
      </c>
      <c r="V4514">
        <v>2223</v>
      </c>
      <c r="W4514" t="s">
        <v>3467</v>
      </c>
      <c r="X4514">
        <v>1</v>
      </c>
      <c r="Y4514">
        <v>1</v>
      </c>
      <c r="Z4514" t="s">
        <v>1532</v>
      </c>
    </row>
    <row r="4515" spans="1:26">
      <c r="A4515">
        <v>285</v>
      </c>
      <c r="B4515">
        <v>16226</v>
      </c>
      <c r="C4515" t="s">
        <v>1574</v>
      </c>
      <c r="D4515" t="s">
        <v>1529</v>
      </c>
      <c r="E4515" t="s">
        <v>1444</v>
      </c>
      <c r="F4515">
        <v>66362</v>
      </c>
      <c r="G4515">
        <v>79742</v>
      </c>
      <c r="H4515" t="s">
        <v>1530</v>
      </c>
      <c r="I4515">
        <v>261</v>
      </c>
      <c r="J4515">
        <v>2</v>
      </c>
      <c r="K4515">
        <v>850</v>
      </c>
      <c r="L4515">
        <v>81000</v>
      </c>
      <c r="M4515">
        <v>32687</v>
      </c>
      <c r="N4515">
        <v>34321</v>
      </c>
      <c r="O4515">
        <v>36037</v>
      </c>
      <c r="P4515">
        <v>39387</v>
      </c>
      <c r="Q4515">
        <v>42737</v>
      </c>
      <c r="R4515">
        <v>1700</v>
      </c>
      <c r="S4515">
        <v>1785</v>
      </c>
      <c r="T4515">
        <v>1874</v>
      </c>
      <c r="U4515">
        <v>2048</v>
      </c>
      <c r="V4515">
        <v>2223</v>
      </c>
      <c r="W4515" t="s">
        <v>3468</v>
      </c>
      <c r="X4515">
        <v>1</v>
      </c>
      <c r="Y4515">
        <v>1</v>
      </c>
      <c r="Z4515" t="s">
        <v>1532</v>
      </c>
    </row>
    <row r="4516" spans="1:26">
      <c r="A4516">
        <v>285</v>
      </c>
      <c r="B4516">
        <v>16226</v>
      </c>
      <c r="C4516" t="s">
        <v>1574</v>
      </c>
      <c r="D4516" t="s">
        <v>1529</v>
      </c>
      <c r="E4516" t="s">
        <v>1444</v>
      </c>
      <c r="F4516">
        <v>55952</v>
      </c>
      <c r="G4516">
        <v>72307</v>
      </c>
      <c r="H4516" t="s">
        <v>1530</v>
      </c>
      <c r="I4516">
        <v>261</v>
      </c>
      <c r="J4516">
        <v>3</v>
      </c>
      <c r="K4516">
        <v>800</v>
      </c>
      <c r="L4516">
        <v>81000</v>
      </c>
      <c r="M4516">
        <v>32687</v>
      </c>
      <c r="N4516">
        <v>34321</v>
      </c>
      <c r="O4516">
        <v>36037</v>
      </c>
      <c r="P4516">
        <v>39387</v>
      </c>
      <c r="Q4516">
        <v>42737</v>
      </c>
      <c r="R4516">
        <v>2400</v>
      </c>
      <c r="S4516">
        <v>2520</v>
      </c>
      <c r="T4516">
        <v>2646</v>
      </c>
      <c r="U4516">
        <v>2892</v>
      </c>
      <c r="V4516">
        <v>3138</v>
      </c>
      <c r="W4516" t="s">
        <v>3469</v>
      </c>
      <c r="X4516">
        <v>1</v>
      </c>
      <c r="Y4516">
        <v>1</v>
      </c>
      <c r="Z4516" t="s">
        <v>1532</v>
      </c>
    </row>
    <row r="4517" spans="1:26">
      <c r="A4517">
        <v>285</v>
      </c>
      <c r="B4517">
        <v>16226</v>
      </c>
      <c r="C4517" t="s">
        <v>1574</v>
      </c>
      <c r="D4517" t="s">
        <v>1529</v>
      </c>
      <c r="E4517" t="s">
        <v>1444</v>
      </c>
      <c r="F4517">
        <v>32572</v>
      </c>
      <c r="G4517">
        <v>72300</v>
      </c>
      <c r="H4517" t="s">
        <v>1530</v>
      </c>
      <c r="I4517">
        <v>261</v>
      </c>
      <c r="J4517">
        <v>2</v>
      </c>
      <c r="K4517">
        <v>600</v>
      </c>
      <c r="L4517">
        <v>81000</v>
      </c>
      <c r="M4517">
        <v>32687</v>
      </c>
      <c r="N4517">
        <v>34321</v>
      </c>
      <c r="O4517">
        <v>36037</v>
      </c>
      <c r="P4517">
        <v>39387</v>
      </c>
      <c r="Q4517">
        <v>42737</v>
      </c>
      <c r="R4517">
        <v>1200</v>
      </c>
      <c r="S4517">
        <v>1260</v>
      </c>
      <c r="T4517">
        <v>1323</v>
      </c>
      <c r="U4517">
        <v>1446</v>
      </c>
      <c r="V4517">
        <v>1569</v>
      </c>
      <c r="W4517" t="s">
        <v>3470</v>
      </c>
      <c r="X4517">
        <v>1</v>
      </c>
      <c r="Y4517">
        <v>1</v>
      </c>
      <c r="Z4517" t="s">
        <v>1532</v>
      </c>
    </row>
    <row r="4518" spans="1:26">
      <c r="A4518">
        <v>285</v>
      </c>
      <c r="B4518">
        <v>16226</v>
      </c>
      <c r="C4518" t="s">
        <v>1574</v>
      </c>
      <c r="D4518" t="s">
        <v>1529</v>
      </c>
      <c r="E4518" t="s">
        <v>1444</v>
      </c>
      <c r="F4518">
        <v>35077</v>
      </c>
      <c r="G4518">
        <v>72293</v>
      </c>
      <c r="H4518" t="s">
        <v>1530</v>
      </c>
      <c r="I4518">
        <v>261</v>
      </c>
      <c r="J4518">
        <v>5</v>
      </c>
      <c r="K4518">
        <v>500</v>
      </c>
      <c r="L4518">
        <v>81000</v>
      </c>
      <c r="M4518">
        <v>32687</v>
      </c>
      <c r="N4518">
        <v>34321</v>
      </c>
      <c r="O4518">
        <v>36037</v>
      </c>
      <c r="P4518">
        <v>39387</v>
      </c>
      <c r="Q4518">
        <v>42737</v>
      </c>
      <c r="R4518">
        <v>2500</v>
      </c>
      <c r="S4518">
        <v>2625</v>
      </c>
      <c r="T4518">
        <v>2756</v>
      </c>
      <c r="U4518">
        <v>3012</v>
      </c>
      <c r="V4518">
        <v>3269</v>
      </c>
      <c r="W4518" t="s">
        <v>3471</v>
      </c>
      <c r="X4518">
        <v>1</v>
      </c>
      <c r="Y4518">
        <v>1</v>
      </c>
      <c r="Z4518" t="s">
        <v>1532</v>
      </c>
    </row>
    <row r="4519" spans="1:26">
      <c r="A4519">
        <v>285</v>
      </c>
      <c r="B4519">
        <v>16226</v>
      </c>
      <c r="C4519" t="s">
        <v>1574</v>
      </c>
      <c r="D4519" t="s">
        <v>1529</v>
      </c>
      <c r="E4519" t="s">
        <v>1444</v>
      </c>
      <c r="F4519">
        <v>35315</v>
      </c>
      <c r="G4519">
        <v>72290</v>
      </c>
      <c r="H4519" t="s">
        <v>1530</v>
      </c>
      <c r="I4519">
        <v>261</v>
      </c>
      <c r="J4519">
        <v>5</v>
      </c>
      <c r="K4519">
        <v>800</v>
      </c>
      <c r="L4519">
        <v>81000</v>
      </c>
      <c r="M4519">
        <v>32687</v>
      </c>
      <c r="N4519">
        <v>34321</v>
      </c>
      <c r="O4519">
        <v>36037</v>
      </c>
      <c r="P4519">
        <v>39387</v>
      </c>
      <c r="Q4519">
        <v>42737</v>
      </c>
      <c r="R4519">
        <v>4000</v>
      </c>
      <c r="S4519">
        <v>4200</v>
      </c>
      <c r="T4519">
        <v>4410</v>
      </c>
      <c r="U4519">
        <v>4820</v>
      </c>
      <c r="V4519">
        <v>5230</v>
      </c>
      <c r="W4519" t="s">
        <v>3472</v>
      </c>
      <c r="X4519">
        <v>1</v>
      </c>
      <c r="Y4519">
        <v>1</v>
      </c>
      <c r="Z4519" t="s">
        <v>1532</v>
      </c>
    </row>
    <row r="4520" spans="1:26">
      <c r="A4520">
        <v>285</v>
      </c>
      <c r="B4520">
        <v>16226</v>
      </c>
      <c r="C4520" t="s">
        <v>1574</v>
      </c>
      <c r="D4520" t="s">
        <v>1529</v>
      </c>
      <c r="E4520" t="s">
        <v>1444</v>
      </c>
      <c r="F4520">
        <v>6202</v>
      </c>
      <c r="G4520">
        <v>50666</v>
      </c>
      <c r="H4520" t="s">
        <v>1530</v>
      </c>
      <c r="I4520">
        <v>261</v>
      </c>
      <c r="J4520">
        <v>3</v>
      </c>
      <c r="K4520">
        <v>500</v>
      </c>
      <c r="L4520">
        <v>81000</v>
      </c>
      <c r="M4520">
        <v>32687</v>
      </c>
      <c r="N4520">
        <v>34321</v>
      </c>
      <c r="O4520">
        <v>36037</v>
      </c>
      <c r="P4520">
        <v>39387</v>
      </c>
      <c r="Q4520">
        <v>42737</v>
      </c>
      <c r="R4520">
        <v>1500</v>
      </c>
      <c r="S4520">
        <v>1575</v>
      </c>
      <c r="T4520">
        <v>1654</v>
      </c>
      <c r="U4520">
        <v>1807</v>
      </c>
      <c r="V4520">
        <v>1961</v>
      </c>
      <c r="W4520" t="s">
        <v>3473</v>
      </c>
      <c r="X4520">
        <v>1</v>
      </c>
      <c r="Y4520">
        <v>1</v>
      </c>
      <c r="Z4520" t="s">
        <v>1532</v>
      </c>
    </row>
    <row r="4521" spans="1:26">
      <c r="A4521">
        <v>285</v>
      </c>
      <c r="B4521">
        <v>16226</v>
      </c>
      <c r="C4521" t="s">
        <v>1574</v>
      </c>
      <c r="D4521" t="s">
        <v>1529</v>
      </c>
      <c r="E4521" t="s">
        <v>1444</v>
      </c>
      <c r="F4521">
        <v>32525</v>
      </c>
      <c r="G4521">
        <v>72257</v>
      </c>
      <c r="H4521" t="s">
        <v>1530</v>
      </c>
      <c r="I4521">
        <v>261</v>
      </c>
      <c r="J4521">
        <v>1</v>
      </c>
      <c r="K4521">
        <v>850</v>
      </c>
      <c r="L4521">
        <v>81000</v>
      </c>
      <c r="M4521">
        <v>32687</v>
      </c>
      <c r="N4521">
        <v>34321</v>
      </c>
      <c r="O4521">
        <v>36037</v>
      </c>
      <c r="P4521">
        <v>39387</v>
      </c>
      <c r="Q4521">
        <v>42737</v>
      </c>
      <c r="R4521">
        <v>850</v>
      </c>
      <c r="S4521">
        <v>892</v>
      </c>
      <c r="T4521">
        <v>937</v>
      </c>
      <c r="U4521">
        <v>1024</v>
      </c>
      <c r="V4521">
        <v>1111</v>
      </c>
      <c r="W4521" t="s">
        <v>3474</v>
      </c>
      <c r="X4521">
        <v>1</v>
      </c>
      <c r="Y4521">
        <v>1</v>
      </c>
      <c r="Z4521" t="s">
        <v>1532</v>
      </c>
    </row>
    <row r="4522" spans="1:26">
      <c r="A4522">
        <v>285</v>
      </c>
      <c r="B4522">
        <v>16226</v>
      </c>
      <c r="C4522" t="s">
        <v>1574</v>
      </c>
      <c r="D4522" t="s">
        <v>1529</v>
      </c>
      <c r="E4522" t="s">
        <v>1444</v>
      </c>
      <c r="F4522">
        <v>66378</v>
      </c>
      <c r="G4522">
        <v>79756</v>
      </c>
      <c r="H4522" t="s">
        <v>1530</v>
      </c>
      <c r="I4522">
        <v>261</v>
      </c>
      <c r="J4522">
        <v>2</v>
      </c>
      <c r="K4522">
        <v>800</v>
      </c>
      <c r="L4522">
        <v>81000</v>
      </c>
      <c r="M4522">
        <v>32687</v>
      </c>
      <c r="N4522">
        <v>34321</v>
      </c>
      <c r="O4522">
        <v>36037</v>
      </c>
      <c r="P4522">
        <v>39387</v>
      </c>
      <c r="Q4522">
        <v>42737</v>
      </c>
      <c r="R4522">
        <v>1600</v>
      </c>
      <c r="S4522">
        <v>1680</v>
      </c>
      <c r="T4522">
        <v>1764</v>
      </c>
      <c r="U4522">
        <v>1928</v>
      </c>
      <c r="V4522">
        <v>2092</v>
      </c>
      <c r="W4522" t="s">
        <v>3475</v>
      </c>
      <c r="X4522">
        <v>1</v>
      </c>
      <c r="Y4522">
        <v>1</v>
      </c>
      <c r="Z4522" t="s">
        <v>1532</v>
      </c>
    </row>
    <row r="4523" spans="1:26">
      <c r="A4523">
        <v>285</v>
      </c>
      <c r="B4523">
        <v>16226</v>
      </c>
      <c r="C4523" t="s">
        <v>1574</v>
      </c>
      <c r="D4523" t="s">
        <v>1529</v>
      </c>
      <c r="E4523" t="s">
        <v>1444</v>
      </c>
      <c r="F4523">
        <v>32555</v>
      </c>
      <c r="G4523">
        <v>72252</v>
      </c>
      <c r="H4523" t="s">
        <v>1530</v>
      </c>
      <c r="I4523">
        <v>261</v>
      </c>
      <c r="J4523">
        <v>6</v>
      </c>
      <c r="K4523">
        <v>800</v>
      </c>
      <c r="L4523">
        <v>81000</v>
      </c>
      <c r="M4523">
        <v>32687</v>
      </c>
      <c r="N4523">
        <v>34321</v>
      </c>
      <c r="O4523">
        <v>36037</v>
      </c>
      <c r="P4523">
        <v>39387</v>
      </c>
      <c r="Q4523">
        <v>42737</v>
      </c>
      <c r="R4523">
        <v>4800</v>
      </c>
      <c r="S4523">
        <v>5040</v>
      </c>
      <c r="T4523">
        <v>5292</v>
      </c>
      <c r="U4523">
        <v>5784</v>
      </c>
      <c r="V4523">
        <v>6276</v>
      </c>
      <c r="W4523" t="s">
        <v>3476</v>
      </c>
      <c r="X4523">
        <v>1</v>
      </c>
      <c r="Y4523">
        <v>1</v>
      </c>
      <c r="Z4523" t="s">
        <v>1532</v>
      </c>
    </row>
    <row r="4524" spans="1:26">
      <c r="A4524">
        <v>285</v>
      </c>
      <c r="B4524">
        <v>16226</v>
      </c>
      <c r="C4524" t="s">
        <v>1574</v>
      </c>
      <c r="D4524" t="s">
        <v>1529</v>
      </c>
      <c r="E4524" t="s">
        <v>1444</v>
      </c>
      <c r="F4524">
        <v>54662</v>
      </c>
      <c r="G4524">
        <v>72245</v>
      </c>
      <c r="H4524" t="s">
        <v>1530</v>
      </c>
      <c r="I4524">
        <v>261</v>
      </c>
      <c r="J4524">
        <v>2</v>
      </c>
      <c r="K4524">
        <v>800</v>
      </c>
      <c r="L4524">
        <v>81000</v>
      </c>
      <c r="M4524">
        <v>32687</v>
      </c>
      <c r="N4524">
        <v>34321</v>
      </c>
      <c r="O4524">
        <v>36037</v>
      </c>
      <c r="P4524">
        <v>39387</v>
      </c>
      <c r="Q4524">
        <v>42737</v>
      </c>
      <c r="R4524">
        <v>1600</v>
      </c>
      <c r="S4524">
        <v>1680</v>
      </c>
      <c r="T4524">
        <v>1764</v>
      </c>
      <c r="U4524">
        <v>1928</v>
      </c>
      <c r="V4524">
        <v>2092</v>
      </c>
      <c r="W4524" t="s">
        <v>3477</v>
      </c>
      <c r="X4524">
        <v>1</v>
      </c>
      <c r="Y4524">
        <v>1</v>
      </c>
      <c r="Z4524" t="s">
        <v>1532</v>
      </c>
    </row>
    <row r="4525" spans="1:26">
      <c r="A4525">
        <v>285</v>
      </c>
      <c r="B4525">
        <v>16226</v>
      </c>
      <c r="C4525" t="s">
        <v>1574</v>
      </c>
      <c r="D4525" t="s">
        <v>1529</v>
      </c>
      <c r="E4525" t="s">
        <v>1444</v>
      </c>
      <c r="F4525">
        <v>29110</v>
      </c>
      <c r="G4525">
        <v>72238</v>
      </c>
      <c r="H4525" t="s">
        <v>1530</v>
      </c>
      <c r="I4525">
        <v>261</v>
      </c>
      <c r="J4525">
        <v>2</v>
      </c>
      <c r="K4525">
        <v>800</v>
      </c>
      <c r="L4525">
        <v>81000</v>
      </c>
      <c r="M4525">
        <v>32687</v>
      </c>
      <c r="N4525">
        <v>34321</v>
      </c>
      <c r="O4525">
        <v>36037</v>
      </c>
      <c r="P4525">
        <v>39387</v>
      </c>
      <c r="Q4525">
        <v>42737</v>
      </c>
      <c r="R4525">
        <v>1600</v>
      </c>
      <c r="S4525">
        <v>1680</v>
      </c>
      <c r="T4525">
        <v>1764</v>
      </c>
      <c r="U4525">
        <v>1928</v>
      </c>
      <c r="V4525">
        <v>2092</v>
      </c>
      <c r="W4525" t="s">
        <v>3478</v>
      </c>
      <c r="X4525">
        <v>1</v>
      </c>
      <c r="Y4525">
        <v>1</v>
      </c>
      <c r="Z4525" t="s">
        <v>1532</v>
      </c>
    </row>
    <row r="4526" spans="1:26">
      <c r="A4526">
        <v>285</v>
      </c>
      <c r="B4526">
        <v>16226</v>
      </c>
      <c r="C4526" t="s">
        <v>1574</v>
      </c>
      <c r="D4526" t="s">
        <v>1529</v>
      </c>
      <c r="E4526" t="s">
        <v>1444</v>
      </c>
      <c r="F4526">
        <v>35650</v>
      </c>
      <c r="G4526">
        <v>72236</v>
      </c>
      <c r="H4526" t="s">
        <v>1530</v>
      </c>
      <c r="I4526">
        <v>261</v>
      </c>
      <c r="J4526">
        <v>2</v>
      </c>
      <c r="K4526">
        <v>800</v>
      </c>
      <c r="L4526">
        <v>81000</v>
      </c>
      <c r="M4526">
        <v>32687</v>
      </c>
      <c r="N4526">
        <v>34321</v>
      </c>
      <c r="O4526">
        <v>36037</v>
      </c>
      <c r="P4526">
        <v>39387</v>
      </c>
      <c r="Q4526">
        <v>42737</v>
      </c>
      <c r="R4526">
        <v>1600</v>
      </c>
      <c r="S4526">
        <v>1680</v>
      </c>
      <c r="T4526">
        <v>1764</v>
      </c>
      <c r="U4526">
        <v>1928</v>
      </c>
      <c r="V4526">
        <v>2092</v>
      </c>
      <c r="W4526" t="s">
        <v>3479</v>
      </c>
      <c r="X4526">
        <v>1</v>
      </c>
      <c r="Y4526">
        <v>1</v>
      </c>
      <c r="Z4526" t="s">
        <v>1532</v>
      </c>
    </row>
    <row r="4527" spans="1:26">
      <c r="A4527">
        <v>285</v>
      </c>
      <c r="B4527">
        <v>16226</v>
      </c>
      <c r="C4527" t="s">
        <v>1574</v>
      </c>
      <c r="D4527" t="s">
        <v>1529</v>
      </c>
      <c r="E4527" t="s">
        <v>1444</v>
      </c>
      <c r="F4527">
        <v>29501</v>
      </c>
      <c r="G4527">
        <v>72219</v>
      </c>
      <c r="H4527" t="s">
        <v>1530</v>
      </c>
      <c r="I4527">
        <v>261</v>
      </c>
      <c r="J4527">
        <v>2</v>
      </c>
      <c r="K4527">
        <v>800</v>
      </c>
      <c r="L4527">
        <v>81000</v>
      </c>
      <c r="M4527">
        <v>32687</v>
      </c>
      <c r="N4527">
        <v>34321</v>
      </c>
      <c r="O4527">
        <v>36037</v>
      </c>
      <c r="P4527">
        <v>39387</v>
      </c>
      <c r="Q4527">
        <v>42737</v>
      </c>
      <c r="R4527">
        <v>1600</v>
      </c>
      <c r="S4527">
        <v>1680</v>
      </c>
      <c r="T4527">
        <v>1764</v>
      </c>
      <c r="U4527">
        <v>1928</v>
      </c>
      <c r="V4527">
        <v>2092</v>
      </c>
      <c r="W4527" t="s">
        <v>3480</v>
      </c>
      <c r="X4527">
        <v>1</v>
      </c>
      <c r="Y4527">
        <v>1</v>
      </c>
      <c r="Z4527" t="s">
        <v>1532</v>
      </c>
    </row>
    <row r="4528" spans="1:26">
      <c r="A4528">
        <v>285</v>
      </c>
      <c r="B4528">
        <v>16226</v>
      </c>
      <c r="C4528" t="s">
        <v>1574</v>
      </c>
      <c r="D4528" t="s">
        <v>1529</v>
      </c>
      <c r="E4528" t="s">
        <v>1444</v>
      </c>
      <c r="F4528">
        <v>29483</v>
      </c>
      <c r="G4528">
        <v>72217</v>
      </c>
      <c r="H4528" t="s">
        <v>1530</v>
      </c>
      <c r="I4528">
        <v>261</v>
      </c>
      <c r="J4528">
        <v>2</v>
      </c>
      <c r="K4528">
        <v>800</v>
      </c>
      <c r="L4528">
        <v>81000</v>
      </c>
      <c r="M4528">
        <v>32687</v>
      </c>
      <c r="N4528">
        <v>34321</v>
      </c>
      <c r="O4528">
        <v>36037</v>
      </c>
      <c r="P4528">
        <v>39387</v>
      </c>
      <c r="Q4528">
        <v>42737</v>
      </c>
      <c r="R4528">
        <v>1600</v>
      </c>
      <c r="S4528">
        <v>1680</v>
      </c>
      <c r="T4528">
        <v>1764</v>
      </c>
      <c r="U4528">
        <v>1928</v>
      </c>
      <c r="V4528">
        <v>2092</v>
      </c>
      <c r="W4528" t="s">
        <v>3481</v>
      </c>
      <c r="X4528">
        <v>1</v>
      </c>
      <c r="Y4528">
        <v>1</v>
      </c>
      <c r="Z4528" t="s">
        <v>1532</v>
      </c>
    </row>
    <row r="4529" spans="1:26">
      <c r="A4529">
        <v>285</v>
      </c>
      <c r="B4529">
        <v>16226</v>
      </c>
      <c r="C4529" t="s">
        <v>1574</v>
      </c>
      <c r="D4529" t="s">
        <v>1529</v>
      </c>
      <c r="E4529" t="s">
        <v>1444</v>
      </c>
      <c r="F4529">
        <v>28715</v>
      </c>
      <c r="G4529">
        <v>72215</v>
      </c>
      <c r="H4529" t="s">
        <v>1530</v>
      </c>
      <c r="I4529">
        <v>261</v>
      </c>
      <c r="J4529">
        <v>4</v>
      </c>
      <c r="K4529">
        <v>800</v>
      </c>
      <c r="L4529">
        <v>81000</v>
      </c>
      <c r="M4529">
        <v>32687</v>
      </c>
      <c r="N4529">
        <v>34321</v>
      </c>
      <c r="O4529">
        <v>36037</v>
      </c>
      <c r="P4529">
        <v>39387</v>
      </c>
      <c r="Q4529">
        <v>42737</v>
      </c>
      <c r="R4529">
        <v>3200</v>
      </c>
      <c r="S4529">
        <v>3360</v>
      </c>
      <c r="T4529">
        <v>3528</v>
      </c>
      <c r="U4529">
        <v>3856</v>
      </c>
      <c r="V4529">
        <v>4184</v>
      </c>
      <c r="W4529" t="s">
        <v>3482</v>
      </c>
      <c r="X4529">
        <v>1</v>
      </c>
      <c r="Y4529">
        <v>1</v>
      </c>
      <c r="Z4529" t="s">
        <v>1532</v>
      </c>
    </row>
    <row r="4530" spans="1:26">
      <c r="A4530">
        <v>285</v>
      </c>
      <c r="B4530">
        <v>16226</v>
      </c>
      <c r="C4530" t="s">
        <v>1574</v>
      </c>
      <c r="D4530" t="s">
        <v>1529</v>
      </c>
      <c r="E4530" t="s">
        <v>1444</v>
      </c>
      <c r="F4530">
        <v>73034</v>
      </c>
      <c r="G4530">
        <v>86787</v>
      </c>
      <c r="H4530" t="s">
        <v>1530</v>
      </c>
      <c r="I4530">
        <v>261</v>
      </c>
      <c r="J4530">
        <v>2</v>
      </c>
      <c r="K4530">
        <v>800</v>
      </c>
      <c r="L4530">
        <v>81000</v>
      </c>
      <c r="M4530">
        <v>32687</v>
      </c>
      <c r="N4530">
        <v>34321</v>
      </c>
      <c r="O4530">
        <v>36037</v>
      </c>
      <c r="P4530">
        <v>39387</v>
      </c>
      <c r="Q4530">
        <v>42737</v>
      </c>
      <c r="R4530">
        <v>1600</v>
      </c>
      <c r="S4530">
        <v>1680</v>
      </c>
      <c r="T4530">
        <v>1764</v>
      </c>
      <c r="U4530">
        <v>1928</v>
      </c>
      <c r="V4530">
        <v>2092</v>
      </c>
      <c r="W4530" t="s">
        <v>3483</v>
      </c>
      <c r="X4530">
        <v>1</v>
      </c>
      <c r="Y4530">
        <v>1</v>
      </c>
      <c r="Z4530" t="s">
        <v>1532</v>
      </c>
    </row>
    <row r="4531" spans="1:26">
      <c r="A4531">
        <v>285</v>
      </c>
      <c r="B4531">
        <v>16226</v>
      </c>
      <c r="C4531" t="s">
        <v>1574</v>
      </c>
      <c r="D4531" t="s">
        <v>1529</v>
      </c>
      <c r="E4531" t="s">
        <v>1444</v>
      </c>
      <c r="F4531">
        <v>73031</v>
      </c>
      <c r="G4531">
        <v>86780</v>
      </c>
      <c r="H4531" t="s">
        <v>1530</v>
      </c>
      <c r="I4531">
        <v>261</v>
      </c>
      <c r="J4531">
        <v>3</v>
      </c>
      <c r="K4531">
        <v>800</v>
      </c>
      <c r="L4531">
        <v>81000</v>
      </c>
      <c r="M4531">
        <v>32687</v>
      </c>
      <c r="N4531">
        <v>34321</v>
      </c>
      <c r="O4531">
        <v>36037</v>
      </c>
      <c r="P4531">
        <v>39387</v>
      </c>
      <c r="Q4531">
        <v>42737</v>
      </c>
      <c r="R4531">
        <v>2400</v>
      </c>
      <c r="S4531">
        <v>2520</v>
      </c>
      <c r="T4531">
        <v>2646</v>
      </c>
      <c r="U4531">
        <v>2892</v>
      </c>
      <c r="V4531">
        <v>3138</v>
      </c>
      <c r="W4531" t="s">
        <v>3484</v>
      </c>
      <c r="X4531">
        <v>1</v>
      </c>
      <c r="Y4531">
        <v>1</v>
      </c>
      <c r="Z4531" t="s">
        <v>1532</v>
      </c>
    </row>
    <row r="4532" spans="1:26">
      <c r="A4532">
        <v>285</v>
      </c>
      <c r="B4532">
        <v>16226</v>
      </c>
      <c r="C4532" t="s">
        <v>1574</v>
      </c>
      <c r="D4532" t="s">
        <v>1529</v>
      </c>
      <c r="E4532" t="s">
        <v>1444</v>
      </c>
      <c r="F4532">
        <v>29476</v>
      </c>
      <c r="G4532">
        <v>72190</v>
      </c>
      <c r="H4532" t="s">
        <v>1530</v>
      </c>
      <c r="I4532">
        <v>261</v>
      </c>
      <c r="J4532">
        <v>3</v>
      </c>
      <c r="K4532">
        <v>800</v>
      </c>
      <c r="L4532">
        <v>81000</v>
      </c>
      <c r="M4532">
        <v>32687</v>
      </c>
      <c r="N4532">
        <v>34321</v>
      </c>
      <c r="O4532">
        <v>36037</v>
      </c>
      <c r="P4532">
        <v>39387</v>
      </c>
      <c r="Q4532">
        <v>42737</v>
      </c>
      <c r="R4532">
        <v>2400</v>
      </c>
      <c r="S4532">
        <v>2520</v>
      </c>
      <c r="T4532">
        <v>2646</v>
      </c>
      <c r="U4532">
        <v>2892</v>
      </c>
      <c r="V4532">
        <v>3138</v>
      </c>
      <c r="W4532" t="s">
        <v>3485</v>
      </c>
      <c r="X4532">
        <v>1</v>
      </c>
      <c r="Y4532">
        <v>1</v>
      </c>
      <c r="Z4532" t="s">
        <v>1532</v>
      </c>
    </row>
    <row r="4533" spans="1:26">
      <c r="A4533">
        <v>285</v>
      </c>
      <c r="B4533">
        <v>16226</v>
      </c>
      <c r="C4533" t="s">
        <v>1574</v>
      </c>
      <c r="D4533" t="s">
        <v>1529</v>
      </c>
      <c r="E4533" t="s">
        <v>1444</v>
      </c>
      <c r="F4533">
        <v>32530</v>
      </c>
      <c r="G4533">
        <v>72189</v>
      </c>
      <c r="H4533" t="s">
        <v>1530</v>
      </c>
      <c r="I4533">
        <v>261</v>
      </c>
      <c r="J4533">
        <v>3</v>
      </c>
      <c r="K4533">
        <v>800</v>
      </c>
      <c r="L4533">
        <v>81000</v>
      </c>
      <c r="M4533">
        <v>32687</v>
      </c>
      <c r="N4533">
        <v>34321</v>
      </c>
      <c r="O4533">
        <v>36037</v>
      </c>
      <c r="P4533">
        <v>39387</v>
      </c>
      <c r="Q4533">
        <v>42737</v>
      </c>
      <c r="R4533">
        <v>2400</v>
      </c>
      <c r="S4533">
        <v>2520</v>
      </c>
      <c r="T4533">
        <v>2646</v>
      </c>
      <c r="U4533">
        <v>2892</v>
      </c>
      <c r="V4533">
        <v>3138</v>
      </c>
      <c r="W4533" t="s">
        <v>3486</v>
      </c>
      <c r="X4533">
        <v>1</v>
      </c>
      <c r="Y4533">
        <v>1</v>
      </c>
      <c r="Z4533" t="s">
        <v>1532</v>
      </c>
    </row>
    <row r="4534" spans="1:26">
      <c r="A4534">
        <v>285</v>
      </c>
      <c r="B4534">
        <v>16226</v>
      </c>
      <c r="C4534" t="s">
        <v>1574</v>
      </c>
      <c r="D4534" t="s">
        <v>1529</v>
      </c>
      <c r="E4534" t="s">
        <v>1444</v>
      </c>
      <c r="F4534">
        <v>73033</v>
      </c>
      <c r="G4534">
        <v>86785</v>
      </c>
      <c r="H4534" t="s">
        <v>1530</v>
      </c>
      <c r="I4534">
        <v>261</v>
      </c>
      <c r="J4534">
        <v>1</v>
      </c>
      <c r="K4534">
        <v>800</v>
      </c>
      <c r="L4534">
        <v>81000</v>
      </c>
      <c r="M4534">
        <v>32687</v>
      </c>
      <c r="N4534">
        <v>34321</v>
      </c>
      <c r="O4534">
        <v>36037</v>
      </c>
      <c r="P4534">
        <v>39387</v>
      </c>
      <c r="Q4534">
        <v>42737</v>
      </c>
      <c r="R4534">
        <v>800</v>
      </c>
      <c r="S4534">
        <v>840</v>
      </c>
      <c r="T4534">
        <v>882</v>
      </c>
      <c r="U4534">
        <v>964</v>
      </c>
      <c r="V4534">
        <v>1046</v>
      </c>
      <c r="W4534" t="s">
        <v>3487</v>
      </c>
      <c r="X4534">
        <v>1</v>
      </c>
      <c r="Y4534">
        <v>1</v>
      </c>
      <c r="Z4534" t="s">
        <v>1532</v>
      </c>
    </row>
    <row r="4535" spans="1:26">
      <c r="A4535">
        <v>285</v>
      </c>
      <c r="B4535">
        <v>16226</v>
      </c>
      <c r="C4535" t="s">
        <v>1574</v>
      </c>
      <c r="D4535" t="s">
        <v>1529</v>
      </c>
      <c r="E4535" t="s">
        <v>1444</v>
      </c>
      <c r="F4535">
        <v>29463</v>
      </c>
      <c r="G4535">
        <v>72174</v>
      </c>
      <c r="H4535" t="s">
        <v>1530</v>
      </c>
      <c r="I4535">
        <v>261</v>
      </c>
      <c r="J4535">
        <v>2</v>
      </c>
      <c r="K4535">
        <v>800</v>
      </c>
      <c r="L4535">
        <v>81000</v>
      </c>
      <c r="M4535">
        <v>32687</v>
      </c>
      <c r="N4535">
        <v>34321</v>
      </c>
      <c r="O4535">
        <v>36037</v>
      </c>
      <c r="P4535">
        <v>39387</v>
      </c>
      <c r="Q4535">
        <v>42737</v>
      </c>
      <c r="R4535">
        <v>1600</v>
      </c>
      <c r="S4535">
        <v>1680</v>
      </c>
      <c r="T4535">
        <v>1764</v>
      </c>
      <c r="U4535">
        <v>1928</v>
      </c>
      <c r="V4535">
        <v>2092</v>
      </c>
      <c r="W4535" t="s">
        <v>3488</v>
      </c>
      <c r="X4535">
        <v>1</v>
      </c>
      <c r="Y4535">
        <v>1</v>
      </c>
      <c r="Z4535" t="s">
        <v>1532</v>
      </c>
    </row>
    <row r="4536" spans="1:26">
      <c r="A4536">
        <v>285</v>
      </c>
      <c r="B4536">
        <v>16226</v>
      </c>
      <c r="C4536" t="s">
        <v>1574</v>
      </c>
      <c r="D4536" t="s">
        <v>1529</v>
      </c>
      <c r="E4536" t="s">
        <v>1444</v>
      </c>
      <c r="F4536">
        <v>35103</v>
      </c>
      <c r="G4536">
        <v>72165</v>
      </c>
      <c r="H4536" t="s">
        <v>1530</v>
      </c>
      <c r="I4536">
        <v>261</v>
      </c>
      <c r="J4536">
        <v>2</v>
      </c>
      <c r="K4536">
        <v>600</v>
      </c>
      <c r="L4536">
        <v>81000</v>
      </c>
      <c r="M4536">
        <v>32687</v>
      </c>
      <c r="N4536">
        <v>34321</v>
      </c>
      <c r="O4536">
        <v>36037</v>
      </c>
      <c r="P4536">
        <v>39387</v>
      </c>
      <c r="Q4536">
        <v>42737</v>
      </c>
      <c r="R4536">
        <v>1200</v>
      </c>
      <c r="S4536">
        <v>1260</v>
      </c>
      <c r="T4536">
        <v>1323</v>
      </c>
      <c r="U4536">
        <v>1446</v>
      </c>
      <c r="V4536">
        <v>1569</v>
      </c>
      <c r="W4536" t="s">
        <v>3489</v>
      </c>
      <c r="X4536">
        <v>1</v>
      </c>
      <c r="Y4536">
        <v>1</v>
      </c>
      <c r="Z4536" t="s">
        <v>1532</v>
      </c>
    </row>
    <row r="4537" spans="1:26">
      <c r="A4537">
        <v>285</v>
      </c>
      <c r="B4537">
        <v>16226</v>
      </c>
      <c r="C4537" t="s">
        <v>1574</v>
      </c>
      <c r="D4537" t="s">
        <v>1529</v>
      </c>
      <c r="E4537" t="s">
        <v>1444</v>
      </c>
      <c r="F4537">
        <v>28720</v>
      </c>
      <c r="G4537">
        <v>72163</v>
      </c>
      <c r="H4537" t="s">
        <v>1530</v>
      </c>
      <c r="I4537">
        <v>261</v>
      </c>
      <c r="J4537">
        <v>2</v>
      </c>
      <c r="K4537">
        <v>800</v>
      </c>
      <c r="L4537">
        <v>81000</v>
      </c>
      <c r="M4537">
        <v>32687</v>
      </c>
      <c r="N4537">
        <v>34321</v>
      </c>
      <c r="O4537">
        <v>36037</v>
      </c>
      <c r="P4537">
        <v>39387</v>
      </c>
      <c r="Q4537">
        <v>42737</v>
      </c>
      <c r="R4537">
        <v>1600</v>
      </c>
      <c r="S4537">
        <v>1680</v>
      </c>
      <c r="T4537">
        <v>1764</v>
      </c>
      <c r="U4537">
        <v>1928</v>
      </c>
      <c r="V4537">
        <v>2092</v>
      </c>
      <c r="W4537" t="s">
        <v>3490</v>
      </c>
      <c r="X4537">
        <v>1</v>
      </c>
      <c r="Y4537">
        <v>1</v>
      </c>
      <c r="Z4537" t="s">
        <v>1532</v>
      </c>
    </row>
    <row r="4538" spans="1:26">
      <c r="A4538">
        <v>285</v>
      </c>
      <c r="B4538">
        <v>16226</v>
      </c>
      <c r="C4538" t="s">
        <v>1574</v>
      </c>
      <c r="D4538" t="s">
        <v>1529</v>
      </c>
      <c r="E4538" t="s">
        <v>1444</v>
      </c>
      <c r="F4538">
        <v>29080</v>
      </c>
      <c r="G4538">
        <v>72160</v>
      </c>
      <c r="H4538" t="s">
        <v>1530</v>
      </c>
      <c r="I4538">
        <v>261</v>
      </c>
      <c r="J4538">
        <v>2</v>
      </c>
      <c r="K4538">
        <v>600</v>
      </c>
      <c r="L4538">
        <v>81000</v>
      </c>
      <c r="M4538">
        <v>32687</v>
      </c>
      <c r="N4538">
        <v>34321</v>
      </c>
      <c r="O4538">
        <v>36037</v>
      </c>
      <c r="P4538">
        <v>39387</v>
      </c>
      <c r="Q4538">
        <v>42737</v>
      </c>
      <c r="R4538">
        <v>1200</v>
      </c>
      <c r="S4538">
        <v>1260</v>
      </c>
      <c r="T4538">
        <v>1323</v>
      </c>
      <c r="U4538">
        <v>1446</v>
      </c>
      <c r="V4538">
        <v>1569</v>
      </c>
      <c r="W4538" t="s">
        <v>3491</v>
      </c>
      <c r="X4538">
        <v>1</v>
      </c>
      <c r="Y4538">
        <v>1</v>
      </c>
      <c r="Z4538" t="s">
        <v>1532</v>
      </c>
    </row>
    <row r="4539" spans="1:26">
      <c r="A4539">
        <v>285</v>
      </c>
      <c r="B4539">
        <v>16226</v>
      </c>
      <c r="C4539" t="s">
        <v>1574</v>
      </c>
      <c r="D4539" t="s">
        <v>1529</v>
      </c>
      <c r="E4539" t="s">
        <v>1444</v>
      </c>
      <c r="F4539">
        <v>28702</v>
      </c>
      <c r="G4539">
        <v>72153</v>
      </c>
      <c r="H4539" t="s">
        <v>1530</v>
      </c>
      <c r="I4539">
        <v>261</v>
      </c>
      <c r="J4539">
        <v>2</v>
      </c>
      <c r="K4539">
        <v>600</v>
      </c>
      <c r="L4539">
        <v>81000</v>
      </c>
      <c r="M4539">
        <v>32687</v>
      </c>
      <c r="N4539">
        <v>34321</v>
      </c>
      <c r="O4539">
        <v>36037</v>
      </c>
      <c r="P4539">
        <v>39387</v>
      </c>
      <c r="Q4539">
        <v>42737</v>
      </c>
      <c r="R4539">
        <v>1200</v>
      </c>
      <c r="S4539">
        <v>1260</v>
      </c>
      <c r="T4539">
        <v>1323</v>
      </c>
      <c r="U4539">
        <v>1446</v>
      </c>
      <c r="V4539">
        <v>1569</v>
      </c>
      <c r="W4539" t="s">
        <v>3492</v>
      </c>
      <c r="X4539">
        <v>1</v>
      </c>
      <c r="Y4539">
        <v>1</v>
      </c>
      <c r="Z4539" t="s">
        <v>1532</v>
      </c>
    </row>
    <row r="4540" spans="1:26">
      <c r="A4540">
        <v>285</v>
      </c>
      <c r="B4540">
        <v>16226</v>
      </c>
      <c r="C4540" t="s">
        <v>1574</v>
      </c>
      <c r="D4540" t="s">
        <v>1529</v>
      </c>
      <c r="E4540" t="s">
        <v>1444</v>
      </c>
      <c r="F4540">
        <v>45605</v>
      </c>
      <c r="G4540">
        <v>72151</v>
      </c>
      <c r="H4540" t="s">
        <v>1530</v>
      </c>
      <c r="I4540">
        <v>261</v>
      </c>
      <c r="J4540">
        <v>2</v>
      </c>
      <c r="K4540">
        <v>600</v>
      </c>
      <c r="L4540">
        <v>81000</v>
      </c>
      <c r="M4540">
        <v>32687</v>
      </c>
      <c r="N4540">
        <v>34321</v>
      </c>
      <c r="O4540">
        <v>36037</v>
      </c>
      <c r="P4540">
        <v>39387</v>
      </c>
      <c r="Q4540">
        <v>42737</v>
      </c>
      <c r="R4540">
        <v>1200</v>
      </c>
      <c r="S4540">
        <v>1260</v>
      </c>
      <c r="T4540">
        <v>1323</v>
      </c>
      <c r="U4540">
        <v>1446</v>
      </c>
      <c r="V4540">
        <v>1569</v>
      </c>
      <c r="W4540" t="s">
        <v>3493</v>
      </c>
      <c r="X4540">
        <v>1</v>
      </c>
      <c r="Y4540">
        <v>1</v>
      </c>
      <c r="Z4540" t="s">
        <v>1532</v>
      </c>
    </row>
    <row r="4541" spans="1:26">
      <c r="A4541">
        <v>285</v>
      </c>
      <c r="B4541">
        <v>16226</v>
      </c>
      <c r="C4541" t="s">
        <v>1574</v>
      </c>
      <c r="D4541" t="s">
        <v>1529</v>
      </c>
      <c r="E4541" t="s">
        <v>1444</v>
      </c>
      <c r="F4541">
        <v>29365</v>
      </c>
      <c r="G4541">
        <v>72148</v>
      </c>
      <c r="H4541" t="s">
        <v>1530</v>
      </c>
      <c r="I4541">
        <v>261</v>
      </c>
      <c r="J4541">
        <v>6</v>
      </c>
      <c r="K4541">
        <v>600</v>
      </c>
      <c r="L4541">
        <v>81000</v>
      </c>
      <c r="M4541">
        <v>32687</v>
      </c>
      <c r="N4541">
        <v>34321</v>
      </c>
      <c r="O4541">
        <v>36037</v>
      </c>
      <c r="P4541">
        <v>39387</v>
      </c>
      <c r="Q4541">
        <v>42737</v>
      </c>
      <c r="R4541">
        <v>3600</v>
      </c>
      <c r="S4541">
        <v>3780</v>
      </c>
      <c r="T4541">
        <v>3969</v>
      </c>
      <c r="U4541">
        <v>4338</v>
      </c>
      <c r="V4541">
        <v>4707</v>
      </c>
      <c r="W4541" t="s">
        <v>3494</v>
      </c>
      <c r="X4541">
        <v>1</v>
      </c>
      <c r="Y4541">
        <v>1</v>
      </c>
      <c r="Z4541" t="s">
        <v>1532</v>
      </c>
    </row>
    <row r="4542" spans="1:26">
      <c r="A4542">
        <v>285</v>
      </c>
      <c r="B4542">
        <v>16226</v>
      </c>
      <c r="C4542" t="s">
        <v>1574</v>
      </c>
      <c r="D4542" t="s">
        <v>1529</v>
      </c>
      <c r="E4542" t="s">
        <v>1444</v>
      </c>
      <c r="F4542">
        <v>29350</v>
      </c>
      <c r="G4542">
        <v>72090</v>
      </c>
      <c r="H4542" t="s">
        <v>1530</v>
      </c>
      <c r="I4542">
        <v>261</v>
      </c>
      <c r="J4542">
        <v>2</v>
      </c>
      <c r="K4542">
        <v>600</v>
      </c>
      <c r="L4542">
        <v>81000</v>
      </c>
      <c r="M4542">
        <v>32687</v>
      </c>
      <c r="N4542">
        <v>34321</v>
      </c>
      <c r="O4542">
        <v>36037</v>
      </c>
      <c r="P4542">
        <v>39387</v>
      </c>
      <c r="Q4542">
        <v>42737</v>
      </c>
      <c r="R4542">
        <v>1200</v>
      </c>
      <c r="S4542">
        <v>1260</v>
      </c>
      <c r="T4542">
        <v>1323</v>
      </c>
      <c r="U4542">
        <v>1446</v>
      </c>
      <c r="V4542">
        <v>1569</v>
      </c>
      <c r="W4542" t="s">
        <v>3495</v>
      </c>
      <c r="X4542">
        <v>1</v>
      </c>
      <c r="Y4542">
        <v>1</v>
      </c>
      <c r="Z4542" t="s">
        <v>1532</v>
      </c>
    </row>
    <row r="4543" spans="1:26">
      <c r="A4543">
        <v>285</v>
      </c>
      <c r="B4543">
        <v>16226</v>
      </c>
      <c r="C4543" t="s">
        <v>1574</v>
      </c>
      <c r="D4543" t="s">
        <v>1529</v>
      </c>
      <c r="E4543" t="s">
        <v>1444</v>
      </c>
      <c r="F4543">
        <v>55954</v>
      </c>
      <c r="G4543">
        <v>72087</v>
      </c>
      <c r="H4543" t="s">
        <v>1530</v>
      </c>
      <c r="I4543">
        <v>261</v>
      </c>
      <c r="J4543">
        <v>2</v>
      </c>
      <c r="K4543">
        <v>600</v>
      </c>
      <c r="L4543">
        <v>81000</v>
      </c>
      <c r="M4543">
        <v>32687</v>
      </c>
      <c r="N4543">
        <v>34321</v>
      </c>
      <c r="O4543">
        <v>36037</v>
      </c>
      <c r="P4543">
        <v>39387</v>
      </c>
      <c r="Q4543">
        <v>42737</v>
      </c>
      <c r="R4543">
        <v>1200</v>
      </c>
      <c r="S4543">
        <v>1260</v>
      </c>
      <c r="T4543">
        <v>1323</v>
      </c>
      <c r="U4543">
        <v>1446</v>
      </c>
      <c r="V4543">
        <v>1569</v>
      </c>
      <c r="W4543" t="s">
        <v>3496</v>
      </c>
      <c r="X4543">
        <v>1</v>
      </c>
      <c r="Y4543">
        <v>1</v>
      </c>
      <c r="Z4543" t="s">
        <v>1532</v>
      </c>
    </row>
    <row r="4544" spans="1:26">
      <c r="A4544">
        <v>285</v>
      </c>
      <c r="B4544">
        <v>16226</v>
      </c>
      <c r="C4544" t="s">
        <v>1574</v>
      </c>
      <c r="D4544" t="s">
        <v>1529</v>
      </c>
      <c r="E4544" t="s">
        <v>1444</v>
      </c>
      <c r="F4544">
        <v>45648</v>
      </c>
      <c r="G4544">
        <v>72079</v>
      </c>
      <c r="H4544" t="s">
        <v>1530</v>
      </c>
      <c r="I4544">
        <v>261</v>
      </c>
      <c r="J4544">
        <v>2</v>
      </c>
      <c r="K4544">
        <v>600</v>
      </c>
      <c r="L4544">
        <v>81000</v>
      </c>
      <c r="M4544">
        <v>32687</v>
      </c>
      <c r="N4544">
        <v>34321</v>
      </c>
      <c r="O4544">
        <v>36037</v>
      </c>
      <c r="P4544">
        <v>39387</v>
      </c>
      <c r="Q4544">
        <v>42737</v>
      </c>
      <c r="R4544">
        <v>1200</v>
      </c>
      <c r="S4544">
        <v>1260</v>
      </c>
      <c r="T4544">
        <v>1323</v>
      </c>
      <c r="U4544">
        <v>1446</v>
      </c>
      <c r="V4544">
        <v>1569</v>
      </c>
      <c r="W4544" t="s">
        <v>3497</v>
      </c>
      <c r="X4544">
        <v>1</v>
      </c>
      <c r="Y4544">
        <v>1</v>
      </c>
      <c r="Z4544" t="s">
        <v>1532</v>
      </c>
    </row>
    <row r="4545" spans="1:26">
      <c r="A4545">
        <v>285</v>
      </c>
      <c r="B4545">
        <v>16226</v>
      </c>
      <c r="C4545" t="s">
        <v>1574</v>
      </c>
      <c r="D4545" t="s">
        <v>1529</v>
      </c>
      <c r="E4545" t="s">
        <v>1444</v>
      </c>
      <c r="F4545">
        <v>49852</v>
      </c>
      <c r="G4545">
        <v>72078</v>
      </c>
      <c r="H4545" t="s">
        <v>1530</v>
      </c>
      <c r="I4545">
        <v>261</v>
      </c>
      <c r="J4545">
        <v>2</v>
      </c>
      <c r="K4545">
        <v>400</v>
      </c>
      <c r="L4545">
        <v>81000</v>
      </c>
      <c r="M4545">
        <v>32687</v>
      </c>
      <c r="N4545">
        <v>34321</v>
      </c>
      <c r="O4545">
        <v>36037</v>
      </c>
      <c r="P4545">
        <v>39387</v>
      </c>
      <c r="Q4545">
        <v>42737</v>
      </c>
      <c r="R4545">
        <v>800</v>
      </c>
      <c r="S4545">
        <v>840</v>
      </c>
      <c r="T4545">
        <v>882</v>
      </c>
      <c r="U4545">
        <v>964</v>
      </c>
      <c r="V4545">
        <v>1046</v>
      </c>
      <c r="W4545" t="s">
        <v>3498</v>
      </c>
      <c r="X4545">
        <v>1</v>
      </c>
      <c r="Y4545">
        <v>1</v>
      </c>
      <c r="Z4545" t="s">
        <v>1532</v>
      </c>
    </row>
    <row r="4546" spans="1:26">
      <c r="A4546">
        <v>285</v>
      </c>
      <c r="B4546">
        <v>16226</v>
      </c>
      <c r="C4546" t="s">
        <v>1574</v>
      </c>
      <c r="D4546" t="s">
        <v>1529</v>
      </c>
      <c r="E4546" t="s">
        <v>1444</v>
      </c>
      <c r="F4546">
        <v>29301</v>
      </c>
      <c r="G4546">
        <v>72068</v>
      </c>
      <c r="H4546" t="s">
        <v>1530</v>
      </c>
      <c r="I4546">
        <v>261</v>
      </c>
      <c r="J4546">
        <v>2</v>
      </c>
      <c r="K4546">
        <v>400</v>
      </c>
      <c r="L4546">
        <v>81000</v>
      </c>
      <c r="M4546">
        <v>32687</v>
      </c>
      <c r="N4546">
        <v>34321</v>
      </c>
      <c r="O4546">
        <v>36037</v>
      </c>
      <c r="P4546">
        <v>39387</v>
      </c>
      <c r="Q4546">
        <v>42737</v>
      </c>
      <c r="R4546">
        <v>800</v>
      </c>
      <c r="S4546">
        <v>840</v>
      </c>
      <c r="T4546">
        <v>882</v>
      </c>
      <c r="U4546">
        <v>964</v>
      </c>
      <c r="V4546">
        <v>1046</v>
      </c>
      <c r="W4546" t="s">
        <v>3499</v>
      </c>
      <c r="X4546">
        <v>1</v>
      </c>
      <c r="Y4546">
        <v>1</v>
      </c>
      <c r="Z4546" t="s">
        <v>1532</v>
      </c>
    </row>
    <row r="4547" spans="1:26">
      <c r="A4547">
        <v>285</v>
      </c>
      <c r="B4547">
        <v>16226</v>
      </c>
      <c r="C4547" t="s">
        <v>1574</v>
      </c>
      <c r="D4547" t="s">
        <v>1529</v>
      </c>
      <c r="E4547" t="s">
        <v>1444</v>
      </c>
      <c r="F4547">
        <v>45643</v>
      </c>
      <c r="G4547">
        <v>72045</v>
      </c>
      <c r="H4547" t="s">
        <v>1530</v>
      </c>
      <c r="I4547">
        <v>261</v>
      </c>
      <c r="J4547">
        <v>3</v>
      </c>
      <c r="K4547">
        <v>400</v>
      </c>
      <c r="L4547">
        <v>81000</v>
      </c>
      <c r="M4547">
        <v>32687</v>
      </c>
      <c r="N4547">
        <v>34321</v>
      </c>
      <c r="O4547">
        <v>36037</v>
      </c>
      <c r="P4547">
        <v>39387</v>
      </c>
      <c r="Q4547">
        <v>42737</v>
      </c>
      <c r="R4547">
        <v>1200</v>
      </c>
      <c r="S4547">
        <v>1260</v>
      </c>
      <c r="T4547">
        <v>1323</v>
      </c>
      <c r="U4547">
        <v>1446</v>
      </c>
      <c r="V4547">
        <v>1569</v>
      </c>
      <c r="W4547" t="s">
        <v>3500</v>
      </c>
      <c r="X4547">
        <v>1</v>
      </c>
      <c r="Y4547">
        <v>1</v>
      </c>
      <c r="Z4547" t="s">
        <v>1532</v>
      </c>
    </row>
    <row r="4548" spans="1:26">
      <c r="A4548">
        <v>285</v>
      </c>
      <c r="B4548">
        <v>16226</v>
      </c>
      <c r="C4548" t="s">
        <v>1574</v>
      </c>
      <c r="D4548" t="s">
        <v>1529</v>
      </c>
      <c r="E4548" t="s">
        <v>1444</v>
      </c>
      <c r="F4548">
        <v>5851</v>
      </c>
      <c r="G4548">
        <v>51732</v>
      </c>
      <c r="H4548" t="s">
        <v>1530</v>
      </c>
      <c r="I4548">
        <v>261</v>
      </c>
      <c r="J4548">
        <v>12</v>
      </c>
      <c r="K4548">
        <v>300</v>
      </c>
      <c r="L4548">
        <v>81000</v>
      </c>
      <c r="M4548">
        <v>32687</v>
      </c>
      <c r="N4548">
        <v>34321</v>
      </c>
      <c r="O4548">
        <v>36037</v>
      </c>
      <c r="P4548">
        <v>39387</v>
      </c>
      <c r="Q4548">
        <v>42737</v>
      </c>
      <c r="R4548">
        <v>3600</v>
      </c>
      <c r="S4548">
        <v>3780</v>
      </c>
      <c r="T4548">
        <v>3969</v>
      </c>
      <c r="U4548">
        <v>4338</v>
      </c>
      <c r="V4548">
        <v>4707</v>
      </c>
      <c r="W4548" t="s">
        <v>3501</v>
      </c>
      <c r="X4548">
        <v>1</v>
      </c>
      <c r="Y4548">
        <v>1</v>
      </c>
      <c r="Z4548" t="s">
        <v>1532</v>
      </c>
    </row>
    <row r="4549" spans="1:26">
      <c r="A4549">
        <v>285</v>
      </c>
      <c r="B4549">
        <v>16226</v>
      </c>
      <c r="C4549" t="s">
        <v>1574</v>
      </c>
      <c r="D4549" t="s">
        <v>1529</v>
      </c>
      <c r="E4549" t="s">
        <v>1444</v>
      </c>
      <c r="F4549">
        <v>64866</v>
      </c>
      <c r="G4549">
        <v>78050</v>
      </c>
      <c r="H4549" t="s">
        <v>1530</v>
      </c>
      <c r="I4549">
        <v>261</v>
      </c>
      <c r="J4549">
        <v>12</v>
      </c>
      <c r="K4549">
        <v>300</v>
      </c>
      <c r="L4549">
        <v>81000</v>
      </c>
      <c r="M4549">
        <v>32687</v>
      </c>
      <c r="N4549">
        <v>34321</v>
      </c>
      <c r="O4549">
        <v>36037</v>
      </c>
      <c r="P4549">
        <v>39387</v>
      </c>
      <c r="Q4549">
        <v>42737</v>
      </c>
      <c r="R4549">
        <v>3600</v>
      </c>
      <c r="S4549">
        <v>3780</v>
      </c>
      <c r="T4549">
        <v>3969</v>
      </c>
      <c r="U4549">
        <v>4338</v>
      </c>
      <c r="V4549">
        <v>4707</v>
      </c>
      <c r="W4549" t="s">
        <v>3502</v>
      </c>
      <c r="X4549">
        <v>1</v>
      </c>
      <c r="Y4549">
        <v>1</v>
      </c>
      <c r="Z4549" t="s">
        <v>1532</v>
      </c>
    </row>
    <row r="4550" spans="1:26">
      <c r="A4550">
        <v>285</v>
      </c>
      <c r="B4550">
        <v>16226</v>
      </c>
      <c r="C4550" t="s">
        <v>1574</v>
      </c>
      <c r="D4550" t="s">
        <v>1529</v>
      </c>
      <c r="E4550" t="s">
        <v>1444</v>
      </c>
      <c r="F4550">
        <v>5969</v>
      </c>
      <c r="G4550">
        <v>6249</v>
      </c>
      <c r="H4550" t="s">
        <v>1530</v>
      </c>
      <c r="I4550">
        <v>261</v>
      </c>
      <c r="J4550">
        <v>12</v>
      </c>
      <c r="K4550">
        <v>65</v>
      </c>
      <c r="L4550">
        <v>81000</v>
      </c>
      <c r="M4550">
        <v>32687</v>
      </c>
      <c r="N4550">
        <v>34321</v>
      </c>
      <c r="O4550">
        <v>36037</v>
      </c>
      <c r="P4550">
        <v>39387</v>
      </c>
      <c r="Q4550">
        <v>42737</v>
      </c>
      <c r="R4550">
        <v>780</v>
      </c>
      <c r="S4550">
        <v>819</v>
      </c>
      <c r="T4550">
        <v>860</v>
      </c>
      <c r="U4550">
        <v>940</v>
      </c>
      <c r="V4550">
        <v>1020</v>
      </c>
      <c r="W4550" t="s">
        <v>3503</v>
      </c>
      <c r="X4550">
        <v>1</v>
      </c>
      <c r="Y4550">
        <v>1</v>
      </c>
      <c r="Z4550" t="s">
        <v>1532</v>
      </c>
    </row>
    <row r="4551" spans="1:26">
      <c r="A4551">
        <v>285</v>
      </c>
      <c r="B4551">
        <v>16226</v>
      </c>
      <c r="C4551" t="s">
        <v>1574</v>
      </c>
      <c r="D4551" t="s">
        <v>1529</v>
      </c>
      <c r="E4551" t="s">
        <v>1444</v>
      </c>
      <c r="F4551">
        <v>66436</v>
      </c>
      <c r="G4551">
        <v>79818</v>
      </c>
      <c r="H4551" t="s">
        <v>1530</v>
      </c>
      <c r="I4551">
        <v>261</v>
      </c>
      <c r="J4551">
        <v>6</v>
      </c>
      <c r="K4551">
        <v>25</v>
      </c>
      <c r="L4551">
        <v>81000</v>
      </c>
      <c r="M4551">
        <v>32687</v>
      </c>
      <c r="N4551">
        <v>34321</v>
      </c>
      <c r="O4551">
        <v>36037</v>
      </c>
      <c r="P4551">
        <v>39387</v>
      </c>
      <c r="Q4551">
        <v>42737</v>
      </c>
      <c r="R4551">
        <v>150</v>
      </c>
      <c r="S4551">
        <v>157</v>
      </c>
      <c r="T4551">
        <v>165</v>
      </c>
      <c r="U4551">
        <v>181</v>
      </c>
      <c r="V4551">
        <v>196</v>
      </c>
      <c r="W4551" t="s">
        <v>3504</v>
      </c>
      <c r="X4551">
        <v>1</v>
      </c>
      <c r="Y4551">
        <v>1</v>
      </c>
      <c r="Z4551" t="s">
        <v>1532</v>
      </c>
    </row>
    <row r="4552" spans="1:26">
      <c r="A4552">
        <v>285</v>
      </c>
      <c r="B4552">
        <v>16226</v>
      </c>
      <c r="C4552" t="s">
        <v>1574</v>
      </c>
      <c r="D4552" t="s">
        <v>1529</v>
      </c>
      <c r="E4552" t="s">
        <v>1449</v>
      </c>
      <c r="F4552">
        <v>2170174</v>
      </c>
      <c r="G4552">
        <v>2170174</v>
      </c>
      <c r="H4552" t="s">
        <v>1584</v>
      </c>
      <c r="I4552">
        <v>174</v>
      </c>
      <c r="J4552">
        <v>1</v>
      </c>
      <c r="K4552">
        <v>900000</v>
      </c>
      <c r="L4552">
        <v>81314</v>
      </c>
      <c r="M4552">
        <v>1010</v>
      </c>
      <c r="N4552">
        <v>1061</v>
      </c>
      <c r="O4552">
        <v>1114</v>
      </c>
      <c r="P4552">
        <v>1218</v>
      </c>
      <c r="Q4552">
        <v>1322</v>
      </c>
      <c r="R4552">
        <v>900000</v>
      </c>
      <c r="S4552">
        <v>945446</v>
      </c>
      <c r="T4552">
        <v>992673</v>
      </c>
      <c r="U4552">
        <v>1085347</v>
      </c>
      <c r="V4552">
        <v>1178020</v>
      </c>
      <c r="W4552" t="s">
        <v>3505</v>
      </c>
      <c r="X4552">
        <v>1</v>
      </c>
      <c r="Y4552">
        <v>1</v>
      </c>
      <c r="Z4552" t="s">
        <v>1532</v>
      </c>
    </row>
    <row r="4553" spans="1:26">
      <c r="A4553">
        <v>285</v>
      </c>
      <c r="B4553">
        <v>16226</v>
      </c>
      <c r="C4553" t="s">
        <v>1574</v>
      </c>
      <c r="D4553" t="s">
        <v>1529</v>
      </c>
      <c r="E4553" t="s">
        <v>1438</v>
      </c>
      <c r="F4553">
        <v>66701</v>
      </c>
      <c r="G4553">
        <v>80138</v>
      </c>
      <c r="H4553" t="s">
        <v>1530</v>
      </c>
      <c r="I4553">
        <v>295</v>
      </c>
      <c r="J4553">
        <v>2000</v>
      </c>
      <c r="K4553">
        <v>75</v>
      </c>
      <c r="L4553">
        <v>81000</v>
      </c>
      <c r="M4553">
        <v>30492</v>
      </c>
      <c r="N4553">
        <v>32017</v>
      </c>
      <c r="O4553">
        <v>33617</v>
      </c>
      <c r="P4553">
        <v>36742</v>
      </c>
      <c r="Q4553">
        <v>39867</v>
      </c>
      <c r="R4553">
        <v>150000</v>
      </c>
      <c r="S4553">
        <v>157502</v>
      </c>
      <c r="T4553">
        <v>165373</v>
      </c>
      <c r="U4553">
        <v>180746</v>
      </c>
      <c r="V4553">
        <v>196119</v>
      </c>
      <c r="W4553" t="s">
        <v>3506</v>
      </c>
      <c r="X4553">
        <v>1</v>
      </c>
      <c r="Y4553">
        <v>1</v>
      </c>
      <c r="Z4553" t="s">
        <v>1532</v>
      </c>
    </row>
    <row r="4554" spans="1:26">
      <c r="A4554">
        <v>285</v>
      </c>
      <c r="B4554">
        <v>16226</v>
      </c>
      <c r="C4554" t="s">
        <v>1574</v>
      </c>
      <c r="D4554" t="s">
        <v>1529</v>
      </c>
      <c r="E4554" t="s">
        <v>1445</v>
      </c>
      <c r="F4554">
        <v>2170174</v>
      </c>
      <c r="G4554">
        <v>2170174</v>
      </c>
      <c r="H4554" t="s">
        <v>1584</v>
      </c>
      <c r="I4554">
        <v>174</v>
      </c>
      <c r="J4554">
        <v>1</v>
      </c>
      <c r="K4554">
        <v>900000</v>
      </c>
      <c r="L4554">
        <v>81000</v>
      </c>
      <c r="M4554">
        <v>4982</v>
      </c>
      <c r="N4554">
        <v>5231</v>
      </c>
      <c r="O4554">
        <v>5493</v>
      </c>
      <c r="P4554">
        <v>6004</v>
      </c>
      <c r="Q4554">
        <v>6515</v>
      </c>
      <c r="R4554">
        <v>900000</v>
      </c>
      <c r="S4554">
        <v>944982</v>
      </c>
      <c r="T4554">
        <v>992312</v>
      </c>
      <c r="U4554">
        <v>1084625</v>
      </c>
      <c r="V4554">
        <v>1176937</v>
      </c>
      <c r="W4554" t="s">
        <v>3505</v>
      </c>
      <c r="X4554">
        <v>1</v>
      </c>
      <c r="Y4554">
        <v>1</v>
      </c>
      <c r="Z4554" t="s">
        <v>1532</v>
      </c>
    </row>
    <row r="4555" spans="1:26">
      <c r="A4555">
        <v>285</v>
      </c>
      <c r="B4555">
        <v>16226</v>
      </c>
      <c r="C4555" t="s">
        <v>1574</v>
      </c>
      <c r="D4555" t="s">
        <v>1529</v>
      </c>
      <c r="E4555" t="s">
        <v>1449</v>
      </c>
      <c r="F4555">
        <v>31845</v>
      </c>
      <c r="G4555">
        <v>58076</v>
      </c>
      <c r="H4555" t="s">
        <v>1530</v>
      </c>
      <c r="I4555">
        <v>211</v>
      </c>
      <c r="J4555">
        <v>125</v>
      </c>
      <c r="K4555">
        <v>20</v>
      </c>
      <c r="L4555">
        <v>81314</v>
      </c>
      <c r="M4555">
        <v>1010</v>
      </c>
      <c r="N4555">
        <v>1061</v>
      </c>
      <c r="O4555">
        <v>1114</v>
      </c>
      <c r="P4555">
        <v>1218</v>
      </c>
      <c r="Q4555">
        <v>1322</v>
      </c>
      <c r="R4555">
        <v>2500</v>
      </c>
      <c r="S4555">
        <v>2626</v>
      </c>
      <c r="T4555">
        <v>2757</v>
      </c>
      <c r="U4555">
        <v>3015</v>
      </c>
      <c r="V4555">
        <v>3272</v>
      </c>
      <c r="W4555" t="s">
        <v>3430</v>
      </c>
      <c r="X4555">
        <v>1</v>
      </c>
      <c r="Y4555">
        <v>1</v>
      </c>
      <c r="Z4555" t="s">
        <v>1532</v>
      </c>
    </row>
    <row r="4556" spans="1:26">
      <c r="A4556">
        <v>285</v>
      </c>
      <c r="B4556">
        <v>16226</v>
      </c>
      <c r="C4556" t="s">
        <v>1574</v>
      </c>
      <c r="D4556" t="s">
        <v>1529</v>
      </c>
      <c r="E4556" t="s">
        <v>1445</v>
      </c>
      <c r="F4556">
        <v>82701</v>
      </c>
      <c r="G4556">
        <v>97758</v>
      </c>
      <c r="H4556" t="s">
        <v>1577</v>
      </c>
      <c r="I4556">
        <v>329</v>
      </c>
      <c r="J4556">
        <v>2</v>
      </c>
      <c r="K4556">
        <v>1200</v>
      </c>
      <c r="L4556">
        <v>81000</v>
      </c>
      <c r="M4556">
        <v>4982</v>
      </c>
      <c r="N4556">
        <v>5231</v>
      </c>
      <c r="O4556">
        <v>5493</v>
      </c>
      <c r="P4556">
        <v>6004</v>
      </c>
      <c r="Q4556">
        <v>6515</v>
      </c>
      <c r="R4556">
        <v>2400</v>
      </c>
      <c r="S4556">
        <v>2520</v>
      </c>
      <c r="T4556">
        <v>2646</v>
      </c>
      <c r="U4556">
        <v>2892</v>
      </c>
      <c r="V4556">
        <v>3138</v>
      </c>
      <c r="W4556" t="s">
        <v>1854</v>
      </c>
      <c r="X4556">
        <v>1</v>
      </c>
      <c r="Y4556">
        <v>1</v>
      </c>
      <c r="Z4556" t="s">
        <v>1532</v>
      </c>
    </row>
    <row r="4557" spans="1:26">
      <c r="A4557">
        <v>285</v>
      </c>
      <c r="B4557">
        <v>16226</v>
      </c>
      <c r="C4557" t="s">
        <v>1574</v>
      </c>
      <c r="D4557" t="s">
        <v>1529</v>
      </c>
      <c r="E4557" t="s">
        <v>1449</v>
      </c>
      <c r="F4557">
        <v>49485</v>
      </c>
      <c r="G4557">
        <v>65025</v>
      </c>
      <c r="H4557" t="s">
        <v>1530</v>
      </c>
      <c r="I4557">
        <v>211</v>
      </c>
      <c r="J4557">
        <v>125</v>
      </c>
      <c r="K4557">
        <v>200</v>
      </c>
      <c r="L4557">
        <v>81314</v>
      </c>
      <c r="M4557">
        <v>1010</v>
      </c>
      <c r="N4557">
        <v>1061</v>
      </c>
      <c r="O4557">
        <v>1114</v>
      </c>
      <c r="P4557">
        <v>1218</v>
      </c>
      <c r="Q4557">
        <v>1322</v>
      </c>
      <c r="R4557">
        <v>25000</v>
      </c>
      <c r="S4557">
        <v>26262</v>
      </c>
      <c r="T4557">
        <v>27574</v>
      </c>
      <c r="U4557">
        <v>30149</v>
      </c>
      <c r="V4557">
        <v>32723</v>
      </c>
      <c r="W4557" t="s">
        <v>3405</v>
      </c>
      <c r="X4557">
        <v>1</v>
      </c>
      <c r="Y4557">
        <v>1</v>
      </c>
      <c r="Z4557" t="s">
        <v>1532</v>
      </c>
    </row>
    <row r="4558" spans="1:26">
      <c r="A4558">
        <v>285</v>
      </c>
      <c r="B4558">
        <v>16226</v>
      </c>
      <c r="C4558" t="s">
        <v>1574</v>
      </c>
      <c r="D4558" t="s">
        <v>1529</v>
      </c>
      <c r="E4558" t="s">
        <v>1441</v>
      </c>
      <c r="F4558">
        <v>2170174</v>
      </c>
      <c r="G4558">
        <v>2170174</v>
      </c>
      <c r="H4558" t="s">
        <v>1584</v>
      </c>
      <c r="I4558">
        <v>174</v>
      </c>
      <c r="J4558">
        <v>1</v>
      </c>
      <c r="K4558">
        <v>900000</v>
      </c>
      <c r="L4558">
        <v>81000</v>
      </c>
      <c r="M4558">
        <v>741</v>
      </c>
      <c r="N4558">
        <v>778</v>
      </c>
      <c r="O4558">
        <v>817</v>
      </c>
      <c r="P4558">
        <v>893</v>
      </c>
      <c r="Q4558">
        <v>969</v>
      </c>
      <c r="R4558">
        <v>900000</v>
      </c>
      <c r="S4558">
        <v>944939</v>
      </c>
      <c r="T4558">
        <v>992308</v>
      </c>
      <c r="U4558">
        <v>1084615</v>
      </c>
      <c r="V4558">
        <v>1176923</v>
      </c>
      <c r="W4558" t="s">
        <v>3505</v>
      </c>
      <c r="X4558">
        <v>1</v>
      </c>
      <c r="Y4558">
        <v>1</v>
      </c>
      <c r="Z4558" t="s">
        <v>1532</v>
      </c>
    </row>
    <row r="4559" spans="1:26">
      <c r="A4559">
        <v>285</v>
      </c>
      <c r="B4559">
        <v>16226</v>
      </c>
      <c r="C4559" t="s">
        <v>1574</v>
      </c>
      <c r="D4559" t="s">
        <v>1529</v>
      </c>
      <c r="E4559" t="s">
        <v>1438</v>
      </c>
      <c r="F4559">
        <v>77881</v>
      </c>
      <c r="G4559">
        <v>92124</v>
      </c>
      <c r="H4559" t="s">
        <v>1530</v>
      </c>
      <c r="I4559">
        <v>295</v>
      </c>
      <c r="J4559">
        <v>50</v>
      </c>
      <c r="K4559">
        <v>1000</v>
      </c>
      <c r="L4559">
        <v>81000</v>
      </c>
      <c r="M4559">
        <v>30492</v>
      </c>
      <c r="N4559">
        <v>32017</v>
      </c>
      <c r="O4559">
        <v>33617</v>
      </c>
      <c r="P4559">
        <v>36742</v>
      </c>
      <c r="Q4559">
        <v>39867</v>
      </c>
      <c r="R4559">
        <v>50000</v>
      </c>
      <c r="S4559">
        <v>52501</v>
      </c>
      <c r="T4559">
        <v>55124</v>
      </c>
      <c r="U4559">
        <v>60249</v>
      </c>
      <c r="V4559">
        <v>65373</v>
      </c>
      <c r="W4559" t="s">
        <v>3507</v>
      </c>
      <c r="X4559">
        <v>1</v>
      </c>
      <c r="Y4559">
        <v>1</v>
      </c>
      <c r="Z4559" t="s">
        <v>1532</v>
      </c>
    </row>
    <row r="4560" spans="1:26">
      <c r="A4560">
        <v>285</v>
      </c>
      <c r="B4560">
        <v>16226</v>
      </c>
      <c r="C4560" t="s">
        <v>1574</v>
      </c>
      <c r="D4560" t="s">
        <v>1529</v>
      </c>
      <c r="E4560" t="s">
        <v>1438</v>
      </c>
      <c r="F4560">
        <v>77879</v>
      </c>
      <c r="G4560">
        <v>92122</v>
      </c>
      <c r="H4560" t="s">
        <v>1530</v>
      </c>
      <c r="I4560">
        <v>295</v>
      </c>
      <c r="J4560">
        <v>50</v>
      </c>
      <c r="K4560">
        <v>1500</v>
      </c>
      <c r="L4560">
        <v>81000</v>
      </c>
      <c r="M4560">
        <v>30492</v>
      </c>
      <c r="N4560">
        <v>32017</v>
      </c>
      <c r="O4560">
        <v>33617</v>
      </c>
      <c r="P4560">
        <v>36742</v>
      </c>
      <c r="Q4560">
        <v>39867</v>
      </c>
      <c r="R4560">
        <v>75000</v>
      </c>
      <c r="S4560">
        <v>78751</v>
      </c>
      <c r="T4560">
        <v>82686</v>
      </c>
      <c r="U4560">
        <v>90373</v>
      </c>
      <c r="V4560">
        <v>98059</v>
      </c>
      <c r="W4560" t="s">
        <v>3507</v>
      </c>
      <c r="X4560">
        <v>1</v>
      </c>
      <c r="Y4560">
        <v>1</v>
      </c>
      <c r="Z4560" t="s">
        <v>1532</v>
      </c>
    </row>
    <row r="4561" spans="1:26">
      <c r="A4561">
        <v>285</v>
      </c>
      <c r="B4561">
        <v>16226</v>
      </c>
      <c r="C4561" t="s">
        <v>1574</v>
      </c>
      <c r="D4561" t="s">
        <v>1529</v>
      </c>
      <c r="E4561" t="s">
        <v>1438</v>
      </c>
      <c r="F4561">
        <v>74565</v>
      </c>
      <c r="G4561">
        <v>88559</v>
      </c>
      <c r="H4561" t="s">
        <v>1530</v>
      </c>
      <c r="I4561">
        <v>295</v>
      </c>
      <c r="J4561">
        <v>50</v>
      </c>
      <c r="K4561">
        <v>150</v>
      </c>
      <c r="L4561">
        <v>81000</v>
      </c>
      <c r="M4561">
        <v>30492</v>
      </c>
      <c r="N4561">
        <v>32017</v>
      </c>
      <c r="O4561">
        <v>33617</v>
      </c>
      <c r="P4561">
        <v>36742</v>
      </c>
      <c r="Q4561">
        <v>39867</v>
      </c>
      <c r="R4561">
        <v>7500</v>
      </c>
      <c r="S4561">
        <v>7875</v>
      </c>
      <c r="T4561">
        <v>8269</v>
      </c>
      <c r="U4561">
        <v>9037</v>
      </c>
      <c r="V4561">
        <v>9806</v>
      </c>
      <c r="W4561" t="s">
        <v>3507</v>
      </c>
      <c r="X4561">
        <v>1</v>
      </c>
      <c r="Y4561">
        <v>1</v>
      </c>
      <c r="Z4561" t="s">
        <v>1532</v>
      </c>
    </row>
    <row r="4562" spans="1:26">
      <c r="A4562">
        <v>285</v>
      </c>
      <c r="B4562">
        <v>16226</v>
      </c>
      <c r="C4562" t="s">
        <v>1574</v>
      </c>
      <c r="D4562" t="s">
        <v>1529</v>
      </c>
      <c r="E4562" t="s">
        <v>1449</v>
      </c>
      <c r="F4562">
        <v>49486</v>
      </c>
      <c r="G4562">
        <v>57976</v>
      </c>
      <c r="H4562" t="s">
        <v>1530</v>
      </c>
      <c r="I4562">
        <v>211</v>
      </c>
      <c r="J4562">
        <v>125</v>
      </c>
      <c r="K4562">
        <v>250</v>
      </c>
      <c r="L4562">
        <v>81314</v>
      </c>
      <c r="M4562">
        <v>1010</v>
      </c>
      <c r="N4562">
        <v>1061</v>
      </c>
      <c r="O4562">
        <v>1114</v>
      </c>
      <c r="P4562">
        <v>1218</v>
      </c>
      <c r="Q4562">
        <v>1322</v>
      </c>
      <c r="R4562">
        <v>31250</v>
      </c>
      <c r="S4562">
        <v>32828</v>
      </c>
      <c r="T4562">
        <v>34468</v>
      </c>
      <c r="U4562">
        <v>37686</v>
      </c>
      <c r="V4562">
        <v>40903</v>
      </c>
      <c r="W4562" t="s">
        <v>3405</v>
      </c>
      <c r="X4562">
        <v>1</v>
      </c>
      <c r="Y4562">
        <v>1</v>
      </c>
      <c r="Z4562" t="s">
        <v>1532</v>
      </c>
    </row>
    <row r="4563" spans="1:26">
      <c r="A4563">
        <v>285</v>
      </c>
      <c r="B4563">
        <v>16226</v>
      </c>
      <c r="C4563" t="s">
        <v>1574</v>
      </c>
      <c r="D4563" t="s">
        <v>1529</v>
      </c>
      <c r="E4563" t="s">
        <v>1449</v>
      </c>
      <c r="F4563">
        <v>2170171</v>
      </c>
      <c r="G4563">
        <v>2170171</v>
      </c>
      <c r="H4563" t="s">
        <v>1584</v>
      </c>
      <c r="I4563">
        <v>171</v>
      </c>
      <c r="J4563">
        <v>1</v>
      </c>
      <c r="K4563">
        <v>1080000</v>
      </c>
      <c r="L4563">
        <v>81314</v>
      </c>
      <c r="M4563">
        <v>1010</v>
      </c>
      <c r="N4563">
        <v>1061</v>
      </c>
      <c r="O4563">
        <v>1114</v>
      </c>
      <c r="P4563">
        <v>1218</v>
      </c>
      <c r="Q4563">
        <v>1322</v>
      </c>
      <c r="R4563">
        <v>1080000</v>
      </c>
      <c r="S4563">
        <v>1134535</v>
      </c>
      <c r="T4563">
        <v>1191208</v>
      </c>
      <c r="U4563">
        <v>1302416</v>
      </c>
      <c r="V4563">
        <v>1413624</v>
      </c>
      <c r="W4563" t="s">
        <v>3508</v>
      </c>
      <c r="X4563">
        <v>1</v>
      </c>
      <c r="Y4563">
        <v>1</v>
      </c>
      <c r="Z4563" t="s">
        <v>1532</v>
      </c>
    </row>
    <row r="4564" spans="1:26">
      <c r="A4564">
        <v>285</v>
      </c>
      <c r="B4564">
        <v>16226</v>
      </c>
      <c r="C4564" t="s">
        <v>1574</v>
      </c>
      <c r="D4564" t="s">
        <v>1529</v>
      </c>
      <c r="E4564" t="s">
        <v>1445</v>
      </c>
      <c r="F4564">
        <v>82703</v>
      </c>
      <c r="G4564">
        <v>97760</v>
      </c>
      <c r="H4564" t="s">
        <v>1577</v>
      </c>
      <c r="I4564">
        <v>329</v>
      </c>
      <c r="J4564">
        <v>1</v>
      </c>
      <c r="K4564">
        <v>1200</v>
      </c>
      <c r="L4564">
        <v>81000</v>
      </c>
      <c r="M4564">
        <v>4982</v>
      </c>
      <c r="N4564">
        <v>5231</v>
      </c>
      <c r="O4564">
        <v>5493</v>
      </c>
      <c r="P4564">
        <v>6004</v>
      </c>
      <c r="Q4564">
        <v>6515</v>
      </c>
      <c r="R4564">
        <v>1200</v>
      </c>
      <c r="S4564">
        <v>1260</v>
      </c>
      <c r="T4564">
        <v>1323</v>
      </c>
      <c r="U4564">
        <v>1446</v>
      </c>
      <c r="V4564">
        <v>1569</v>
      </c>
      <c r="W4564" t="s">
        <v>1854</v>
      </c>
      <c r="X4564">
        <v>1</v>
      </c>
      <c r="Y4564">
        <v>1</v>
      </c>
      <c r="Z4564" t="s">
        <v>1532</v>
      </c>
    </row>
    <row r="4565" spans="1:26">
      <c r="A4565">
        <v>285</v>
      </c>
      <c r="B4565">
        <v>16226</v>
      </c>
      <c r="C4565" t="s">
        <v>1574</v>
      </c>
      <c r="D4565" t="s">
        <v>1529</v>
      </c>
      <c r="E4565" t="s">
        <v>1438</v>
      </c>
      <c r="F4565">
        <v>74563</v>
      </c>
      <c r="G4565">
        <v>88557</v>
      </c>
      <c r="H4565" t="s">
        <v>1530</v>
      </c>
      <c r="I4565">
        <v>295</v>
      </c>
      <c r="J4565">
        <v>50</v>
      </c>
      <c r="K4565">
        <v>150</v>
      </c>
      <c r="L4565">
        <v>81000</v>
      </c>
      <c r="M4565">
        <v>30492</v>
      </c>
      <c r="N4565">
        <v>32017</v>
      </c>
      <c r="O4565">
        <v>33617</v>
      </c>
      <c r="P4565">
        <v>36742</v>
      </c>
      <c r="Q4565">
        <v>39867</v>
      </c>
      <c r="R4565">
        <v>7500</v>
      </c>
      <c r="S4565">
        <v>7875</v>
      </c>
      <c r="T4565">
        <v>8269</v>
      </c>
      <c r="U4565">
        <v>9037</v>
      </c>
      <c r="V4565">
        <v>9806</v>
      </c>
      <c r="W4565" t="s">
        <v>3507</v>
      </c>
      <c r="X4565">
        <v>1</v>
      </c>
      <c r="Y4565">
        <v>1</v>
      </c>
      <c r="Z4565" t="s">
        <v>1532</v>
      </c>
    </row>
    <row r="4566" spans="1:26">
      <c r="A4566">
        <v>285</v>
      </c>
      <c r="B4566">
        <v>16226</v>
      </c>
      <c r="C4566" t="s">
        <v>1574</v>
      </c>
      <c r="D4566" t="s">
        <v>1529</v>
      </c>
      <c r="E4566" t="s">
        <v>1445</v>
      </c>
      <c r="F4566">
        <v>79564</v>
      </c>
      <c r="G4566">
        <v>93992</v>
      </c>
      <c r="H4566" t="s">
        <v>1577</v>
      </c>
      <c r="I4566">
        <v>329</v>
      </c>
      <c r="J4566">
        <v>1</v>
      </c>
      <c r="K4566">
        <v>4000</v>
      </c>
      <c r="L4566">
        <v>81000</v>
      </c>
      <c r="M4566">
        <v>4982</v>
      </c>
      <c r="N4566">
        <v>5231</v>
      </c>
      <c r="O4566">
        <v>5493</v>
      </c>
      <c r="P4566">
        <v>6004</v>
      </c>
      <c r="Q4566">
        <v>6515</v>
      </c>
      <c r="R4566">
        <v>4000</v>
      </c>
      <c r="S4566">
        <v>4200</v>
      </c>
      <c r="T4566">
        <v>4410</v>
      </c>
      <c r="U4566">
        <v>4821</v>
      </c>
      <c r="V4566">
        <v>5231</v>
      </c>
      <c r="W4566" t="s">
        <v>1856</v>
      </c>
      <c r="X4566">
        <v>1</v>
      </c>
      <c r="Y4566">
        <v>1</v>
      </c>
      <c r="Z4566" t="s">
        <v>1532</v>
      </c>
    </row>
    <row r="4567" spans="1:26">
      <c r="A4567">
        <v>285</v>
      </c>
      <c r="B4567">
        <v>16226</v>
      </c>
      <c r="C4567" t="s">
        <v>1574</v>
      </c>
      <c r="D4567" t="s">
        <v>1529</v>
      </c>
      <c r="E4567" t="s">
        <v>1445</v>
      </c>
      <c r="F4567">
        <v>2170171</v>
      </c>
      <c r="G4567">
        <v>2170171</v>
      </c>
      <c r="H4567" t="s">
        <v>1584</v>
      </c>
      <c r="I4567">
        <v>171</v>
      </c>
      <c r="J4567">
        <v>1</v>
      </c>
      <c r="K4567">
        <v>1080000</v>
      </c>
      <c r="L4567">
        <v>81000</v>
      </c>
      <c r="M4567">
        <v>4982</v>
      </c>
      <c r="N4567">
        <v>5231</v>
      </c>
      <c r="O4567">
        <v>5493</v>
      </c>
      <c r="P4567">
        <v>6004</v>
      </c>
      <c r="Q4567">
        <v>6515</v>
      </c>
      <c r="R4567">
        <v>1080000</v>
      </c>
      <c r="S4567">
        <v>1133978</v>
      </c>
      <c r="T4567">
        <v>1190775</v>
      </c>
      <c r="U4567">
        <v>1301550</v>
      </c>
      <c r="V4567">
        <v>1412324</v>
      </c>
      <c r="W4567" t="s">
        <v>3508</v>
      </c>
      <c r="X4567">
        <v>1</v>
      </c>
      <c r="Y4567">
        <v>1</v>
      </c>
      <c r="Z4567" t="s">
        <v>1532</v>
      </c>
    </row>
    <row r="4568" spans="1:26">
      <c r="A4568">
        <v>285</v>
      </c>
      <c r="B4568">
        <v>16226</v>
      </c>
      <c r="C4568" t="s">
        <v>1574</v>
      </c>
      <c r="D4568" t="s">
        <v>1529</v>
      </c>
      <c r="E4568" t="s">
        <v>1438</v>
      </c>
      <c r="F4568">
        <v>20333</v>
      </c>
      <c r="G4568">
        <v>99067</v>
      </c>
      <c r="H4568" t="s">
        <v>1530</v>
      </c>
      <c r="I4568">
        <v>291</v>
      </c>
      <c r="J4568">
        <v>50</v>
      </c>
      <c r="K4568">
        <v>5</v>
      </c>
      <c r="L4568">
        <v>81000</v>
      </c>
      <c r="M4568">
        <v>30492</v>
      </c>
      <c r="N4568">
        <v>32017</v>
      </c>
      <c r="O4568">
        <v>33617</v>
      </c>
      <c r="P4568">
        <v>36742</v>
      </c>
      <c r="Q4568">
        <v>39867</v>
      </c>
      <c r="R4568">
        <v>250</v>
      </c>
      <c r="S4568">
        <v>263</v>
      </c>
      <c r="T4568">
        <v>276</v>
      </c>
      <c r="U4568">
        <v>301</v>
      </c>
      <c r="V4568">
        <v>327</v>
      </c>
      <c r="W4568" t="s">
        <v>3233</v>
      </c>
      <c r="X4568">
        <v>1</v>
      </c>
      <c r="Y4568">
        <v>1</v>
      </c>
      <c r="Z4568" t="s">
        <v>1532</v>
      </c>
    </row>
    <row r="4569" spans="1:26">
      <c r="A4569">
        <v>285</v>
      </c>
      <c r="B4569">
        <v>16226</v>
      </c>
      <c r="C4569" t="s">
        <v>1574</v>
      </c>
      <c r="D4569" t="s">
        <v>1529</v>
      </c>
      <c r="E4569" t="s">
        <v>1438</v>
      </c>
      <c r="F4569">
        <v>83771</v>
      </c>
      <c r="G4569">
        <v>99065</v>
      </c>
      <c r="H4569" t="s">
        <v>1530</v>
      </c>
      <c r="I4569">
        <v>291</v>
      </c>
      <c r="J4569">
        <v>25</v>
      </c>
      <c r="K4569">
        <v>0.2</v>
      </c>
      <c r="L4569">
        <v>81000</v>
      </c>
      <c r="M4569">
        <v>30492</v>
      </c>
      <c r="N4569">
        <v>32017</v>
      </c>
      <c r="O4569">
        <v>33617</v>
      </c>
      <c r="P4569">
        <v>36742</v>
      </c>
      <c r="Q4569">
        <v>39867</v>
      </c>
      <c r="R4569">
        <v>5</v>
      </c>
      <c r="S4569">
        <v>5</v>
      </c>
      <c r="T4569">
        <v>6</v>
      </c>
      <c r="U4569">
        <v>6</v>
      </c>
      <c r="V4569">
        <v>7</v>
      </c>
      <c r="W4569" t="s">
        <v>3233</v>
      </c>
      <c r="X4569">
        <v>1</v>
      </c>
      <c r="Y4569">
        <v>1</v>
      </c>
      <c r="Z4569" t="s">
        <v>1532</v>
      </c>
    </row>
    <row r="4570" spans="1:26">
      <c r="A4570">
        <v>285</v>
      </c>
      <c r="B4570">
        <v>16226</v>
      </c>
      <c r="C4570" t="s">
        <v>1574</v>
      </c>
      <c r="D4570" t="s">
        <v>1529</v>
      </c>
      <c r="E4570" t="s">
        <v>1438</v>
      </c>
      <c r="F4570">
        <v>83771</v>
      </c>
      <c r="G4570">
        <v>99064</v>
      </c>
      <c r="H4570" t="s">
        <v>1530</v>
      </c>
      <c r="I4570">
        <v>291</v>
      </c>
      <c r="J4570">
        <v>25</v>
      </c>
      <c r="K4570">
        <v>18</v>
      </c>
      <c r="L4570">
        <v>81000</v>
      </c>
      <c r="M4570">
        <v>30492</v>
      </c>
      <c r="N4570">
        <v>32017</v>
      </c>
      <c r="O4570">
        <v>33617</v>
      </c>
      <c r="P4570">
        <v>36742</v>
      </c>
      <c r="Q4570">
        <v>39867</v>
      </c>
      <c r="R4570">
        <v>450</v>
      </c>
      <c r="S4570">
        <v>473</v>
      </c>
      <c r="T4570">
        <v>496</v>
      </c>
      <c r="U4570">
        <v>542</v>
      </c>
      <c r="V4570">
        <v>588</v>
      </c>
      <c r="W4570" t="s">
        <v>3233</v>
      </c>
      <c r="X4570">
        <v>1</v>
      </c>
      <c r="Y4570">
        <v>1</v>
      </c>
      <c r="Z4570" t="s">
        <v>1532</v>
      </c>
    </row>
    <row r="4571" spans="1:26">
      <c r="A4571">
        <v>285</v>
      </c>
      <c r="B4571">
        <v>16226</v>
      </c>
      <c r="C4571" t="s">
        <v>1574</v>
      </c>
      <c r="D4571" t="s">
        <v>1529</v>
      </c>
      <c r="E4571" t="s">
        <v>1438</v>
      </c>
      <c r="F4571">
        <v>81030</v>
      </c>
      <c r="G4571">
        <v>95736</v>
      </c>
      <c r="H4571" t="s">
        <v>1530</v>
      </c>
      <c r="I4571">
        <v>295</v>
      </c>
      <c r="J4571">
        <v>50</v>
      </c>
      <c r="K4571">
        <v>1500</v>
      </c>
      <c r="L4571">
        <v>81000</v>
      </c>
      <c r="M4571">
        <v>30492</v>
      </c>
      <c r="N4571">
        <v>32017</v>
      </c>
      <c r="O4571">
        <v>33617</v>
      </c>
      <c r="P4571">
        <v>36742</v>
      </c>
      <c r="Q4571">
        <v>39867</v>
      </c>
      <c r="R4571">
        <v>75000</v>
      </c>
      <c r="S4571">
        <v>78751</v>
      </c>
      <c r="T4571">
        <v>82686</v>
      </c>
      <c r="U4571">
        <v>90373</v>
      </c>
      <c r="V4571">
        <v>98059</v>
      </c>
      <c r="W4571" t="s">
        <v>3233</v>
      </c>
      <c r="X4571">
        <v>1</v>
      </c>
      <c r="Y4571">
        <v>1</v>
      </c>
      <c r="Z4571" t="s">
        <v>1532</v>
      </c>
    </row>
    <row r="4572" spans="1:26">
      <c r="A4572">
        <v>285</v>
      </c>
      <c r="B4572">
        <v>16226</v>
      </c>
      <c r="C4572" t="s">
        <v>1574</v>
      </c>
      <c r="D4572" t="s">
        <v>1529</v>
      </c>
      <c r="E4572" t="s">
        <v>1441</v>
      </c>
      <c r="F4572">
        <v>2170171</v>
      </c>
      <c r="G4572">
        <v>2170171</v>
      </c>
      <c r="H4572" t="s">
        <v>1584</v>
      </c>
      <c r="I4572">
        <v>171</v>
      </c>
      <c r="J4572">
        <v>1</v>
      </c>
      <c r="K4572">
        <v>1080000</v>
      </c>
      <c r="L4572">
        <v>81000</v>
      </c>
      <c r="M4572">
        <v>741</v>
      </c>
      <c r="N4572">
        <v>778</v>
      </c>
      <c r="O4572">
        <v>817</v>
      </c>
      <c r="P4572">
        <v>893</v>
      </c>
      <c r="Q4572">
        <v>969</v>
      </c>
      <c r="R4572">
        <v>1080000</v>
      </c>
      <c r="S4572">
        <v>1133927</v>
      </c>
      <c r="T4572">
        <v>1190769</v>
      </c>
      <c r="U4572">
        <v>1301538</v>
      </c>
      <c r="V4572">
        <v>1412308</v>
      </c>
      <c r="W4572" t="s">
        <v>3508</v>
      </c>
      <c r="X4572">
        <v>1</v>
      </c>
      <c r="Y4572">
        <v>1</v>
      </c>
      <c r="Z4572" t="s">
        <v>1532</v>
      </c>
    </row>
    <row r="4573" spans="1:26">
      <c r="A4573">
        <v>285</v>
      </c>
      <c r="B4573">
        <v>16226</v>
      </c>
      <c r="C4573" t="s">
        <v>1574</v>
      </c>
      <c r="D4573" t="s">
        <v>1529</v>
      </c>
      <c r="E4573" t="s">
        <v>1438</v>
      </c>
      <c r="F4573">
        <v>80556</v>
      </c>
      <c r="G4573">
        <v>95182</v>
      </c>
      <c r="H4573" t="s">
        <v>1530</v>
      </c>
      <c r="I4573">
        <v>291</v>
      </c>
      <c r="J4573">
        <v>50</v>
      </c>
      <c r="K4573">
        <v>18</v>
      </c>
      <c r="L4573">
        <v>81000</v>
      </c>
      <c r="M4573">
        <v>30492</v>
      </c>
      <c r="N4573">
        <v>32017</v>
      </c>
      <c r="O4573">
        <v>33617</v>
      </c>
      <c r="P4573">
        <v>36742</v>
      </c>
      <c r="Q4573">
        <v>39867</v>
      </c>
      <c r="R4573">
        <v>900</v>
      </c>
      <c r="S4573">
        <v>945</v>
      </c>
      <c r="T4573">
        <v>992</v>
      </c>
      <c r="U4573">
        <v>1084</v>
      </c>
      <c r="V4573">
        <v>1177</v>
      </c>
      <c r="W4573" t="s">
        <v>3233</v>
      </c>
      <c r="X4573">
        <v>1</v>
      </c>
      <c r="Y4573">
        <v>1</v>
      </c>
      <c r="Z4573" t="s">
        <v>1532</v>
      </c>
    </row>
    <row r="4574" spans="1:26">
      <c r="A4574">
        <v>285</v>
      </c>
      <c r="B4574">
        <v>16226</v>
      </c>
      <c r="C4574" t="s">
        <v>1574</v>
      </c>
      <c r="D4574" t="s">
        <v>1529</v>
      </c>
      <c r="E4574" t="s">
        <v>1445</v>
      </c>
      <c r="F4574">
        <v>75491</v>
      </c>
      <c r="G4574">
        <v>89548</v>
      </c>
      <c r="H4574" t="s">
        <v>1577</v>
      </c>
      <c r="I4574">
        <v>329</v>
      </c>
      <c r="J4574">
        <v>1</v>
      </c>
      <c r="K4574">
        <v>3000</v>
      </c>
      <c r="L4574">
        <v>81000</v>
      </c>
      <c r="M4574">
        <v>4982</v>
      </c>
      <c r="N4574">
        <v>5231</v>
      </c>
      <c r="O4574">
        <v>5493</v>
      </c>
      <c r="P4574">
        <v>6004</v>
      </c>
      <c r="Q4574">
        <v>6515</v>
      </c>
      <c r="R4574">
        <v>3000</v>
      </c>
      <c r="S4574">
        <v>3150</v>
      </c>
      <c r="T4574">
        <v>3308</v>
      </c>
      <c r="U4574">
        <v>3615</v>
      </c>
      <c r="V4574">
        <v>3923</v>
      </c>
      <c r="W4574" t="s">
        <v>3509</v>
      </c>
      <c r="X4574">
        <v>1</v>
      </c>
      <c r="Y4574">
        <v>1</v>
      </c>
      <c r="Z4574" t="s">
        <v>1532</v>
      </c>
    </row>
    <row r="4575" spans="1:26">
      <c r="A4575">
        <v>285</v>
      </c>
      <c r="B4575">
        <v>16226</v>
      </c>
      <c r="C4575" t="s">
        <v>1574</v>
      </c>
      <c r="D4575" t="s">
        <v>1529</v>
      </c>
      <c r="E4575" t="s">
        <v>1438</v>
      </c>
      <c r="F4575">
        <v>20335</v>
      </c>
      <c r="G4575">
        <v>90661</v>
      </c>
      <c r="H4575" t="s">
        <v>1530</v>
      </c>
      <c r="I4575">
        <v>291</v>
      </c>
      <c r="J4575">
        <v>200</v>
      </c>
      <c r="K4575">
        <v>10</v>
      </c>
      <c r="L4575">
        <v>81000</v>
      </c>
      <c r="M4575">
        <v>30492</v>
      </c>
      <c r="N4575">
        <v>32017</v>
      </c>
      <c r="O4575">
        <v>33617</v>
      </c>
      <c r="P4575">
        <v>36742</v>
      </c>
      <c r="Q4575">
        <v>39867</v>
      </c>
      <c r="R4575">
        <v>2000</v>
      </c>
      <c r="S4575">
        <v>2100</v>
      </c>
      <c r="T4575">
        <v>2205</v>
      </c>
      <c r="U4575">
        <v>2410</v>
      </c>
      <c r="V4575">
        <v>2615</v>
      </c>
      <c r="W4575" t="s">
        <v>3233</v>
      </c>
      <c r="X4575">
        <v>1</v>
      </c>
      <c r="Y4575">
        <v>1</v>
      </c>
      <c r="Z4575" t="s">
        <v>1532</v>
      </c>
    </row>
    <row r="4576" spans="1:26">
      <c r="A4576">
        <v>285</v>
      </c>
      <c r="B4576">
        <v>16226</v>
      </c>
      <c r="C4576" t="s">
        <v>1574</v>
      </c>
      <c r="D4576" t="s">
        <v>1529</v>
      </c>
      <c r="E4576" t="s">
        <v>1438</v>
      </c>
      <c r="F4576">
        <v>76520</v>
      </c>
      <c r="G4576">
        <v>90660</v>
      </c>
      <c r="H4576" t="s">
        <v>1530</v>
      </c>
      <c r="I4576">
        <v>291</v>
      </c>
      <c r="J4576">
        <v>200</v>
      </c>
      <c r="K4576">
        <v>12</v>
      </c>
      <c r="L4576">
        <v>81000</v>
      </c>
      <c r="M4576">
        <v>30492</v>
      </c>
      <c r="N4576">
        <v>32017</v>
      </c>
      <c r="O4576">
        <v>33617</v>
      </c>
      <c r="P4576">
        <v>36742</v>
      </c>
      <c r="Q4576">
        <v>39867</v>
      </c>
      <c r="R4576">
        <v>2400</v>
      </c>
      <c r="S4576">
        <v>2520</v>
      </c>
      <c r="T4576">
        <v>2646</v>
      </c>
      <c r="U4576">
        <v>2892</v>
      </c>
      <c r="V4576">
        <v>3138</v>
      </c>
      <c r="W4576" t="s">
        <v>3233</v>
      </c>
      <c r="X4576">
        <v>1</v>
      </c>
      <c r="Y4576">
        <v>1</v>
      </c>
      <c r="Z4576" t="s">
        <v>1532</v>
      </c>
    </row>
    <row r="4577" spans="1:26">
      <c r="A4577">
        <v>285</v>
      </c>
      <c r="B4577">
        <v>16226</v>
      </c>
      <c r="C4577" t="s">
        <v>1574</v>
      </c>
      <c r="D4577" t="s">
        <v>1529</v>
      </c>
      <c r="E4577" t="s">
        <v>1449</v>
      </c>
      <c r="F4577">
        <v>49480</v>
      </c>
      <c r="G4577">
        <v>57968</v>
      </c>
      <c r="H4577" t="s">
        <v>1530</v>
      </c>
      <c r="I4577">
        <v>211</v>
      </c>
      <c r="J4577">
        <v>200</v>
      </c>
      <c r="K4577">
        <v>20</v>
      </c>
      <c r="L4577">
        <v>81314</v>
      </c>
      <c r="M4577">
        <v>1010</v>
      </c>
      <c r="N4577">
        <v>1061</v>
      </c>
      <c r="O4577">
        <v>1114</v>
      </c>
      <c r="P4577">
        <v>1218</v>
      </c>
      <c r="Q4577">
        <v>1322</v>
      </c>
      <c r="R4577">
        <v>4000</v>
      </c>
      <c r="S4577">
        <v>4202</v>
      </c>
      <c r="T4577">
        <v>4412</v>
      </c>
      <c r="U4577">
        <v>4824</v>
      </c>
      <c r="V4577">
        <v>5236</v>
      </c>
      <c r="W4577" t="s">
        <v>3405</v>
      </c>
      <c r="X4577">
        <v>1</v>
      </c>
      <c r="Y4577">
        <v>1</v>
      </c>
      <c r="Z4577" t="s">
        <v>1532</v>
      </c>
    </row>
    <row r="4578" spans="1:26">
      <c r="A4578">
        <v>285</v>
      </c>
      <c r="B4578">
        <v>16226</v>
      </c>
      <c r="C4578" t="s">
        <v>1574</v>
      </c>
      <c r="D4578" t="s">
        <v>1529</v>
      </c>
      <c r="E4578" t="s">
        <v>1438</v>
      </c>
      <c r="F4578">
        <v>20337</v>
      </c>
      <c r="G4578">
        <v>89685</v>
      </c>
      <c r="H4578" t="s">
        <v>1530</v>
      </c>
      <c r="I4578">
        <v>291</v>
      </c>
      <c r="J4578">
        <v>50</v>
      </c>
      <c r="K4578">
        <v>12</v>
      </c>
      <c r="L4578">
        <v>81000</v>
      </c>
      <c r="M4578">
        <v>30492</v>
      </c>
      <c r="N4578">
        <v>32017</v>
      </c>
      <c r="O4578">
        <v>33617</v>
      </c>
      <c r="P4578">
        <v>36742</v>
      </c>
      <c r="Q4578">
        <v>39867</v>
      </c>
      <c r="R4578">
        <v>600</v>
      </c>
      <c r="S4578">
        <v>630</v>
      </c>
      <c r="T4578">
        <v>661</v>
      </c>
      <c r="U4578">
        <v>723</v>
      </c>
      <c r="V4578">
        <v>784</v>
      </c>
      <c r="W4578" t="s">
        <v>3233</v>
      </c>
      <c r="X4578">
        <v>1</v>
      </c>
      <c r="Y4578">
        <v>1</v>
      </c>
      <c r="Z4578" t="s">
        <v>1532</v>
      </c>
    </row>
    <row r="4579" spans="1:26">
      <c r="A4579">
        <v>285</v>
      </c>
      <c r="B4579">
        <v>16226</v>
      </c>
      <c r="C4579" t="s">
        <v>1574</v>
      </c>
      <c r="D4579" t="s">
        <v>1529</v>
      </c>
      <c r="E4579" t="s">
        <v>1438</v>
      </c>
      <c r="F4579">
        <v>74061</v>
      </c>
      <c r="G4579">
        <v>88021</v>
      </c>
      <c r="H4579" t="s">
        <v>1530</v>
      </c>
      <c r="I4579">
        <v>295</v>
      </c>
      <c r="J4579">
        <v>200</v>
      </c>
      <c r="K4579">
        <v>75</v>
      </c>
      <c r="L4579">
        <v>81000</v>
      </c>
      <c r="M4579">
        <v>30492</v>
      </c>
      <c r="N4579">
        <v>32017</v>
      </c>
      <c r="O4579">
        <v>33617</v>
      </c>
      <c r="P4579">
        <v>36742</v>
      </c>
      <c r="Q4579">
        <v>39867</v>
      </c>
      <c r="R4579">
        <v>15000</v>
      </c>
      <c r="S4579">
        <v>15750</v>
      </c>
      <c r="T4579">
        <v>16537</v>
      </c>
      <c r="U4579">
        <v>18075</v>
      </c>
      <c r="V4579">
        <v>19612</v>
      </c>
      <c r="W4579" t="s">
        <v>3233</v>
      </c>
      <c r="X4579">
        <v>1</v>
      </c>
      <c r="Y4579">
        <v>1</v>
      </c>
      <c r="Z4579" t="s">
        <v>1532</v>
      </c>
    </row>
    <row r="4580" spans="1:26">
      <c r="A4580">
        <v>285</v>
      </c>
      <c r="B4580">
        <v>16226</v>
      </c>
      <c r="C4580" t="s">
        <v>1574</v>
      </c>
      <c r="D4580" t="s">
        <v>1529</v>
      </c>
      <c r="E4580" t="s">
        <v>1445</v>
      </c>
      <c r="F4580">
        <v>75086</v>
      </c>
      <c r="G4580">
        <v>89121</v>
      </c>
      <c r="H4580" t="s">
        <v>1577</v>
      </c>
      <c r="I4580">
        <v>329</v>
      </c>
      <c r="J4580">
        <v>1</v>
      </c>
      <c r="K4580">
        <v>3000</v>
      </c>
      <c r="L4580">
        <v>81000</v>
      </c>
      <c r="M4580">
        <v>4982</v>
      </c>
      <c r="N4580">
        <v>5231</v>
      </c>
      <c r="O4580">
        <v>5493</v>
      </c>
      <c r="P4580">
        <v>6004</v>
      </c>
      <c r="Q4580">
        <v>6515</v>
      </c>
      <c r="R4580">
        <v>3000</v>
      </c>
      <c r="S4580">
        <v>3150</v>
      </c>
      <c r="T4580">
        <v>3308</v>
      </c>
      <c r="U4580">
        <v>3615</v>
      </c>
      <c r="V4580">
        <v>3923</v>
      </c>
      <c r="W4580" t="s">
        <v>3509</v>
      </c>
      <c r="X4580">
        <v>1</v>
      </c>
      <c r="Y4580">
        <v>1</v>
      </c>
      <c r="Z4580" t="s">
        <v>1532</v>
      </c>
    </row>
    <row r="4581" spans="1:26">
      <c r="A4581">
        <v>285</v>
      </c>
      <c r="B4581">
        <v>16226</v>
      </c>
      <c r="C4581" t="s">
        <v>1574</v>
      </c>
      <c r="D4581" t="s">
        <v>1529</v>
      </c>
      <c r="E4581" t="s">
        <v>1444</v>
      </c>
      <c r="F4581">
        <v>2170169</v>
      </c>
      <c r="G4581">
        <v>2170169</v>
      </c>
      <c r="H4581" t="s">
        <v>1584</v>
      </c>
      <c r="I4581">
        <v>169</v>
      </c>
      <c r="J4581">
        <v>1</v>
      </c>
      <c r="K4581">
        <v>175000</v>
      </c>
      <c r="L4581">
        <v>81000</v>
      </c>
      <c r="M4581">
        <v>32687</v>
      </c>
      <c r="N4581">
        <v>34321</v>
      </c>
      <c r="O4581">
        <v>36037</v>
      </c>
      <c r="P4581">
        <v>39387</v>
      </c>
      <c r="Q4581">
        <v>42737</v>
      </c>
      <c r="R4581">
        <v>175000</v>
      </c>
      <c r="S4581">
        <v>183748</v>
      </c>
      <c r="T4581">
        <v>192935</v>
      </c>
      <c r="U4581">
        <v>210871</v>
      </c>
      <c r="V4581">
        <v>228806</v>
      </c>
      <c r="W4581" t="s">
        <v>3510</v>
      </c>
      <c r="X4581">
        <v>1</v>
      </c>
      <c r="Y4581">
        <v>1</v>
      </c>
      <c r="Z4581" t="s">
        <v>1532</v>
      </c>
    </row>
    <row r="4582" spans="1:26">
      <c r="A4582">
        <v>285</v>
      </c>
      <c r="B4582">
        <v>16226</v>
      </c>
      <c r="C4582" t="s">
        <v>1574</v>
      </c>
      <c r="D4582" t="s">
        <v>1529</v>
      </c>
      <c r="E4582" t="s">
        <v>1438</v>
      </c>
      <c r="F4582">
        <v>20331</v>
      </c>
      <c r="G4582">
        <v>90646</v>
      </c>
      <c r="H4582" t="s">
        <v>1530</v>
      </c>
      <c r="I4582">
        <v>291</v>
      </c>
      <c r="J4582">
        <v>50</v>
      </c>
      <c r="K4582">
        <v>10</v>
      </c>
      <c r="L4582">
        <v>81000</v>
      </c>
      <c r="M4582">
        <v>30492</v>
      </c>
      <c r="N4582">
        <v>32017</v>
      </c>
      <c r="O4582">
        <v>33617</v>
      </c>
      <c r="P4582">
        <v>36742</v>
      </c>
      <c r="Q4582">
        <v>39867</v>
      </c>
      <c r="R4582">
        <v>500</v>
      </c>
      <c r="S4582">
        <v>525</v>
      </c>
      <c r="T4582">
        <v>551</v>
      </c>
      <c r="U4582">
        <v>602</v>
      </c>
      <c r="V4582">
        <v>654</v>
      </c>
      <c r="W4582" t="s">
        <v>3233</v>
      </c>
      <c r="X4582">
        <v>1</v>
      </c>
      <c r="Y4582">
        <v>1</v>
      </c>
      <c r="Z4582" t="s">
        <v>1532</v>
      </c>
    </row>
    <row r="4583" spans="1:26">
      <c r="A4583">
        <v>285</v>
      </c>
      <c r="B4583">
        <v>16226</v>
      </c>
      <c r="C4583" t="s">
        <v>1574</v>
      </c>
      <c r="D4583" t="s">
        <v>1529</v>
      </c>
      <c r="E4583" t="s">
        <v>1438</v>
      </c>
      <c r="F4583">
        <v>20334</v>
      </c>
      <c r="G4583">
        <v>90638</v>
      </c>
      <c r="H4583" t="s">
        <v>1530</v>
      </c>
      <c r="I4583">
        <v>291</v>
      </c>
      <c r="J4583">
        <v>100</v>
      </c>
      <c r="K4583">
        <v>5</v>
      </c>
      <c r="L4583">
        <v>81000</v>
      </c>
      <c r="M4583">
        <v>30492</v>
      </c>
      <c r="N4583">
        <v>32017</v>
      </c>
      <c r="O4583">
        <v>33617</v>
      </c>
      <c r="P4583">
        <v>36742</v>
      </c>
      <c r="Q4583">
        <v>39867</v>
      </c>
      <c r="R4583">
        <v>500</v>
      </c>
      <c r="S4583">
        <v>525</v>
      </c>
      <c r="T4583">
        <v>551</v>
      </c>
      <c r="U4583">
        <v>602</v>
      </c>
      <c r="V4583">
        <v>654</v>
      </c>
      <c r="W4583" t="s">
        <v>3233</v>
      </c>
      <c r="X4583">
        <v>1</v>
      </c>
      <c r="Y4583">
        <v>1</v>
      </c>
      <c r="Z4583" t="s">
        <v>1532</v>
      </c>
    </row>
    <row r="4584" spans="1:26">
      <c r="A4584">
        <v>285</v>
      </c>
      <c r="B4584">
        <v>16226</v>
      </c>
      <c r="C4584" t="s">
        <v>1574</v>
      </c>
      <c r="D4584" t="s">
        <v>1529</v>
      </c>
      <c r="E4584" t="s">
        <v>1438</v>
      </c>
      <c r="F4584">
        <v>20338</v>
      </c>
      <c r="G4584">
        <v>64471</v>
      </c>
      <c r="H4584" t="s">
        <v>1530</v>
      </c>
      <c r="I4584">
        <v>291</v>
      </c>
      <c r="J4584">
        <v>200</v>
      </c>
      <c r="K4584">
        <v>5</v>
      </c>
      <c r="L4584">
        <v>81000</v>
      </c>
      <c r="M4584">
        <v>30492</v>
      </c>
      <c r="N4584">
        <v>32017</v>
      </c>
      <c r="O4584">
        <v>33617</v>
      </c>
      <c r="P4584">
        <v>36742</v>
      </c>
      <c r="Q4584">
        <v>39867</v>
      </c>
      <c r="R4584">
        <v>1000</v>
      </c>
      <c r="S4584">
        <v>1050</v>
      </c>
      <c r="T4584">
        <v>1102</v>
      </c>
      <c r="U4584">
        <v>1205</v>
      </c>
      <c r="V4584">
        <v>1307</v>
      </c>
      <c r="W4584" t="s">
        <v>3233</v>
      </c>
      <c r="X4584">
        <v>1</v>
      </c>
      <c r="Y4584">
        <v>1</v>
      </c>
      <c r="Z4584" t="s">
        <v>1532</v>
      </c>
    </row>
    <row r="4585" spans="1:26">
      <c r="A4585">
        <v>285</v>
      </c>
      <c r="B4585">
        <v>16226</v>
      </c>
      <c r="C4585" t="s">
        <v>1574</v>
      </c>
      <c r="D4585" t="s">
        <v>1529</v>
      </c>
      <c r="E4585" t="s">
        <v>1438</v>
      </c>
      <c r="F4585">
        <v>41711</v>
      </c>
      <c r="G4585">
        <v>58080</v>
      </c>
      <c r="H4585" t="s">
        <v>1530</v>
      </c>
      <c r="I4585">
        <v>291</v>
      </c>
      <c r="J4585">
        <v>300</v>
      </c>
      <c r="K4585">
        <v>10</v>
      </c>
      <c r="L4585">
        <v>81000</v>
      </c>
      <c r="M4585">
        <v>30492</v>
      </c>
      <c r="N4585">
        <v>32017</v>
      </c>
      <c r="O4585">
        <v>33617</v>
      </c>
      <c r="P4585">
        <v>36742</v>
      </c>
      <c r="Q4585">
        <v>39867</v>
      </c>
      <c r="R4585">
        <v>3000</v>
      </c>
      <c r="S4585">
        <v>3150</v>
      </c>
      <c r="T4585">
        <v>3307</v>
      </c>
      <c r="U4585">
        <v>3615</v>
      </c>
      <c r="V4585">
        <v>3922</v>
      </c>
      <c r="W4585" t="s">
        <v>3233</v>
      </c>
      <c r="X4585">
        <v>1</v>
      </c>
      <c r="Y4585">
        <v>1</v>
      </c>
      <c r="Z4585" t="s">
        <v>1532</v>
      </c>
    </row>
    <row r="4586" spans="1:26">
      <c r="A4586">
        <v>285</v>
      </c>
      <c r="B4586">
        <v>16226</v>
      </c>
      <c r="C4586" t="s">
        <v>1574</v>
      </c>
      <c r="D4586" t="s">
        <v>1529</v>
      </c>
      <c r="E4586" t="s">
        <v>1445</v>
      </c>
      <c r="F4586">
        <v>27636</v>
      </c>
      <c r="G4586">
        <v>30113</v>
      </c>
      <c r="H4586" t="s">
        <v>1577</v>
      </c>
      <c r="I4586">
        <v>329</v>
      </c>
      <c r="J4586">
        <v>2</v>
      </c>
      <c r="K4586">
        <v>3500</v>
      </c>
      <c r="L4586">
        <v>81000</v>
      </c>
      <c r="M4586">
        <v>4982</v>
      </c>
      <c r="N4586">
        <v>5231</v>
      </c>
      <c r="O4586">
        <v>5493</v>
      </c>
      <c r="P4586">
        <v>6004</v>
      </c>
      <c r="Q4586">
        <v>6515</v>
      </c>
      <c r="R4586">
        <v>7000</v>
      </c>
      <c r="S4586">
        <v>7350</v>
      </c>
      <c r="T4586">
        <v>7718</v>
      </c>
      <c r="U4586">
        <v>8436</v>
      </c>
      <c r="V4586">
        <v>9154</v>
      </c>
      <c r="W4586" t="s">
        <v>3326</v>
      </c>
      <c r="X4586">
        <v>1</v>
      </c>
      <c r="Y4586">
        <v>1</v>
      </c>
      <c r="Z4586" t="s">
        <v>1532</v>
      </c>
    </row>
    <row r="4587" spans="1:26">
      <c r="A4587">
        <v>285</v>
      </c>
      <c r="B4587">
        <v>16226</v>
      </c>
      <c r="C4587" t="s">
        <v>1574</v>
      </c>
      <c r="D4587" t="s">
        <v>1529</v>
      </c>
      <c r="E4587" t="s">
        <v>1440</v>
      </c>
      <c r="F4587">
        <v>2170169</v>
      </c>
      <c r="G4587">
        <v>2170169</v>
      </c>
      <c r="H4587" t="s">
        <v>1584</v>
      </c>
      <c r="I4587">
        <v>169</v>
      </c>
      <c r="J4587">
        <v>1</v>
      </c>
      <c r="K4587">
        <v>175000</v>
      </c>
      <c r="L4587">
        <v>81000</v>
      </c>
      <c r="M4587">
        <v>9493</v>
      </c>
      <c r="N4587">
        <v>9968</v>
      </c>
      <c r="O4587">
        <v>10466</v>
      </c>
      <c r="P4587">
        <v>11439</v>
      </c>
      <c r="Q4587">
        <v>12412</v>
      </c>
      <c r="R4587">
        <v>175000</v>
      </c>
      <c r="S4587">
        <v>183756</v>
      </c>
      <c r="T4587">
        <v>192937</v>
      </c>
      <c r="U4587">
        <v>210874</v>
      </c>
      <c r="V4587">
        <v>228811</v>
      </c>
      <c r="W4587" t="s">
        <v>3510</v>
      </c>
      <c r="X4587">
        <v>1</v>
      </c>
      <c r="Y4587">
        <v>1</v>
      </c>
      <c r="Z4587" t="s">
        <v>1532</v>
      </c>
    </row>
    <row r="4588" spans="1:26">
      <c r="A4588">
        <v>285</v>
      </c>
      <c r="B4588">
        <v>16226</v>
      </c>
      <c r="C4588" t="s">
        <v>1574</v>
      </c>
      <c r="D4588" t="s">
        <v>1529</v>
      </c>
      <c r="E4588" t="s">
        <v>1449</v>
      </c>
      <c r="F4588">
        <v>49491</v>
      </c>
      <c r="G4588">
        <v>57981</v>
      </c>
      <c r="H4588" t="s">
        <v>1530</v>
      </c>
      <c r="I4588">
        <v>211</v>
      </c>
      <c r="J4588">
        <v>200</v>
      </c>
      <c r="K4588">
        <v>20</v>
      </c>
      <c r="L4588">
        <v>81314</v>
      </c>
      <c r="M4588">
        <v>1010</v>
      </c>
      <c r="N4588">
        <v>1061</v>
      </c>
      <c r="O4588">
        <v>1114</v>
      </c>
      <c r="P4588">
        <v>1218</v>
      </c>
      <c r="Q4588">
        <v>1322</v>
      </c>
      <c r="R4588">
        <v>4000</v>
      </c>
      <c r="S4588">
        <v>4202</v>
      </c>
      <c r="T4588">
        <v>4412</v>
      </c>
      <c r="U4588">
        <v>4824</v>
      </c>
      <c r="V4588">
        <v>5236</v>
      </c>
      <c r="W4588" t="s">
        <v>3405</v>
      </c>
      <c r="X4588">
        <v>1</v>
      </c>
      <c r="Y4588">
        <v>1</v>
      </c>
      <c r="Z4588" t="s">
        <v>1532</v>
      </c>
    </row>
    <row r="4589" spans="1:26">
      <c r="A4589">
        <v>285</v>
      </c>
      <c r="B4589">
        <v>16226</v>
      </c>
      <c r="C4589" t="s">
        <v>1574</v>
      </c>
      <c r="D4589" t="s">
        <v>1529</v>
      </c>
      <c r="E4589" t="s">
        <v>1445</v>
      </c>
      <c r="F4589">
        <v>27477</v>
      </c>
      <c r="G4589">
        <v>29954</v>
      </c>
      <c r="H4589" t="s">
        <v>1577</v>
      </c>
      <c r="I4589">
        <v>329</v>
      </c>
      <c r="J4589">
        <v>2</v>
      </c>
      <c r="K4589">
        <v>1200</v>
      </c>
      <c r="L4589">
        <v>81000</v>
      </c>
      <c r="M4589">
        <v>4982</v>
      </c>
      <c r="N4589">
        <v>5231</v>
      </c>
      <c r="O4589">
        <v>5493</v>
      </c>
      <c r="P4589">
        <v>6004</v>
      </c>
      <c r="Q4589">
        <v>6515</v>
      </c>
      <c r="R4589">
        <v>2400</v>
      </c>
      <c r="S4589">
        <v>2520</v>
      </c>
      <c r="T4589">
        <v>2646</v>
      </c>
      <c r="U4589">
        <v>2892</v>
      </c>
      <c r="V4589">
        <v>3138</v>
      </c>
      <c r="W4589" t="s">
        <v>3511</v>
      </c>
      <c r="X4589">
        <v>1</v>
      </c>
      <c r="Y4589">
        <v>1</v>
      </c>
      <c r="Z4589" t="s">
        <v>1532</v>
      </c>
    </row>
    <row r="4590" spans="1:26">
      <c r="A4590">
        <v>285</v>
      </c>
      <c r="B4590">
        <v>16226</v>
      </c>
      <c r="C4590" t="s">
        <v>1574</v>
      </c>
      <c r="D4590" t="s">
        <v>1529</v>
      </c>
      <c r="E4590" t="s">
        <v>1449</v>
      </c>
      <c r="F4590">
        <v>2170168</v>
      </c>
      <c r="G4590">
        <v>2170168</v>
      </c>
      <c r="H4590" t="s">
        <v>1584</v>
      </c>
      <c r="I4590">
        <v>168</v>
      </c>
      <c r="J4590">
        <v>1</v>
      </c>
      <c r="K4590">
        <v>120000</v>
      </c>
      <c r="L4590">
        <v>81314</v>
      </c>
      <c r="M4590">
        <v>1010</v>
      </c>
      <c r="N4590">
        <v>1061</v>
      </c>
      <c r="O4590">
        <v>1114</v>
      </c>
      <c r="P4590">
        <v>1218</v>
      </c>
      <c r="Q4590">
        <v>1322</v>
      </c>
      <c r="R4590">
        <v>120000</v>
      </c>
      <c r="S4590">
        <v>126059</v>
      </c>
      <c r="T4590">
        <v>132356</v>
      </c>
      <c r="U4590">
        <v>144713</v>
      </c>
      <c r="V4590">
        <v>157069</v>
      </c>
      <c r="W4590" t="s">
        <v>3512</v>
      </c>
      <c r="X4590">
        <v>1</v>
      </c>
      <c r="Y4590">
        <v>1</v>
      </c>
      <c r="Z4590" t="s">
        <v>1532</v>
      </c>
    </row>
    <row r="4591" spans="1:26">
      <c r="A4591">
        <v>285</v>
      </c>
      <c r="B4591">
        <v>16226</v>
      </c>
      <c r="C4591" t="s">
        <v>1574</v>
      </c>
      <c r="D4591" t="s">
        <v>1529</v>
      </c>
      <c r="E4591" t="s">
        <v>1438</v>
      </c>
      <c r="F4591">
        <v>49079</v>
      </c>
      <c r="G4591">
        <v>57467</v>
      </c>
      <c r="H4591" t="s">
        <v>1530</v>
      </c>
      <c r="I4591">
        <v>291</v>
      </c>
      <c r="J4591">
        <v>200</v>
      </c>
      <c r="K4591">
        <v>22</v>
      </c>
      <c r="L4591">
        <v>81000</v>
      </c>
      <c r="M4591">
        <v>30492</v>
      </c>
      <c r="N4591">
        <v>32017</v>
      </c>
      <c r="O4591">
        <v>33617</v>
      </c>
      <c r="P4591">
        <v>36742</v>
      </c>
      <c r="Q4591">
        <v>39867</v>
      </c>
      <c r="R4591">
        <v>4400</v>
      </c>
      <c r="S4591">
        <v>4620</v>
      </c>
      <c r="T4591">
        <v>4851</v>
      </c>
      <c r="U4591">
        <v>5302</v>
      </c>
      <c r="V4591">
        <v>5753</v>
      </c>
      <c r="W4591" t="s">
        <v>3233</v>
      </c>
      <c r="X4591">
        <v>1</v>
      </c>
      <c r="Y4591">
        <v>1</v>
      </c>
      <c r="Z4591" t="s">
        <v>1532</v>
      </c>
    </row>
    <row r="4592" spans="1:26">
      <c r="A4592">
        <v>285</v>
      </c>
      <c r="B4592">
        <v>16226</v>
      </c>
      <c r="C4592" t="s">
        <v>1574</v>
      </c>
      <c r="D4592" t="s">
        <v>1529</v>
      </c>
      <c r="E4592" t="s">
        <v>1445</v>
      </c>
      <c r="F4592">
        <v>75251</v>
      </c>
      <c r="G4592">
        <v>89292</v>
      </c>
      <c r="H4592" t="s">
        <v>1577</v>
      </c>
      <c r="I4592">
        <v>329</v>
      </c>
      <c r="J4592">
        <v>10</v>
      </c>
      <c r="K4592">
        <v>1500</v>
      </c>
      <c r="L4592">
        <v>81000</v>
      </c>
      <c r="M4592">
        <v>4982</v>
      </c>
      <c r="N4592">
        <v>5231</v>
      </c>
      <c r="O4592">
        <v>5493</v>
      </c>
      <c r="P4592">
        <v>6004</v>
      </c>
      <c r="Q4592">
        <v>6515</v>
      </c>
      <c r="R4592">
        <v>15000</v>
      </c>
      <c r="S4592">
        <v>15750</v>
      </c>
      <c r="T4592">
        <v>16539</v>
      </c>
      <c r="U4592">
        <v>18077</v>
      </c>
      <c r="V4592">
        <v>19616</v>
      </c>
      <c r="W4592" t="s">
        <v>2010</v>
      </c>
      <c r="X4592">
        <v>1</v>
      </c>
      <c r="Y4592">
        <v>1</v>
      </c>
      <c r="Z4592" t="s">
        <v>1532</v>
      </c>
    </row>
    <row r="4593" spans="1:26">
      <c r="A4593">
        <v>285</v>
      </c>
      <c r="B4593">
        <v>16226</v>
      </c>
      <c r="C4593" t="s">
        <v>1574</v>
      </c>
      <c r="D4593" t="s">
        <v>1529</v>
      </c>
      <c r="E4593" t="s">
        <v>1438</v>
      </c>
      <c r="F4593">
        <v>49078</v>
      </c>
      <c r="G4593">
        <v>57466</v>
      </c>
      <c r="H4593" t="s">
        <v>1530</v>
      </c>
      <c r="I4593">
        <v>291</v>
      </c>
      <c r="J4593">
        <v>300</v>
      </c>
      <c r="K4593">
        <v>10</v>
      </c>
      <c r="L4593">
        <v>81000</v>
      </c>
      <c r="M4593">
        <v>30492</v>
      </c>
      <c r="N4593">
        <v>32017</v>
      </c>
      <c r="O4593">
        <v>33617</v>
      </c>
      <c r="P4593">
        <v>36742</v>
      </c>
      <c r="Q4593">
        <v>39867</v>
      </c>
      <c r="R4593">
        <v>3000</v>
      </c>
      <c r="S4593">
        <v>3150</v>
      </c>
      <c r="T4593">
        <v>3307</v>
      </c>
      <c r="U4593">
        <v>3615</v>
      </c>
      <c r="V4593">
        <v>3922</v>
      </c>
      <c r="W4593" t="s">
        <v>3233</v>
      </c>
      <c r="X4593">
        <v>1</v>
      </c>
      <c r="Y4593">
        <v>1</v>
      </c>
      <c r="Z4593" t="s">
        <v>1532</v>
      </c>
    </row>
    <row r="4594" spans="1:26">
      <c r="A4594">
        <v>285</v>
      </c>
      <c r="B4594">
        <v>16226</v>
      </c>
      <c r="C4594" t="s">
        <v>1574</v>
      </c>
      <c r="D4594" t="s">
        <v>1529</v>
      </c>
      <c r="E4594" t="s">
        <v>1445</v>
      </c>
      <c r="F4594">
        <v>61939</v>
      </c>
      <c r="G4594">
        <v>74425</v>
      </c>
      <c r="H4594" t="s">
        <v>1577</v>
      </c>
      <c r="I4594">
        <v>329</v>
      </c>
      <c r="J4594">
        <v>20</v>
      </c>
      <c r="K4594">
        <v>1500</v>
      </c>
      <c r="L4594">
        <v>81000</v>
      </c>
      <c r="M4594">
        <v>4982</v>
      </c>
      <c r="N4594">
        <v>5231</v>
      </c>
      <c r="O4594">
        <v>5493</v>
      </c>
      <c r="P4594">
        <v>6004</v>
      </c>
      <c r="Q4594">
        <v>6515</v>
      </c>
      <c r="R4594">
        <v>30000</v>
      </c>
      <c r="S4594">
        <v>31499</v>
      </c>
      <c r="T4594">
        <v>33077</v>
      </c>
      <c r="U4594">
        <v>36154</v>
      </c>
      <c r="V4594">
        <v>39231</v>
      </c>
      <c r="W4594" t="s">
        <v>3323</v>
      </c>
      <c r="X4594">
        <v>1</v>
      </c>
      <c r="Y4594">
        <v>1</v>
      </c>
      <c r="Z4594" t="s">
        <v>1532</v>
      </c>
    </row>
    <row r="4595" spans="1:26">
      <c r="A4595">
        <v>285</v>
      </c>
      <c r="B4595">
        <v>16226</v>
      </c>
      <c r="C4595" t="s">
        <v>1574</v>
      </c>
      <c r="D4595" t="s">
        <v>1529</v>
      </c>
      <c r="E4595" t="s">
        <v>1438</v>
      </c>
      <c r="F4595">
        <v>46176</v>
      </c>
      <c r="G4595">
        <v>53398</v>
      </c>
      <c r="H4595" t="s">
        <v>1530</v>
      </c>
      <c r="I4595">
        <v>295</v>
      </c>
      <c r="J4595">
        <v>300</v>
      </c>
      <c r="K4595">
        <v>1000</v>
      </c>
      <c r="L4595">
        <v>81000</v>
      </c>
      <c r="M4595">
        <v>30492</v>
      </c>
      <c r="N4595">
        <v>32017</v>
      </c>
      <c r="O4595">
        <v>33617</v>
      </c>
      <c r="P4595">
        <v>36742</v>
      </c>
      <c r="Q4595">
        <v>39867</v>
      </c>
      <c r="R4595">
        <v>300000</v>
      </c>
      <c r="S4595">
        <v>315004</v>
      </c>
      <c r="T4595">
        <v>330746</v>
      </c>
      <c r="U4595">
        <v>361492</v>
      </c>
      <c r="V4595">
        <v>392237</v>
      </c>
      <c r="W4595" t="s">
        <v>3233</v>
      </c>
      <c r="X4595">
        <v>1</v>
      </c>
      <c r="Y4595">
        <v>1</v>
      </c>
      <c r="Z4595" t="s">
        <v>1532</v>
      </c>
    </row>
    <row r="4596" spans="1:26">
      <c r="A4596">
        <v>285</v>
      </c>
      <c r="B4596">
        <v>16226</v>
      </c>
      <c r="C4596" t="s">
        <v>1574</v>
      </c>
      <c r="D4596" t="s">
        <v>1529</v>
      </c>
      <c r="E4596" t="s">
        <v>1438</v>
      </c>
      <c r="F4596">
        <v>45894</v>
      </c>
      <c r="G4596">
        <v>53060</v>
      </c>
      <c r="H4596" t="s">
        <v>1530</v>
      </c>
      <c r="I4596">
        <v>295</v>
      </c>
      <c r="J4596">
        <v>100</v>
      </c>
      <c r="K4596">
        <v>1000</v>
      </c>
      <c r="L4596">
        <v>81000</v>
      </c>
      <c r="M4596">
        <v>30492</v>
      </c>
      <c r="N4596">
        <v>32017</v>
      </c>
      <c r="O4596">
        <v>33617</v>
      </c>
      <c r="P4596">
        <v>36742</v>
      </c>
      <c r="Q4596">
        <v>39867</v>
      </c>
      <c r="R4596">
        <v>100000</v>
      </c>
      <c r="S4596">
        <v>105001</v>
      </c>
      <c r="T4596">
        <v>110249</v>
      </c>
      <c r="U4596">
        <v>120497</v>
      </c>
      <c r="V4596">
        <v>130746</v>
      </c>
      <c r="W4596" t="s">
        <v>3233</v>
      </c>
      <c r="X4596">
        <v>1</v>
      </c>
      <c r="Y4596">
        <v>1</v>
      </c>
      <c r="Z4596" t="s">
        <v>1532</v>
      </c>
    </row>
    <row r="4597" spans="1:26">
      <c r="A4597">
        <v>285</v>
      </c>
      <c r="B4597">
        <v>16226</v>
      </c>
      <c r="C4597" t="s">
        <v>1574</v>
      </c>
      <c r="D4597" t="s">
        <v>1529</v>
      </c>
      <c r="E4597" t="s">
        <v>1449</v>
      </c>
      <c r="F4597">
        <v>46213</v>
      </c>
      <c r="G4597">
        <v>53447</v>
      </c>
      <c r="H4597" t="s">
        <v>1530</v>
      </c>
      <c r="I4597">
        <v>211</v>
      </c>
      <c r="J4597">
        <v>200</v>
      </c>
      <c r="K4597">
        <v>250</v>
      </c>
      <c r="L4597">
        <v>81314</v>
      </c>
      <c r="M4597">
        <v>1010</v>
      </c>
      <c r="N4597">
        <v>1061</v>
      </c>
      <c r="O4597">
        <v>1114</v>
      </c>
      <c r="P4597">
        <v>1218</v>
      </c>
      <c r="Q4597">
        <v>1322</v>
      </c>
      <c r="R4597">
        <v>50000</v>
      </c>
      <c r="S4597">
        <v>52525</v>
      </c>
      <c r="T4597">
        <v>55149</v>
      </c>
      <c r="U4597">
        <v>60297</v>
      </c>
      <c r="V4597">
        <v>65446</v>
      </c>
      <c r="W4597" t="s">
        <v>3421</v>
      </c>
      <c r="X4597">
        <v>1</v>
      </c>
      <c r="Y4597">
        <v>1</v>
      </c>
      <c r="Z4597" t="s">
        <v>1532</v>
      </c>
    </row>
    <row r="4598" spans="1:26">
      <c r="A4598">
        <v>285</v>
      </c>
      <c r="B4598">
        <v>16226</v>
      </c>
      <c r="C4598" t="s">
        <v>1574</v>
      </c>
      <c r="D4598" t="s">
        <v>1529</v>
      </c>
      <c r="E4598" t="s">
        <v>1438</v>
      </c>
      <c r="F4598">
        <v>41711</v>
      </c>
      <c r="G4598">
        <v>46935</v>
      </c>
      <c r="H4598" t="s">
        <v>1530</v>
      </c>
      <c r="I4598">
        <v>291</v>
      </c>
      <c r="J4598">
        <v>100</v>
      </c>
      <c r="K4598">
        <v>12</v>
      </c>
      <c r="L4598">
        <v>81000</v>
      </c>
      <c r="M4598">
        <v>30492</v>
      </c>
      <c r="N4598">
        <v>32017</v>
      </c>
      <c r="O4598">
        <v>33617</v>
      </c>
      <c r="P4598">
        <v>36742</v>
      </c>
      <c r="Q4598">
        <v>39867</v>
      </c>
      <c r="R4598">
        <v>1200</v>
      </c>
      <c r="S4598">
        <v>1260</v>
      </c>
      <c r="T4598">
        <v>1323</v>
      </c>
      <c r="U4598">
        <v>1446</v>
      </c>
      <c r="V4598">
        <v>1569</v>
      </c>
      <c r="W4598" t="s">
        <v>3233</v>
      </c>
      <c r="X4598">
        <v>1</v>
      </c>
      <c r="Y4598">
        <v>1</v>
      </c>
      <c r="Z4598" t="s">
        <v>1532</v>
      </c>
    </row>
    <row r="4599" spans="1:26">
      <c r="A4599">
        <v>285</v>
      </c>
      <c r="B4599">
        <v>16226</v>
      </c>
      <c r="C4599" t="s">
        <v>1574</v>
      </c>
      <c r="D4599" t="s">
        <v>1529</v>
      </c>
      <c r="E4599" t="s">
        <v>1448</v>
      </c>
      <c r="F4599">
        <v>2170168</v>
      </c>
      <c r="G4599">
        <v>2170168</v>
      </c>
      <c r="H4599" t="s">
        <v>1584</v>
      </c>
      <c r="I4599">
        <v>168</v>
      </c>
      <c r="J4599">
        <v>1</v>
      </c>
      <c r="K4599">
        <v>120000</v>
      </c>
      <c r="L4599">
        <v>81314</v>
      </c>
      <c r="M4599">
        <v>7354</v>
      </c>
      <c r="N4599">
        <v>7721</v>
      </c>
      <c r="O4599">
        <v>8107</v>
      </c>
      <c r="P4599">
        <v>8860</v>
      </c>
      <c r="Q4599">
        <v>9613</v>
      </c>
      <c r="R4599">
        <v>120000</v>
      </c>
      <c r="S4599">
        <v>125989</v>
      </c>
      <c r="T4599">
        <v>132287</v>
      </c>
      <c r="U4599">
        <v>144574</v>
      </c>
      <c r="V4599">
        <v>156862</v>
      </c>
      <c r="W4599" t="s">
        <v>3512</v>
      </c>
      <c r="X4599">
        <v>1</v>
      </c>
      <c r="Y4599">
        <v>1</v>
      </c>
      <c r="Z4599" t="s">
        <v>1532</v>
      </c>
    </row>
    <row r="4600" spans="1:26">
      <c r="A4600">
        <v>285</v>
      </c>
      <c r="B4600">
        <v>16226</v>
      </c>
      <c r="C4600" t="s">
        <v>1574</v>
      </c>
      <c r="D4600" t="s">
        <v>1529</v>
      </c>
      <c r="E4600" t="s">
        <v>1445</v>
      </c>
      <c r="F4600">
        <v>72555</v>
      </c>
      <c r="G4600">
        <v>86264</v>
      </c>
      <c r="H4600" t="s">
        <v>1577</v>
      </c>
      <c r="I4600">
        <v>329</v>
      </c>
      <c r="J4600">
        <v>1</v>
      </c>
      <c r="K4600">
        <v>4000</v>
      </c>
      <c r="L4600">
        <v>81000</v>
      </c>
      <c r="M4600">
        <v>4982</v>
      </c>
      <c r="N4600">
        <v>5231</v>
      </c>
      <c r="O4600">
        <v>5493</v>
      </c>
      <c r="P4600">
        <v>6004</v>
      </c>
      <c r="Q4600">
        <v>6515</v>
      </c>
      <c r="R4600">
        <v>4000</v>
      </c>
      <c r="S4600">
        <v>4200</v>
      </c>
      <c r="T4600">
        <v>4410</v>
      </c>
      <c r="U4600">
        <v>4821</v>
      </c>
      <c r="V4600">
        <v>5231</v>
      </c>
      <c r="W4600" t="s">
        <v>3370</v>
      </c>
      <c r="X4600">
        <v>1</v>
      </c>
      <c r="Y4600">
        <v>1</v>
      </c>
      <c r="Z4600" t="s">
        <v>1532</v>
      </c>
    </row>
    <row r="4601" spans="1:26">
      <c r="A4601">
        <v>285</v>
      </c>
      <c r="B4601">
        <v>16226</v>
      </c>
      <c r="C4601" t="s">
        <v>1574</v>
      </c>
      <c r="D4601" t="s">
        <v>1529</v>
      </c>
      <c r="E4601" t="s">
        <v>1449</v>
      </c>
      <c r="F4601">
        <v>41629</v>
      </c>
      <c r="G4601">
        <v>46814</v>
      </c>
      <c r="H4601" t="s">
        <v>1530</v>
      </c>
      <c r="I4601">
        <v>211</v>
      </c>
      <c r="J4601">
        <v>125</v>
      </c>
      <c r="K4601">
        <v>250</v>
      </c>
      <c r="L4601">
        <v>81314</v>
      </c>
      <c r="M4601">
        <v>1010</v>
      </c>
      <c r="N4601">
        <v>1061</v>
      </c>
      <c r="O4601">
        <v>1114</v>
      </c>
      <c r="P4601">
        <v>1218</v>
      </c>
      <c r="Q4601">
        <v>1322</v>
      </c>
      <c r="R4601">
        <v>31250</v>
      </c>
      <c r="S4601">
        <v>32828</v>
      </c>
      <c r="T4601">
        <v>34468</v>
      </c>
      <c r="U4601">
        <v>37686</v>
      </c>
      <c r="V4601">
        <v>40903</v>
      </c>
      <c r="W4601" t="s">
        <v>3399</v>
      </c>
      <c r="X4601">
        <v>1</v>
      </c>
      <c r="Y4601">
        <v>1</v>
      </c>
      <c r="Z4601" t="s">
        <v>1532</v>
      </c>
    </row>
    <row r="4602" spans="1:26">
      <c r="A4602">
        <v>285</v>
      </c>
      <c r="B4602">
        <v>16226</v>
      </c>
      <c r="C4602" t="s">
        <v>1574</v>
      </c>
      <c r="D4602" t="s">
        <v>1529</v>
      </c>
      <c r="E4602" t="s">
        <v>1445</v>
      </c>
      <c r="F4602">
        <v>38031</v>
      </c>
      <c r="G4602">
        <v>42008</v>
      </c>
      <c r="H4602" t="s">
        <v>1577</v>
      </c>
      <c r="I4602">
        <v>329</v>
      </c>
      <c r="J4602">
        <v>1</v>
      </c>
      <c r="K4602">
        <v>9000</v>
      </c>
      <c r="L4602">
        <v>81000</v>
      </c>
      <c r="M4602">
        <v>4982</v>
      </c>
      <c r="N4602">
        <v>5231</v>
      </c>
      <c r="O4602">
        <v>5493</v>
      </c>
      <c r="P4602">
        <v>6004</v>
      </c>
      <c r="Q4602">
        <v>6515</v>
      </c>
      <c r="R4602">
        <v>9000</v>
      </c>
      <c r="S4602">
        <v>9450</v>
      </c>
      <c r="T4602">
        <v>9923</v>
      </c>
      <c r="U4602">
        <v>10846</v>
      </c>
      <c r="V4602">
        <v>11769</v>
      </c>
      <c r="W4602" t="s">
        <v>3513</v>
      </c>
      <c r="X4602">
        <v>1</v>
      </c>
      <c r="Y4602">
        <v>1</v>
      </c>
      <c r="Z4602" t="s">
        <v>1532</v>
      </c>
    </row>
    <row r="4603" spans="1:26">
      <c r="A4603">
        <v>285</v>
      </c>
      <c r="B4603">
        <v>16226</v>
      </c>
      <c r="C4603" t="s">
        <v>1574</v>
      </c>
      <c r="D4603" t="s">
        <v>1529</v>
      </c>
      <c r="E4603" t="s">
        <v>1447</v>
      </c>
      <c r="F4603">
        <v>2170168</v>
      </c>
      <c r="G4603">
        <v>2170168</v>
      </c>
      <c r="H4603" t="s">
        <v>1584</v>
      </c>
      <c r="I4603">
        <v>168</v>
      </c>
      <c r="J4603">
        <v>1</v>
      </c>
      <c r="K4603">
        <v>120000</v>
      </c>
      <c r="L4603">
        <v>81314</v>
      </c>
      <c r="M4603">
        <v>3884</v>
      </c>
      <c r="N4603">
        <v>4078</v>
      </c>
      <c r="O4603">
        <v>4282</v>
      </c>
      <c r="P4603">
        <v>4680</v>
      </c>
      <c r="Q4603">
        <v>5078</v>
      </c>
      <c r="R4603">
        <v>120000</v>
      </c>
      <c r="S4603">
        <v>125994</v>
      </c>
      <c r="T4603">
        <v>132297</v>
      </c>
      <c r="U4603">
        <v>144593</v>
      </c>
      <c r="V4603">
        <v>156890</v>
      </c>
      <c r="W4603" t="s">
        <v>3512</v>
      </c>
      <c r="X4603">
        <v>1</v>
      </c>
      <c r="Y4603">
        <v>1</v>
      </c>
      <c r="Z4603" t="s">
        <v>1532</v>
      </c>
    </row>
    <row r="4604" spans="1:26">
      <c r="A4604">
        <v>285</v>
      </c>
      <c r="B4604">
        <v>16226</v>
      </c>
      <c r="C4604" t="s">
        <v>1574</v>
      </c>
      <c r="D4604" t="s">
        <v>1529</v>
      </c>
      <c r="E4604" t="s">
        <v>1445</v>
      </c>
      <c r="F4604">
        <v>27349</v>
      </c>
      <c r="G4604">
        <v>29822</v>
      </c>
      <c r="H4604" t="s">
        <v>1577</v>
      </c>
      <c r="I4604">
        <v>329</v>
      </c>
      <c r="J4604">
        <v>1</v>
      </c>
      <c r="K4604">
        <v>5000</v>
      </c>
      <c r="L4604">
        <v>81000</v>
      </c>
      <c r="M4604">
        <v>4982</v>
      </c>
      <c r="N4604">
        <v>5231</v>
      </c>
      <c r="O4604">
        <v>5493</v>
      </c>
      <c r="P4604">
        <v>6004</v>
      </c>
      <c r="Q4604">
        <v>6515</v>
      </c>
      <c r="R4604">
        <v>5000</v>
      </c>
      <c r="S4604">
        <v>5250</v>
      </c>
      <c r="T4604">
        <v>5513</v>
      </c>
      <c r="U4604">
        <v>6026</v>
      </c>
      <c r="V4604">
        <v>6539</v>
      </c>
      <c r="W4604" t="s">
        <v>1854</v>
      </c>
      <c r="X4604">
        <v>1</v>
      </c>
      <c r="Y4604">
        <v>1</v>
      </c>
      <c r="Z4604" t="s">
        <v>1532</v>
      </c>
    </row>
    <row r="4605" spans="1:26">
      <c r="A4605">
        <v>285</v>
      </c>
      <c r="B4605">
        <v>16226</v>
      </c>
      <c r="C4605" t="s">
        <v>1574</v>
      </c>
      <c r="D4605" t="s">
        <v>1529</v>
      </c>
      <c r="E4605" t="s">
        <v>1438</v>
      </c>
      <c r="F4605">
        <v>41711</v>
      </c>
      <c r="G4605">
        <v>46934</v>
      </c>
      <c r="H4605" t="s">
        <v>1530</v>
      </c>
      <c r="I4605">
        <v>291</v>
      </c>
      <c r="J4605">
        <v>200</v>
      </c>
      <c r="K4605">
        <v>6</v>
      </c>
      <c r="L4605">
        <v>81000</v>
      </c>
      <c r="M4605">
        <v>30492</v>
      </c>
      <c r="N4605">
        <v>32017</v>
      </c>
      <c r="O4605">
        <v>33617</v>
      </c>
      <c r="P4605">
        <v>36742</v>
      </c>
      <c r="Q4605">
        <v>39867</v>
      </c>
      <c r="R4605">
        <v>1200</v>
      </c>
      <c r="S4605">
        <v>1260</v>
      </c>
      <c r="T4605">
        <v>1323</v>
      </c>
      <c r="U4605">
        <v>1446</v>
      </c>
      <c r="V4605">
        <v>1569</v>
      </c>
      <c r="W4605" t="s">
        <v>3233</v>
      </c>
      <c r="X4605">
        <v>1</v>
      </c>
      <c r="Y4605">
        <v>1</v>
      </c>
      <c r="Z4605" t="s">
        <v>1532</v>
      </c>
    </row>
    <row r="4606" spans="1:26">
      <c r="A4606">
        <v>285</v>
      </c>
      <c r="B4606">
        <v>16226</v>
      </c>
      <c r="C4606" t="s">
        <v>1574</v>
      </c>
      <c r="D4606" t="s">
        <v>1529</v>
      </c>
      <c r="E4606" t="s">
        <v>1446</v>
      </c>
      <c r="F4606">
        <v>2170168</v>
      </c>
      <c r="G4606">
        <v>2170168</v>
      </c>
      <c r="H4606" t="s">
        <v>1584</v>
      </c>
      <c r="I4606">
        <v>168</v>
      </c>
      <c r="J4606">
        <v>1</v>
      </c>
      <c r="K4606">
        <v>120000</v>
      </c>
      <c r="L4606">
        <v>81314</v>
      </c>
      <c r="M4606">
        <v>11180</v>
      </c>
      <c r="N4606">
        <v>11739</v>
      </c>
      <c r="O4606">
        <v>12326</v>
      </c>
      <c r="P4606">
        <v>13472</v>
      </c>
      <c r="Q4606">
        <v>14618</v>
      </c>
      <c r="R4606">
        <v>120000</v>
      </c>
      <c r="S4606">
        <v>126000</v>
      </c>
      <c r="T4606">
        <v>132301</v>
      </c>
      <c r="U4606">
        <v>144601</v>
      </c>
      <c r="V4606">
        <v>156902</v>
      </c>
      <c r="W4606" t="s">
        <v>3512</v>
      </c>
      <c r="X4606">
        <v>1</v>
      </c>
      <c r="Y4606">
        <v>1</v>
      </c>
      <c r="Z4606" t="s">
        <v>1532</v>
      </c>
    </row>
    <row r="4607" spans="1:26">
      <c r="A4607">
        <v>285</v>
      </c>
      <c r="B4607">
        <v>16226</v>
      </c>
      <c r="C4607" t="s">
        <v>1574</v>
      </c>
      <c r="D4607" t="s">
        <v>1529</v>
      </c>
      <c r="E4607" t="s">
        <v>1445</v>
      </c>
      <c r="F4607">
        <v>54273</v>
      </c>
      <c r="G4607">
        <v>63989</v>
      </c>
      <c r="H4607" t="s">
        <v>1577</v>
      </c>
      <c r="I4607">
        <v>329</v>
      </c>
      <c r="J4607">
        <v>2</v>
      </c>
      <c r="K4607">
        <v>8000</v>
      </c>
      <c r="L4607">
        <v>81000</v>
      </c>
      <c r="M4607">
        <v>4982</v>
      </c>
      <c r="N4607">
        <v>5231</v>
      </c>
      <c r="O4607">
        <v>5493</v>
      </c>
      <c r="P4607">
        <v>6004</v>
      </c>
      <c r="Q4607">
        <v>6515</v>
      </c>
      <c r="R4607">
        <v>16000</v>
      </c>
      <c r="S4607">
        <v>16800</v>
      </c>
      <c r="T4607">
        <v>17641</v>
      </c>
      <c r="U4607">
        <v>19282</v>
      </c>
      <c r="V4607">
        <v>20923</v>
      </c>
      <c r="W4607" t="s">
        <v>3075</v>
      </c>
      <c r="X4607">
        <v>1</v>
      </c>
      <c r="Y4607">
        <v>1</v>
      </c>
      <c r="Z4607" t="s">
        <v>1532</v>
      </c>
    </row>
    <row r="4608" spans="1:26">
      <c r="A4608">
        <v>285</v>
      </c>
      <c r="B4608">
        <v>16226</v>
      </c>
      <c r="C4608" t="s">
        <v>1574</v>
      </c>
      <c r="D4608" t="s">
        <v>1529</v>
      </c>
      <c r="E4608" t="s">
        <v>1438</v>
      </c>
      <c r="F4608">
        <v>41711</v>
      </c>
      <c r="G4608">
        <v>46933</v>
      </c>
      <c r="H4608" t="s">
        <v>1530</v>
      </c>
      <c r="I4608">
        <v>291</v>
      </c>
      <c r="J4608">
        <v>1000</v>
      </c>
      <c r="K4608">
        <v>5.5</v>
      </c>
      <c r="L4608">
        <v>81000</v>
      </c>
      <c r="M4608">
        <v>30492</v>
      </c>
      <c r="N4608">
        <v>32017</v>
      </c>
      <c r="O4608">
        <v>33617</v>
      </c>
      <c r="P4608">
        <v>36742</v>
      </c>
      <c r="Q4608">
        <v>39867</v>
      </c>
      <c r="R4608">
        <v>5500</v>
      </c>
      <c r="S4608">
        <v>5775</v>
      </c>
      <c r="T4608">
        <v>6064</v>
      </c>
      <c r="U4608">
        <v>6627</v>
      </c>
      <c r="V4608">
        <v>7191</v>
      </c>
      <c r="W4608" t="s">
        <v>3233</v>
      </c>
      <c r="X4608">
        <v>1</v>
      </c>
      <c r="Y4608">
        <v>1</v>
      </c>
      <c r="Z4608" t="s">
        <v>1532</v>
      </c>
    </row>
    <row r="4609" spans="1:26">
      <c r="A4609">
        <v>285</v>
      </c>
      <c r="B4609">
        <v>16226</v>
      </c>
      <c r="C4609" t="s">
        <v>1574</v>
      </c>
      <c r="D4609" t="s">
        <v>1529</v>
      </c>
      <c r="E4609" t="s">
        <v>1449</v>
      </c>
      <c r="F4609">
        <v>44928</v>
      </c>
      <c r="G4609">
        <v>51794</v>
      </c>
      <c r="H4609" t="s">
        <v>1530</v>
      </c>
      <c r="I4609">
        <v>211</v>
      </c>
      <c r="J4609">
        <v>200</v>
      </c>
      <c r="K4609">
        <v>300</v>
      </c>
      <c r="L4609">
        <v>81314</v>
      </c>
      <c r="M4609">
        <v>1010</v>
      </c>
      <c r="N4609">
        <v>1061</v>
      </c>
      <c r="O4609">
        <v>1114</v>
      </c>
      <c r="P4609">
        <v>1218</v>
      </c>
      <c r="Q4609">
        <v>1322</v>
      </c>
      <c r="R4609">
        <v>60000</v>
      </c>
      <c r="S4609">
        <v>63030</v>
      </c>
      <c r="T4609">
        <v>66178</v>
      </c>
      <c r="U4609">
        <v>72356</v>
      </c>
      <c r="V4609">
        <v>78535</v>
      </c>
      <c r="W4609" t="s">
        <v>3399</v>
      </c>
      <c r="X4609">
        <v>1</v>
      </c>
      <c r="Y4609">
        <v>1</v>
      </c>
      <c r="Z4609" t="s">
        <v>1532</v>
      </c>
    </row>
    <row r="4610" spans="1:26">
      <c r="A4610">
        <v>285</v>
      </c>
      <c r="B4610">
        <v>16226</v>
      </c>
      <c r="C4610" t="s">
        <v>1574</v>
      </c>
      <c r="D4610" t="s">
        <v>1529</v>
      </c>
      <c r="E4610" t="s">
        <v>1438</v>
      </c>
      <c r="F4610">
        <v>41711</v>
      </c>
      <c r="G4610">
        <v>46932</v>
      </c>
      <c r="H4610" t="s">
        <v>1530</v>
      </c>
      <c r="I4610">
        <v>291</v>
      </c>
      <c r="J4610">
        <v>1000</v>
      </c>
      <c r="K4610">
        <v>5</v>
      </c>
      <c r="L4610">
        <v>81000</v>
      </c>
      <c r="M4610">
        <v>30492</v>
      </c>
      <c r="N4610">
        <v>32017</v>
      </c>
      <c r="O4610">
        <v>33617</v>
      </c>
      <c r="P4610">
        <v>36742</v>
      </c>
      <c r="Q4610">
        <v>39867</v>
      </c>
      <c r="R4610">
        <v>5000</v>
      </c>
      <c r="S4610">
        <v>5250</v>
      </c>
      <c r="T4610">
        <v>5512</v>
      </c>
      <c r="U4610">
        <v>6025</v>
      </c>
      <c r="V4610">
        <v>6537</v>
      </c>
      <c r="W4610" t="s">
        <v>3233</v>
      </c>
      <c r="X4610">
        <v>1</v>
      </c>
      <c r="Y4610">
        <v>1</v>
      </c>
      <c r="Z4610" t="s">
        <v>1532</v>
      </c>
    </row>
    <row r="4611" spans="1:26">
      <c r="A4611">
        <v>285</v>
      </c>
      <c r="B4611">
        <v>16226</v>
      </c>
      <c r="C4611" t="s">
        <v>1574</v>
      </c>
      <c r="D4611" t="s">
        <v>1529</v>
      </c>
      <c r="E4611" t="s">
        <v>1438</v>
      </c>
      <c r="F4611">
        <v>41711</v>
      </c>
      <c r="G4611">
        <v>46931</v>
      </c>
      <c r="H4611" t="s">
        <v>1530</v>
      </c>
      <c r="I4611">
        <v>291</v>
      </c>
      <c r="J4611">
        <v>1000</v>
      </c>
      <c r="K4611">
        <v>7</v>
      </c>
      <c r="L4611">
        <v>81000</v>
      </c>
      <c r="M4611">
        <v>30492</v>
      </c>
      <c r="N4611">
        <v>32017</v>
      </c>
      <c r="O4611">
        <v>33617</v>
      </c>
      <c r="P4611">
        <v>36742</v>
      </c>
      <c r="Q4611">
        <v>39867</v>
      </c>
      <c r="R4611">
        <v>7000</v>
      </c>
      <c r="S4611">
        <v>7350</v>
      </c>
      <c r="T4611">
        <v>7717</v>
      </c>
      <c r="U4611">
        <v>8435</v>
      </c>
      <c r="V4611">
        <v>9152</v>
      </c>
      <c r="W4611" t="s">
        <v>3233</v>
      </c>
      <c r="X4611">
        <v>1</v>
      </c>
      <c r="Y4611">
        <v>1</v>
      </c>
      <c r="Z4611" t="s">
        <v>1532</v>
      </c>
    </row>
    <row r="4612" spans="1:26">
      <c r="A4612">
        <v>285</v>
      </c>
      <c r="B4612">
        <v>16226</v>
      </c>
      <c r="C4612" t="s">
        <v>1574</v>
      </c>
      <c r="D4612" t="s">
        <v>1529</v>
      </c>
      <c r="E4612" t="s">
        <v>1447</v>
      </c>
      <c r="F4612">
        <v>2170165</v>
      </c>
      <c r="G4612">
        <v>2170165</v>
      </c>
      <c r="H4612" t="s">
        <v>1584</v>
      </c>
      <c r="I4612">
        <v>165</v>
      </c>
      <c r="J4612">
        <v>1</v>
      </c>
      <c r="K4612">
        <v>36000</v>
      </c>
      <c r="L4612">
        <v>81314</v>
      </c>
      <c r="M4612">
        <v>3884</v>
      </c>
      <c r="N4612">
        <v>4078</v>
      </c>
      <c r="O4612">
        <v>4282</v>
      </c>
      <c r="P4612">
        <v>4680</v>
      </c>
      <c r="Q4612">
        <v>5078</v>
      </c>
      <c r="R4612">
        <v>36000</v>
      </c>
      <c r="S4612">
        <v>37798</v>
      </c>
      <c r="T4612">
        <v>39689</v>
      </c>
      <c r="U4612">
        <v>43378</v>
      </c>
      <c r="V4612">
        <v>47067</v>
      </c>
      <c r="W4612" t="s">
        <v>3514</v>
      </c>
      <c r="X4612">
        <v>1</v>
      </c>
      <c r="Y4612">
        <v>1</v>
      </c>
      <c r="Z4612" t="s">
        <v>1532</v>
      </c>
    </row>
    <row r="4613" spans="1:26">
      <c r="A4613">
        <v>285</v>
      </c>
      <c r="B4613">
        <v>16226</v>
      </c>
      <c r="C4613" t="s">
        <v>1574</v>
      </c>
      <c r="D4613" t="s">
        <v>1529</v>
      </c>
      <c r="E4613" t="s">
        <v>1445</v>
      </c>
      <c r="F4613">
        <v>57623</v>
      </c>
      <c r="G4613">
        <v>68379</v>
      </c>
      <c r="H4613" t="s">
        <v>1577</v>
      </c>
      <c r="I4613">
        <v>329</v>
      </c>
      <c r="J4613">
        <v>1</v>
      </c>
      <c r="K4613">
        <v>8000</v>
      </c>
      <c r="L4613">
        <v>81000</v>
      </c>
      <c r="M4613">
        <v>4982</v>
      </c>
      <c r="N4613">
        <v>5231</v>
      </c>
      <c r="O4613">
        <v>5493</v>
      </c>
      <c r="P4613">
        <v>6004</v>
      </c>
      <c r="Q4613">
        <v>6515</v>
      </c>
      <c r="R4613">
        <v>8000</v>
      </c>
      <c r="S4613">
        <v>8400</v>
      </c>
      <c r="T4613">
        <v>8821</v>
      </c>
      <c r="U4613">
        <v>9641</v>
      </c>
      <c r="V4613">
        <v>10462</v>
      </c>
      <c r="W4613" t="s">
        <v>3075</v>
      </c>
      <c r="X4613">
        <v>1</v>
      </c>
      <c r="Y4613">
        <v>1</v>
      </c>
      <c r="Z4613" t="s">
        <v>1532</v>
      </c>
    </row>
    <row r="4614" spans="1:26">
      <c r="A4614">
        <v>285</v>
      </c>
      <c r="B4614">
        <v>16226</v>
      </c>
      <c r="C4614" t="s">
        <v>1574</v>
      </c>
      <c r="D4614" t="s">
        <v>1529</v>
      </c>
      <c r="E4614" t="s">
        <v>1449</v>
      </c>
      <c r="F4614">
        <v>45626</v>
      </c>
      <c r="G4614">
        <v>52771</v>
      </c>
      <c r="H4614" t="s">
        <v>1530</v>
      </c>
      <c r="I4614">
        <v>211</v>
      </c>
      <c r="J4614">
        <v>200</v>
      </c>
      <c r="K4614">
        <v>300</v>
      </c>
      <c r="L4614">
        <v>81314</v>
      </c>
      <c r="M4614">
        <v>1010</v>
      </c>
      <c r="N4614">
        <v>1061</v>
      </c>
      <c r="O4614">
        <v>1114</v>
      </c>
      <c r="P4614">
        <v>1218</v>
      </c>
      <c r="Q4614">
        <v>1322</v>
      </c>
      <c r="R4614">
        <v>60000</v>
      </c>
      <c r="S4614">
        <v>63030</v>
      </c>
      <c r="T4614">
        <v>66178</v>
      </c>
      <c r="U4614">
        <v>72356</v>
      </c>
      <c r="V4614">
        <v>78535</v>
      </c>
      <c r="W4614" t="s">
        <v>3414</v>
      </c>
      <c r="X4614">
        <v>1</v>
      </c>
      <c r="Y4614">
        <v>1</v>
      </c>
      <c r="Z4614" t="s">
        <v>1532</v>
      </c>
    </row>
    <row r="4615" spans="1:26">
      <c r="A4615">
        <v>285</v>
      </c>
      <c r="B4615">
        <v>16226</v>
      </c>
      <c r="C4615" t="s">
        <v>1574</v>
      </c>
      <c r="D4615" t="s">
        <v>1529</v>
      </c>
      <c r="E4615" t="s">
        <v>1449</v>
      </c>
      <c r="F4615">
        <v>2170163</v>
      </c>
      <c r="G4615">
        <v>2170163</v>
      </c>
      <c r="H4615" t="s">
        <v>1584</v>
      </c>
      <c r="I4615">
        <v>163</v>
      </c>
      <c r="J4615">
        <v>1</v>
      </c>
      <c r="K4615">
        <v>240000</v>
      </c>
      <c r="L4615">
        <v>81314</v>
      </c>
      <c r="M4615">
        <v>1010</v>
      </c>
      <c r="N4615">
        <v>1061</v>
      </c>
      <c r="O4615">
        <v>1114</v>
      </c>
      <c r="P4615">
        <v>1218</v>
      </c>
      <c r="Q4615">
        <v>1322</v>
      </c>
      <c r="R4615">
        <v>240000</v>
      </c>
      <c r="S4615">
        <v>252119</v>
      </c>
      <c r="T4615">
        <v>264713</v>
      </c>
      <c r="U4615">
        <v>289426</v>
      </c>
      <c r="V4615">
        <v>314139</v>
      </c>
      <c r="W4615" t="s">
        <v>3515</v>
      </c>
      <c r="X4615">
        <v>1</v>
      </c>
      <c r="Y4615">
        <v>1</v>
      </c>
      <c r="Z4615" t="s">
        <v>1532</v>
      </c>
    </row>
    <row r="4616" spans="1:26">
      <c r="A4616">
        <v>285</v>
      </c>
      <c r="B4616">
        <v>16226</v>
      </c>
      <c r="C4616" t="s">
        <v>1574</v>
      </c>
      <c r="D4616" t="s">
        <v>1529</v>
      </c>
      <c r="E4616" t="s">
        <v>1438</v>
      </c>
      <c r="F4616">
        <v>2022</v>
      </c>
      <c r="G4616">
        <v>46928</v>
      </c>
      <c r="H4616" t="s">
        <v>1530</v>
      </c>
      <c r="I4616">
        <v>291</v>
      </c>
      <c r="J4616">
        <v>300</v>
      </c>
      <c r="K4616">
        <v>30</v>
      </c>
      <c r="L4616">
        <v>81000</v>
      </c>
      <c r="M4616">
        <v>30492</v>
      </c>
      <c r="N4616">
        <v>32017</v>
      </c>
      <c r="O4616">
        <v>33617</v>
      </c>
      <c r="P4616">
        <v>36742</v>
      </c>
      <c r="Q4616">
        <v>39867</v>
      </c>
      <c r="R4616">
        <v>9000</v>
      </c>
      <c r="S4616">
        <v>9450</v>
      </c>
      <c r="T4616">
        <v>9922</v>
      </c>
      <c r="U4616">
        <v>10845</v>
      </c>
      <c r="V4616">
        <v>11767</v>
      </c>
      <c r="W4616" t="s">
        <v>3233</v>
      </c>
      <c r="X4616">
        <v>1</v>
      </c>
      <c r="Y4616">
        <v>1</v>
      </c>
      <c r="Z4616" t="s">
        <v>1532</v>
      </c>
    </row>
    <row r="4617" spans="1:26">
      <c r="A4617">
        <v>285</v>
      </c>
      <c r="B4617">
        <v>16226</v>
      </c>
      <c r="C4617" t="s">
        <v>1574</v>
      </c>
      <c r="D4617" t="s">
        <v>1529</v>
      </c>
      <c r="E4617" t="s">
        <v>1444</v>
      </c>
      <c r="F4617">
        <v>2170163</v>
      </c>
      <c r="G4617">
        <v>2170163</v>
      </c>
      <c r="H4617" t="s">
        <v>1584</v>
      </c>
      <c r="I4617">
        <v>163</v>
      </c>
      <c r="J4617">
        <v>1</v>
      </c>
      <c r="K4617">
        <v>240000</v>
      </c>
      <c r="L4617">
        <v>81000</v>
      </c>
      <c r="M4617">
        <v>32687</v>
      </c>
      <c r="N4617">
        <v>34321</v>
      </c>
      <c r="O4617">
        <v>36037</v>
      </c>
      <c r="P4617">
        <v>39387</v>
      </c>
      <c r="Q4617">
        <v>42737</v>
      </c>
      <c r="R4617">
        <v>240000</v>
      </c>
      <c r="S4617">
        <v>251997</v>
      </c>
      <c r="T4617">
        <v>264597</v>
      </c>
      <c r="U4617">
        <v>289194</v>
      </c>
      <c r="V4617">
        <v>313791</v>
      </c>
      <c r="W4617" t="s">
        <v>3515</v>
      </c>
      <c r="X4617">
        <v>1</v>
      </c>
      <c r="Y4617">
        <v>1</v>
      </c>
      <c r="Z4617" t="s">
        <v>1532</v>
      </c>
    </row>
    <row r="4618" spans="1:26">
      <c r="A4618">
        <v>285</v>
      </c>
      <c r="B4618">
        <v>16226</v>
      </c>
      <c r="C4618" t="s">
        <v>1574</v>
      </c>
      <c r="D4618" t="s">
        <v>1529</v>
      </c>
      <c r="E4618" t="s">
        <v>1438</v>
      </c>
      <c r="F4618">
        <v>2022</v>
      </c>
      <c r="G4618">
        <v>46927</v>
      </c>
      <c r="H4618" t="s">
        <v>1530</v>
      </c>
      <c r="I4618">
        <v>291</v>
      </c>
      <c r="J4618">
        <v>500</v>
      </c>
      <c r="K4618">
        <v>8</v>
      </c>
      <c r="L4618">
        <v>81000</v>
      </c>
      <c r="M4618">
        <v>30492</v>
      </c>
      <c r="N4618">
        <v>32017</v>
      </c>
      <c r="O4618">
        <v>33617</v>
      </c>
      <c r="P4618">
        <v>36742</v>
      </c>
      <c r="Q4618">
        <v>39867</v>
      </c>
      <c r="R4618">
        <v>4000</v>
      </c>
      <c r="S4618">
        <v>4200</v>
      </c>
      <c r="T4618">
        <v>4410</v>
      </c>
      <c r="U4618">
        <v>4820</v>
      </c>
      <c r="V4618">
        <v>5230</v>
      </c>
      <c r="W4618" t="s">
        <v>3233</v>
      </c>
      <c r="X4618">
        <v>1</v>
      </c>
      <c r="Y4618">
        <v>1</v>
      </c>
      <c r="Z4618" t="s">
        <v>1532</v>
      </c>
    </row>
    <row r="4619" spans="1:26">
      <c r="A4619">
        <v>285</v>
      </c>
      <c r="B4619">
        <v>16226</v>
      </c>
      <c r="C4619" t="s">
        <v>1574</v>
      </c>
      <c r="D4619" t="s">
        <v>1529</v>
      </c>
      <c r="E4619" t="s">
        <v>1438</v>
      </c>
      <c r="F4619">
        <v>2022</v>
      </c>
      <c r="G4619">
        <v>46926</v>
      </c>
      <c r="H4619" t="s">
        <v>1530</v>
      </c>
      <c r="I4619">
        <v>291</v>
      </c>
      <c r="J4619">
        <v>400</v>
      </c>
      <c r="K4619">
        <v>15</v>
      </c>
      <c r="L4619">
        <v>81000</v>
      </c>
      <c r="M4619">
        <v>30492</v>
      </c>
      <c r="N4619">
        <v>32017</v>
      </c>
      <c r="O4619">
        <v>33617</v>
      </c>
      <c r="P4619">
        <v>36742</v>
      </c>
      <c r="Q4619">
        <v>39867</v>
      </c>
      <c r="R4619">
        <v>6000</v>
      </c>
      <c r="S4619">
        <v>6300</v>
      </c>
      <c r="T4619">
        <v>6615</v>
      </c>
      <c r="U4619">
        <v>7230</v>
      </c>
      <c r="V4619">
        <v>7845</v>
      </c>
      <c r="W4619" t="s">
        <v>3233</v>
      </c>
      <c r="X4619">
        <v>1</v>
      </c>
      <c r="Y4619">
        <v>1</v>
      </c>
      <c r="Z4619" t="s">
        <v>1532</v>
      </c>
    </row>
    <row r="4620" spans="1:26">
      <c r="A4620">
        <v>285</v>
      </c>
      <c r="B4620">
        <v>16226</v>
      </c>
      <c r="C4620" t="s">
        <v>1574</v>
      </c>
      <c r="D4620" t="s">
        <v>1529</v>
      </c>
      <c r="E4620" t="s">
        <v>1445</v>
      </c>
      <c r="F4620">
        <v>2170163</v>
      </c>
      <c r="G4620">
        <v>2170163</v>
      </c>
      <c r="H4620" t="s">
        <v>1584</v>
      </c>
      <c r="I4620">
        <v>163</v>
      </c>
      <c r="J4620">
        <v>1</v>
      </c>
      <c r="K4620">
        <v>240000</v>
      </c>
      <c r="L4620">
        <v>81000</v>
      </c>
      <c r="M4620">
        <v>4982</v>
      </c>
      <c r="N4620">
        <v>5231</v>
      </c>
      <c r="O4620">
        <v>5493</v>
      </c>
      <c r="P4620">
        <v>6004</v>
      </c>
      <c r="Q4620">
        <v>6515</v>
      </c>
      <c r="R4620">
        <v>240000</v>
      </c>
      <c r="S4620">
        <v>251995</v>
      </c>
      <c r="T4620">
        <v>264617</v>
      </c>
      <c r="U4620">
        <v>289233</v>
      </c>
      <c r="V4620">
        <v>313850</v>
      </c>
      <c r="W4620" t="s">
        <v>3515</v>
      </c>
      <c r="X4620">
        <v>1</v>
      </c>
      <c r="Y4620">
        <v>1</v>
      </c>
      <c r="Z4620" t="s">
        <v>1532</v>
      </c>
    </row>
    <row r="4621" spans="1:26">
      <c r="A4621">
        <v>285</v>
      </c>
      <c r="B4621">
        <v>16226</v>
      </c>
      <c r="C4621" t="s">
        <v>1574</v>
      </c>
      <c r="D4621" t="s">
        <v>1529</v>
      </c>
      <c r="E4621" t="s">
        <v>1441</v>
      </c>
      <c r="F4621">
        <v>52933</v>
      </c>
      <c r="G4621">
        <v>62338</v>
      </c>
      <c r="H4621" t="s">
        <v>1577</v>
      </c>
      <c r="I4621">
        <v>329</v>
      </c>
      <c r="J4621">
        <v>3</v>
      </c>
      <c r="K4621">
        <v>7000</v>
      </c>
      <c r="L4621">
        <v>81000</v>
      </c>
      <c r="M4621">
        <v>741</v>
      </c>
      <c r="N4621">
        <v>778</v>
      </c>
      <c r="O4621">
        <v>817</v>
      </c>
      <c r="P4621">
        <v>893</v>
      </c>
      <c r="Q4621">
        <v>969</v>
      </c>
      <c r="R4621">
        <v>21000</v>
      </c>
      <c r="S4621">
        <v>22049</v>
      </c>
      <c r="T4621">
        <v>23154</v>
      </c>
      <c r="U4621">
        <v>25308</v>
      </c>
      <c r="V4621">
        <v>27462</v>
      </c>
      <c r="W4621" t="s">
        <v>3313</v>
      </c>
      <c r="X4621">
        <v>1</v>
      </c>
      <c r="Y4621">
        <v>1</v>
      </c>
      <c r="Z4621" t="s">
        <v>1532</v>
      </c>
    </row>
    <row r="4622" spans="1:26">
      <c r="A4622">
        <v>285</v>
      </c>
      <c r="B4622">
        <v>16226</v>
      </c>
      <c r="C4622" t="s">
        <v>1574</v>
      </c>
      <c r="D4622" t="s">
        <v>1529</v>
      </c>
      <c r="E4622" t="s">
        <v>1441</v>
      </c>
      <c r="F4622">
        <v>45686</v>
      </c>
      <c r="G4622">
        <v>52833</v>
      </c>
      <c r="H4622" t="s">
        <v>1577</v>
      </c>
      <c r="I4622">
        <v>329</v>
      </c>
      <c r="J4622">
        <v>2</v>
      </c>
      <c r="K4622">
        <v>50000</v>
      </c>
      <c r="L4622">
        <v>81000</v>
      </c>
      <c r="M4622">
        <v>741</v>
      </c>
      <c r="N4622">
        <v>778</v>
      </c>
      <c r="O4622">
        <v>817</v>
      </c>
      <c r="P4622">
        <v>893</v>
      </c>
      <c r="Q4622">
        <v>969</v>
      </c>
      <c r="R4622">
        <v>100000</v>
      </c>
      <c r="S4622">
        <v>104993</v>
      </c>
      <c r="T4622">
        <v>110256</v>
      </c>
      <c r="U4622">
        <v>120513</v>
      </c>
      <c r="V4622">
        <v>130769</v>
      </c>
      <c r="W4622" t="s">
        <v>3428</v>
      </c>
      <c r="X4622">
        <v>1</v>
      </c>
      <c r="Y4622">
        <v>1</v>
      </c>
      <c r="Z4622" t="s">
        <v>1532</v>
      </c>
    </row>
    <row r="4623" spans="1:26">
      <c r="A4623">
        <v>285</v>
      </c>
      <c r="B4623">
        <v>16226</v>
      </c>
      <c r="C4623" t="s">
        <v>1574</v>
      </c>
      <c r="D4623" t="s">
        <v>1529</v>
      </c>
      <c r="E4623" t="s">
        <v>1438</v>
      </c>
      <c r="F4623">
        <v>2022</v>
      </c>
      <c r="G4623">
        <v>46924</v>
      </c>
      <c r="H4623" t="s">
        <v>1530</v>
      </c>
      <c r="I4623">
        <v>291</v>
      </c>
      <c r="J4623">
        <v>300</v>
      </c>
      <c r="K4623">
        <v>15</v>
      </c>
      <c r="L4623">
        <v>81000</v>
      </c>
      <c r="M4623">
        <v>30492</v>
      </c>
      <c r="N4623">
        <v>32017</v>
      </c>
      <c r="O4623">
        <v>33617</v>
      </c>
      <c r="P4623">
        <v>36742</v>
      </c>
      <c r="Q4623">
        <v>39867</v>
      </c>
      <c r="R4623">
        <v>4500</v>
      </c>
      <c r="S4623">
        <v>4725</v>
      </c>
      <c r="T4623">
        <v>4961</v>
      </c>
      <c r="U4623">
        <v>5422</v>
      </c>
      <c r="V4623">
        <v>5884</v>
      </c>
      <c r="W4623" t="s">
        <v>3233</v>
      </c>
      <c r="X4623">
        <v>1</v>
      </c>
      <c r="Y4623">
        <v>1</v>
      </c>
      <c r="Z4623" t="s">
        <v>1532</v>
      </c>
    </row>
    <row r="4624" spans="1:26">
      <c r="A4624">
        <v>285</v>
      </c>
      <c r="B4624">
        <v>16226</v>
      </c>
      <c r="C4624" t="s">
        <v>1574</v>
      </c>
      <c r="D4624" t="s">
        <v>1529</v>
      </c>
      <c r="E4624" t="s">
        <v>1449</v>
      </c>
      <c r="F4624">
        <v>31854</v>
      </c>
      <c r="G4624">
        <v>55379</v>
      </c>
      <c r="H4624" t="s">
        <v>1530</v>
      </c>
      <c r="I4624">
        <v>211</v>
      </c>
      <c r="J4624">
        <v>200</v>
      </c>
      <c r="K4624">
        <v>15</v>
      </c>
      <c r="L4624">
        <v>81314</v>
      </c>
      <c r="M4624">
        <v>1010</v>
      </c>
      <c r="N4624">
        <v>1061</v>
      </c>
      <c r="O4624">
        <v>1114</v>
      </c>
      <c r="P4624">
        <v>1218</v>
      </c>
      <c r="Q4624">
        <v>1322</v>
      </c>
      <c r="R4624">
        <v>3000</v>
      </c>
      <c r="S4624">
        <v>3151</v>
      </c>
      <c r="T4624">
        <v>3309</v>
      </c>
      <c r="U4624">
        <v>3618</v>
      </c>
      <c r="V4624">
        <v>3927</v>
      </c>
      <c r="W4624" t="s">
        <v>3516</v>
      </c>
      <c r="X4624">
        <v>1</v>
      </c>
      <c r="Y4624">
        <v>1</v>
      </c>
      <c r="Z4624" t="s">
        <v>1532</v>
      </c>
    </row>
    <row r="4625" spans="1:26">
      <c r="A4625">
        <v>285</v>
      </c>
      <c r="B4625">
        <v>16226</v>
      </c>
      <c r="C4625" t="s">
        <v>1574</v>
      </c>
      <c r="D4625" t="s">
        <v>1529</v>
      </c>
      <c r="E4625" t="s">
        <v>1438</v>
      </c>
      <c r="F4625">
        <v>2022</v>
      </c>
      <c r="G4625">
        <v>46923</v>
      </c>
      <c r="H4625" t="s">
        <v>1530</v>
      </c>
      <c r="I4625">
        <v>291</v>
      </c>
      <c r="J4625">
        <v>300</v>
      </c>
      <c r="K4625">
        <v>15</v>
      </c>
      <c r="L4625">
        <v>81000</v>
      </c>
      <c r="M4625">
        <v>30492</v>
      </c>
      <c r="N4625">
        <v>32017</v>
      </c>
      <c r="O4625">
        <v>33617</v>
      </c>
      <c r="P4625">
        <v>36742</v>
      </c>
      <c r="Q4625">
        <v>39867</v>
      </c>
      <c r="R4625">
        <v>4500</v>
      </c>
      <c r="S4625">
        <v>4725</v>
      </c>
      <c r="T4625">
        <v>4961</v>
      </c>
      <c r="U4625">
        <v>5422</v>
      </c>
      <c r="V4625">
        <v>5884</v>
      </c>
      <c r="W4625" t="s">
        <v>3233</v>
      </c>
      <c r="X4625">
        <v>1</v>
      </c>
      <c r="Y4625">
        <v>1</v>
      </c>
      <c r="Z4625" t="s">
        <v>1532</v>
      </c>
    </row>
    <row r="4626" spans="1:26">
      <c r="A4626">
        <v>285</v>
      </c>
      <c r="B4626">
        <v>16226</v>
      </c>
      <c r="C4626" t="s">
        <v>1574</v>
      </c>
      <c r="D4626" t="s">
        <v>1529</v>
      </c>
      <c r="E4626" t="s">
        <v>1438</v>
      </c>
      <c r="F4626">
        <v>20332</v>
      </c>
      <c r="G4626">
        <v>40826</v>
      </c>
      <c r="H4626" t="s">
        <v>1530</v>
      </c>
      <c r="I4626">
        <v>291</v>
      </c>
      <c r="J4626">
        <v>1000</v>
      </c>
      <c r="K4626">
        <v>5</v>
      </c>
      <c r="L4626">
        <v>81000</v>
      </c>
      <c r="M4626">
        <v>30492</v>
      </c>
      <c r="N4626">
        <v>32017</v>
      </c>
      <c r="O4626">
        <v>33617</v>
      </c>
      <c r="P4626">
        <v>36742</v>
      </c>
      <c r="Q4626">
        <v>39867</v>
      </c>
      <c r="R4626">
        <v>5000</v>
      </c>
      <c r="S4626">
        <v>5250</v>
      </c>
      <c r="T4626">
        <v>5512</v>
      </c>
      <c r="U4626">
        <v>6025</v>
      </c>
      <c r="V4626">
        <v>6537</v>
      </c>
      <c r="W4626" t="s">
        <v>3233</v>
      </c>
      <c r="X4626">
        <v>1</v>
      </c>
      <c r="Y4626">
        <v>1</v>
      </c>
      <c r="Z4626" t="s">
        <v>1532</v>
      </c>
    </row>
    <row r="4627" spans="1:26">
      <c r="A4627">
        <v>285</v>
      </c>
      <c r="B4627">
        <v>16226</v>
      </c>
      <c r="C4627" t="s">
        <v>1574</v>
      </c>
      <c r="D4627" t="s">
        <v>1529</v>
      </c>
      <c r="E4627" t="s">
        <v>1441</v>
      </c>
      <c r="F4627">
        <v>2170163</v>
      </c>
      <c r="G4627">
        <v>2170163</v>
      </c>
      <c r="H4627" t="s">
        <v>1584</v>
      </c>
      <c r="I4627">
        <v>163</v>
      </c>
      <c r="J4627">
        <v>1</v>
      </c>
      <c r="K4627">
        <v>240000</v>
      </c>
      <c r="L4627">
        <v>81000</v>
      </c>
      <c r="M4627">
        <v>741</v>
      </c>
      <c r="N4627">
        <v>778</v>
      </c>
      <c r="O4627">
        <v>817</v>
      </c>
      <c r="P4627">
        <v>893</v>
      </c>
      <c r="Q4627">
        <v>969</v>
      </c>
      <c r="R4627">
        <v>240000</v>
      </c>
      <c r="S4627">
        <v>251984</v>
      </c>
      <c r="T4627">
        <v>264615</v>
      </c>
      <c r="U4627">
        <v>289231</v>
      </c>
      <c r="V4627">
        <v>313846</v>
      </c>
      <c r="W4627" t="s">
        <v>3515</v>
      </c>
      <c r="X4627">
        <v>1</v>
      </c>
      <c r="Y4627">
        <v>1</v>
      </c>
      <c r="Z4627" t="s">
        <v>1532</v>
      </c>
    </row>
    <row r="4628" spans="1:26">
      <c r="A4628">
        <v>285</v>
      </c>
      <c r="B4628">
        <v>16226</v>
      </c>
      <c r="C4628" t="s">
        <v>1574</v>
      </c>
      <c r="D4628" t="s">
        <v>1529</v>
      </c>
      <c r="E4628" t="s">
        <v>1441</v>
      </c>
      <c r="F4628">
        <v>74834</v>
      </c>
      <c r="G4628">
        <v>88847</v>
      </c>
      <c r="H4628" t="s">
        <v>1577</v>
      </c>
      <c r="I4628">
        <v>323</v>
      </c>
      <c r="J4628">
        <v>1</v>
      </c>
      <c r="K4628">
        <v>30000</v>
      </c>
      <c r="L4628">
        <v>81000</v>
      </c>
      <c r="M4628">
        <v>741</v>
      </c>
      <c r="N4628">
        <v>778</v>
      </c>
      <c r="O4628">
        <v>817</v>
      </c>
      <c r="P4628">
        <v>893</v>
      </c>
      <c r="Q4628">
        <v>969</v>
      </c>
      <c r="R4628">
        <v>30000</v>
      </c>
      <c r="S4628">
        <v>31498</v>
      </c>
      <c r="T4628">
        <v>33077</v>
      </c>
      <c r="U4628">
        <v>36154</v>
      </c>
      <c r="V4628">
        <v>39231</v>
      </c>
      <c r="W4628" t="s">
        <v>2263</v>
      </c>
      <c r="X4628">
        <v>1</v>
      </c>
      <c r="Y4628">
        <v>1</v>
      </c>
      <c r="Z4628" t="s">
        <v>1532</v>
      </c>
    </row>
    <row r="4629" spans="1:26">
      <c r="A4629">
        <v>285</v>
      </c>
      <c r="B4629">
        <v>16226</v>
      </c>
      <c r="C4629" t="s">
        <v>1574</v>
      </c>
      <c r="D4629" t="s">
        <v>1529</v>
      </c>
      <c r="E4629" t="s">
        <v>1440</v>
      </c>
      <c r="F4629">
        <v>2170163</v>
      </c>
      <c r="G4629">
        <v>2170163</v>
      </c>
      <c r="H4629" t="s">
        <v>1584</v>
      </c>
      <c r="I4629">
        <v>163</v>
      </c>
      <c r="J4629">
        <v>1</v>
      </c>
      <c r="K4629">
        <v>240000</v>
      </c>
      <c r="L4629">
        <v>81000</v>
      </c>
      <c r="M4629">
        <v>9493</v>
      </c>
      <c r="N4629">
        <v>9968</v>
      </c>
      <c r="O4629">
        <v>10466</v>
      </c>
      <c r="P4629">
        <v>11439</v>
      </c>
      <c r="Q4629">
        <v>12412</v>
      </c>
      <c r="R4629">
        <v>240000</v>
      </c>
      <c r="S4629">
        <v>252009</v>
      </c>
      <c r="T4629">
        <v>264599</v>
      </c>
      <c r="U4629">
        <v>289198</v>
      </c>
      <c r="V4629">
        <v>313798</v>
      </c>
      <c r="W4629" t="s">
        <v>3515</v>
      </c>
      <c r="X4629">
        <v>1</v>
      </c>
      <c r="Y4629">
        <v>1</v>
      </c>
      <c r="Z4629" t="s">
        <v>1532</v>
      </c>
    </row>
    <row r="4630" spans="1:26">
      <c r="A4630">
        <v>285</v>
      </c>
      <c r="B4630">
        <v>16226</v>
      </c>
      <c r="C4630" t="s">
        <v>1574</v>
      </c>
      <c r="D4630" t="s">
        <v>1529</v>
      </c>
      <c r="E4630" t="s">
        <v>1441</v>
      </c>
      <c r="F4630">
        <v>73969</v>
      </c>
      <c r="G4630">
        <v>87926</v>
      </c>
      <c r="H4630" t="s">
        <v>1577</v>
      </c>
      <c r="I4630">
        <v>329</v>
      </c>
      <c r="J4630">
        <v>3</v>
      </c>
      <c r="K4630">
        <v>20000</v>
      </c>
      <c r="L4630">
        <v>81000</v>
      </c>
      <c r="M4630">
        <v>741</v>
      </c>
      <c r="N4630">
        <v>778</v>
      </c>
      <c r="O4630">
        <v>817</v>
      </c>
      <c r="P4630">
        <v>893</v>
      </c>
      <c r="Q4630">
        <v>969</v>
      </c>
      <c r="R4630">
        <v>60000</v>
      </c>
      <c r="S4630">
        <v>62996</v>
      </c>
      <c r="T4630">
        <v>66154</v>
      </c>
      <c r="U4630">
        <v>72308</v>
      </c>
      <c r="V4630">
        <v>78462</v>
      </c>
      <c r="W4630" t="s">
        <v>3517</v>
      </c>
      <c r="X4630">
        <v>1</v>
      </c>
      <c r="Y4630">
        <v>1</v>
      </c>
      <c r="Z4630" t="s">
        <v>1532</v>
      </c>
    </row>
    <row r="4631" spans="1:26">
      <c r="A4631">
        <v>285</v>
      </c>
      <c r="B4631">
        <v>16226</v>
      </c>
      <c r="C4631" t="s">
        <v>1574</v>
      </c>
      <c r="D4631" t="s">
        <v>1529</v>
      </c>
      <c r="E4631" t="s">
        <v>1438</v>
      </c>
      <c r="F4631">
        <v>2123</v>
      </c>
      <c r="G4631">
        <v>40727</v>
      </c>
      <c r="H4631" t="s">
        <v>1530</v>
      </c>
      <c r="I4631">
        <v>291</v>
      </c>
      <c r="J4631">
        <v>200</v>
      </c>
      <c r="K4631">
        <v>20</v>
      </c>
      <c r="L4631">
        <v>81000</v>
      </c>
      <c r="M4631">
        <v>30492</v>
      </c>
      <c r="N4631">
        <v>32017</v>
      </c>
      <c r="O4631">
        <v>33617</v>
      </c>
      <c r="P4631">
        <v>36742</v>
      </c>
      <c r="Q4631">
        <v>39867</v>
      </c>
      <c r="R4631">
        <v>4000</v>
      </c>
      <c r="S4631">
        <v>4200</v>
      </c>
      <c r="T4631">
        <v>4410</v>
      </c>
      <c r="U4631">
        <v>4820</v>
      </c>
      <c r="V4631">
        <v>5230</v>
      </c>
      <c r="W4631" t="s">
        <v>3233</v>
      </c>
      <c r="X4631">
        <v>1</v>
      </c>
      <c r="Y4631">
        <v>1</v>
      </c>
      <c r="Z4631" t="s">
        <v>1532</v>
      </c>
    </row>
    <row r="4632" spans="1:26">
      <c r="A4632">
        <v>285</v>
      </c>
      <c r="B4632">
        <v>16226</v>
      </c>
      <c r="C4632" t="s">
        <v>1574</v>
      </c>
      <c r="D4632" t="s">
        <v>1529</v>
      </c>
      <c r="E4632" t="s">
        <v>1449</v>
      </c>
      <c r="F4632">
        <v>47468</v>
      </c>
      <c r="G4632">
        <v>55254</v>
      </c>
      <c r="H4632" t="s">
        <v>1530</v>
      </c>
      <c r="I4632">
        <v>211</v>
      </c>
      <c r="J4632">
        <v>200</v>
      </c>
      <c r="K4632">
        <v>200</v>
      </c>
      <c r="L4632">
        <v>81314</v>
      </c>
      <c r="M4632">
        <v>1010</v>
      </c>
      <c r="N4632">
        <v>1061</v>
      </c>
      <c r="O4632">
        <v>1114</v>
      </c>
      <c r="P4632">
        <v>1218</v>
      </c>
      <c r="Q4632">
        <v>1322</v>
      </c>
      <c r="R4632">
        <v>40000</v>
      </c>
      <c r="S4632">
        <v>42020</v>
      </c>
      <c r="T4632">
        <v>44119</v>
      </c>
      <c r="U4632">
        <v>48238</v>
      </c>
      <c r="V4632">
        <v>52356</v>
      </c>
      <c r="W4632" t="s">
        <v>3410</v>
      </c>
      <c r="X4632">
        <v>1</v>
      </c>
      <c r="Y4632">
        <v>1</v>
      </c>
      <c r="Z4632" t="s">
        <v>1532</v>
      </c>
    </row>
    <row r="4633" spans="1:26">
      <c r="A4633">
        <v>285</v>
      </c>
      <c r="B4633">
        <v>16226</v>
      </c>
      <c r="C4633" t="s">
        <v>1574</v>
      </c>
      <c r="D4633" t="s">
        <v>1529</v>
      </c>
      <c r="E4633" t="s">
        <v>1441</v>
      </c>
      <c r="F4633">
        <v>54987</v>
      </c>
      <c r="G4633">
        <v>64804</v>
      </c>
      <c r="H4633" t="s">
        <v>1577</v>
      </c>
      <c r="I4633">
        <v>329</v>
      </c>
      <c r="J4633">
        <v>2</v>
      </c>
      <c r="K4633">
        <v>250000</v>
      </c>
      <c r="L4633">
        <v>81000</v>
      </c>
      <c r="M4633">
        <v>741</v>
      </c>
      <c r="N4633">
        <v>778</v>
      </c>
      <c r="O4633">
        <v>817</v>
      </c>
      <c r="P4633">
        <v>893</v>
      </c>
      <c r="Q4633">
        <v>969</v>
      </c>
      <c r="R4633">
        <v>500000</v>
      </c>
      <c r="S4633">
        <v>524966</v>
      </c>
      <c r="T4633">
        <v>551282</v>
      </c>
      <c r="U4633">
        <v>602564</v>
      </c>
      <c r="V4633">
        <v>653846</v>
      </c>
      <c r="W4633" t="s">
        <v>3518</v>
      </c>
      <c r="X4633">
        <v>1</v>
      </c>
      <c r="Y4633">
        <v>1</v>
      </c>
      <c r="Z4633" t="s">
        <v>1532</v>
      </c>
    </row>
    <row r="4634" spans="1:26">
      <c r="A4634">
        <v>285</v>
      </c>
      <c r="B4634">
        <v>16226</v>
      </c>
      <c r="C4634" t="s">
        <v>1574</v>
      </c>
      <c r="D4634" t="s">
        <v>1529</v>
      </c>
      <c r="E4634" t="s">
        <v>1441</v>
      </c>
      <c r="F4634">
        <v>55118</v>
      </c>
      <c r="G4634">
        <v>64988</v>
      </c>
      <c r="H4634" t="s">
        <v>1577</v>
      </c>
      <c r="I4634">
        <v>329</v>
      </c>
      <c r="J4634">
        <v>1</v>
      </c>
      <c r="K4634">
        <v>80000</v>
      </c>
      <c r="L4634">
        <v>81000</v>
      </c>
      <c r="M4634">
        <v>741</v>
      </c>
      <c r="N4634">
        <v>778</v>
      </c>
      <c r="O4634">
        <v>817</v>
      </c>
      <c r="P4634">
        <v>893</v>
      </c>
      <c r="Q4634">
        <v>969</v>
      </c>
      <c r="R4634">
        <v>80000</v>
      </c>
      <c r="S4634">
        <v>83995</v>
      </c>
      <c r="T4634">
        <v>88205</v>
      </c>
      <c r="U4634">
        <v>96410</v>
      </c>
      <c r="V4634">
        <v>104615</v>
      </c>
      <c r="W4634" t="s">
        <v>3320</v>
      </c>
      <c r="X4634">
        <v>1</v>
      </c>
      <c r="Y4634">
        <v>1</v>
      </c>
      <c r="Z4634" t="s">
        <v>1532</v>
      </c>
    </row>
    <row r="4635" spans="1:26">
      <c r="A4635">
        <v>285</v>
      </c>
      <c r="B4635">
        <v>16226</v>
      </c>
      <c r="C4635" t="s">
        <v>1574</v>
      </c>
      <c r="D4635" t="s">
        <v>1529</v>
      </c>
      <c r="E4635" t="s">
        <v>1449</v>
      </c>
      <c r="F4635">
        <v>42267</v>
      </c>
      <c r="G4635">
        <v>68183</v>
      </c>
      <c r="H4635" t="s">
        <v>1530</v>
      </c>
      <c r="I4635">
        <v>211</v>
      </c>
      <c r="J4635">
        <v>2000</v>
      </c>
      <c r="K4635">
        <v>65</v>
      </c>
      <c r="L4635">
        <v>81314</v>
      </c>
      <c r="M4635">
        <v>1010</v>
      </c>
      <c r="N4635">
        <v>1061</v>
      </c>
      <c r="O4635">
        <v>1114</v>
      </c>
      <c r="P4635">
        <v>1218</v>
      </c>
      <c r="Q4635">
        <v>1322</v>
      </c>
      <c r="R4635">
        <v>130000</v>
      </c>
      <c r="S4635">
        <v>136564</v>
      </c>
      <c r="T4635">
        <v>143386</v>
      </c>
      <c r="U4635">
        <v>156772</v>
      </c>
      <c r="V4635">
        <v>170158</v>
      </c>
      <c r="W4635" t="s">
        <v>3431</v>
      </c>
      <c r="X4635">
        <v>1</v>
      </c>
      <c r="Y4635">
        <v>1</v>
      </c>
      <c r="Z4635" t="s">
        <v>1532</v>
      </c>
    </row>
    <row r="4636" spans="1:26">
      <c r="A4636">
        <v>285</v>
      </c>
      <c r="B4636">
        <v>16226</v>
      </c>
      <c r="C4636" t="s">
        <v>1574</v>
      </c>
      <c r="D4636" t="s">
        <v>1529</v>
      </c>
      <c r="E4636" t="s">
        <v>1441</v>
      </c>
      <c r="F4636">
        <v>55021</v>
      </c>
      <c r="G4636">
        <v>64846</v>
      </c>
      <c r="H4636" t="s">
        <v>1577</v>
      </c>
      <c r="I4636">
        <v>329</v>
      </c>
      <c r="J4636">
        <v>1</v>
      </c>
      <c r="K4636">
        <v>50000</v>
      </c>
      <c r="L4636">
        <v>81000</v>
      </c>
      <c r="M4636">
        <v>741</v>
      </c>
      <c r="N4636">
        <v>778</v>
      </c>
      <c r="O4636">
        <v>817</v>
      </c>
      <c r="P4636">
        <v>893</v>
      </c>
      <c r="Q4636">
        <v>969</v>
      </c>
      <c r="R4636">
        <v>50000</v>
      </c>
      <c r="S4636">
        <v>52497</v>
      </c>
      <c r="T4636">
        <v>55128</v>
      </c>
      <c r="U4636">
        <v>60256</v>
      </c>
      <c r="V4636">
        <v>65385</v>
      </c>
      <c r="W4636" t="s">
        <v>2003</v>
      </c>
      <c r="X4636">
        <v>1</v>
      </c>
      <c r="Y4636">
        <v>1</v>
      </c>
      <c r="Z4636" t="s">
        <v>1532</v>
      </c>
    </row>
    <row r="4637" spans="1:26">
      <c r="A4637">
        <v>285</v>
      </c>
      <c r="B4637">
        <v>16226</v>
      </c>
      <c r="C4637" t="s">
        <v>1574</v>
      </c>
      <c r="D4637" t="s">
        <v>1529</v>
      </c>
      <c r="E4637" t="s">
        <v>1438</v>
      </c>
      <c r="F4637">
        <v>20334</v>
      </c>
      <c r="G4637">
        <v>36636</v>
      </c>
      <c r="H4637" t="s">
        <v>1530</v>
      </c>
      <c r="I4637">
        <v>291</v>
      </c>
      <c r="J4637">
        <v>300</v>
      </c>
      <c r="K4637">
        <v>2</v>
      </c>
      <c r="L4637">
        <v>81000</v>
      </c>
      <c r="M4637">
        <v>30492</v>
      </c>
      <c r="N4637">
        <v>32017</v>
      </c>
      <c r="O4637">
        <v>33617</v>
      </c>
      <c r="P4637">
        <v>36742</v>
      </c>
      <c r="Q4637">
        <v>39867</v>
      </c>
      <c r="R4637">
        <v>600</v>
      </c>
      <c r="S4637">
        <v>630</v>
      </c>
      <c r="T4637">
        <v>661</v>
      </c>
      <c r="U4637">
        <v>723</v>
      </c>
      <c r="V4637">
        <v>784</v>
      </c>
      <c r="W4637" t="s">
        <v>3233</v>
      </c>
      <c r="X4637">
        <v>1</v>
      </c>
      <c r="Y4637">
        <v>1</v>
      </c>
      <c r="Z4637" t="s">
        <v>1532</v>
      </c>
    </row>
    <row r="4638" spans="1:26">
      <c r="A4638">
        <v>285</v>
      </c>
      <c r="B4638">
        <v>16226</v>
      </c>
      <c r="C4638" t="s">
        <v>1574</v>
      </c>
      <c r="D4638" t="s">
        <v>1529</v>
      </c>
      <c r="E4638" t="s">
        <v>1438</v>
      </c>
      <c r="F4638">
        <v>20335</v>
      </c>
      <c r="G4638">
        <v>36634</v>
      </c>
      <c r="H4638" t="s">
        <v>1530</v>
      </c>
      <c r="I4638">
        <v>291</v>
      </c>
      <c r="J4638">
        <v>1000</v>
      </c>
      <c r="K4638">
        <v>5</v>
      </c>
      <c r="L4638">
        <v>81000</v>
      </c>
      <c r="M4638">
        <v>30492</v>
      </c>
      <c r="N4638">
        <v>32017</v>
      </c>
      <c r="O4638">
        <v>33617</v>
      </c>
      <c r="P4638">
        <v>36742</v>
      </c>
      <c r="Q4638">
        <v>39867</v>
      </c>
      <c r="R4638">
        <v>5000</v>
      </c>
      <c r="S4638">
        <v>5250</v>
      </c>
      <c r="T4638">
        <v>5512</v>
      </c>
      <c r="U4638">
        <v>6025</v>
      </c>
      <c r="V4638">
        <v>6537</v>
      </c>
      <c r="W4638" t="s">
        <v>3233</v>
      </c>
      <c r="X4638">
        <v>1</v>
      </c>
      <c r="Y4638">
        <v>1</v>
      </c>
      <c r="Z4638" t="s">
        <v>1532</v>
      </c>
    </row>
    <row r="4639" spans="1:26">
      <c r="A4639">
        <v>285</v>
      </c>
      <c r="B4639">
        <v>16226</v>
      </c>
      <c r="C4639" t="s">
        <v>1574</v>
      </c>
      <c r="D4639" t="s">
        <v>1529</v>
      </c>
      <c r="E4639" t="s">
        <v>1438</v>
      </c>
      <c r="F4639">
        <v>20331</v>
      </c>
      <c r="G4639">
        <v>36633</v>
      </c>
      <c r="H4639" t="s">
        <v>1530</v>
      </c>
      <c r="I4639">
        <v>291</v>
      </c>
      <c r="J4639">
        <v>200</v>
      </c>
      <c r="K4639">
        <v>5</v>
      </c>
      <c r="L4639">
        <v>81000</v>
      </c>
      <c r="M4639">
        <v>30492</v>
      </c>
      <c r="N4639">
        <v>32017</v>
      </c>
      <c r="O4639">
        <v>33617</v>
      </c>
      <c r="P4639">
        <v>36742</v>
      </c>
      <c r="Q4639">
        <v>39867</v>
      </c>
      <c r="R4639">
        <v>1000</v>
      </c>
      <c r="S4639">
        <v>1050</v>
      </c>
      <c r="T4639">
        <v>1102</v>
      </c>
      <c r="U4639">
        <v>1205</v>
      </c>
      <c r="V4639">
        <v>1307</v>
      </c>
      <c r="W4639" t="s">
        <v>3233</v>
      </c>
      <c r="X4639">
        <v>1</v>
      </c>
      <c r="Y4639">
        <v>1</v>
      </c>
      <c r="Z4639" t="s">
        <v>1532</v>
      </c>
    </row>
    <row r="4640" spans="1:26">
      <c r="A4640">
        <v>285</v>
      </c>
      <c r="B4640">
        <v>16226</v>
      </c>
      <c r="C4640" t="s">
        <v>1574</v>
      </c>
      <c r="D4640" t="s">
        <v>1529</v>
      </c>
      <c r="E4640" t="s">
        <v>1441</v>
      </c>
      <c r="F4640">
        <v>59448</v>
      </c>
      <c r="G4640">
        <v>70562</v>
      </c>
      <c r="H4640" t="s">
        <v>1577</v>
      </c>
      <c r="I4640">
        <v>329</v>
      </c>
      <c r="J4640">
        <v>2</v>
      </c>
      <c r="K4640">
        <v>3500</v>
      </c>
      <c r="L4640">
        <v>81000</v>
      </c>
      <c r="M4640">
        <v>741</v>
      </c>
      <c r="N4640">
        <v>778</v>
      </c>
      <c r="O4640">
        <v>817</v>
      </c>
      <c r="P4640">
        <v>893</v>
      </c>
      <c r="Q4640">
        <v>969</v>
      </c>
      <c r="R4640">
        <v>7000</v>
      </c>
      <c r="S4640">
        <v>7350</v>
      </c>
      <c r="T4640">
        <v>7718</v>
      </c>
      <c r="U4640">
        <v>8436</v>
      </c>
      <c r="V4640">
        <v>9154</v>
      </c>
      <c r="W4640" t="s">
        <v>3328</v>
      </c>
      <c r="X4640">
        <v>1</v>
      </c>
      <c r="Y4640">
        <v>1</v>
      </c>
      <c r="Z4640" t="s">
        <v>1532</v>
      </c>
    </row>
    <row r="4641" spans="1:26">
      <c r="A4641">
        <v>285</v>
      </c>
      <c r="B4641">
        <v>16226</v>
      </c>
      <c r="C4641" t="s">
        <v>1574</v>
      </c>
      <c r="D4641" t="s">
        <v>1529</v>
      </c>
      <c r="E4641" t="s">
        <v>1449</v>
      </c>
      <c r="F4641">
        <v>67472</v>
      </c>
      <c r="G4641">
        <v>80960</v>
      </c>
      <c r="H4641" t="s">
        <v>1530</v>
      </c>
      <c r="I4641">
        <v>211</v>
      </c>
      <c r="J4641">
        <v>1000</v>
      </c>
      <c r="K4641">
        <v>20</v>
      </c>
      <c r="L4641">
        <v>81314</v>
      </c>
      <c r="M4641">
        <v>1010</v>
      </c>
      <c r="N4641">
        <v>1061</v>
      </c>
      <c r="O4641">
        <v>1114</v>
      </c>
      <c r="P4641">
        <v>1218</v>
      </c>
      <c r="Q4641">
        <v>1322</v>
      </c>
      <c r="R4641">
        <v>20000</v>
      </c>
      <c r="S4641">
        <v>21010</v>
      </c>
      <c r="T4641">
        <v>22059</v>
      </c>
      <c r="U4641">
        <v>24119</v>
      </c>
      <c r="V4641">
        <v>26178</v>
      </c>
      <c r="W4641" t="s">
        <v>3431</v>
      </c>
      <c r="X4641">
        <v>1</v>
      </c>
      <c r="Y4641">
        <v>1</v>
      </c>
      <c r="Z4641" t="s">
        <v>1532</v>
      </c>
    </row>
    <row r="4642" spans="1:26">
      <c r="A4642">
        <v>285</v>
      </c>
      <c r="B4642">
        <v>16226</v>
      </c>
      <c r="C4642" t="s">
        <v>1574</v>
      </c>
      <c r="D4642" t="s">
        <v>1529</v>
      </c>
      <c r="E4642" t="s">
        <v>1441</v>
      </c>
      <c r="F4642">
        <v>44564</v>
      </c>
      <c r="G4642">
        <v>51338</v>
      </c>
      <c r="H4642" t="s">
        <v>1577</v>
      </c>
      <c r="I4642">
        <v>329</v>
      </c>
      <c r="J4642">
        <v>1</v>
      </c>
      <c r="K4642">
        <v>250000</v>
      </c>
      <c r="L4642">
        <v>81000</v>
      </c>
      <c r="M4642">
        <v>741</v>
      </c>
      <c r="N4642">
        <v>778</v>
      </c>
      <c r="O4642">
        <v>817</v>
      </c>
      <c r="P4642">
        <v>893</v>
      </c>
      <c r="Q4642">
        <v>969</v>
      </c>
      <c r="R4642">
        <v>250000</v>
      </c>
      <c r="S4642">
        <v>262483</v>
      </c>
      <c r="T4642">
        <v>275641</v>
      </c>
      <c r="U4642">
        <v>301282</v>
      </c>
      <c r="V4642">
        <v>326923</v>
      </c>
      <c r="W4642" t="s">
        <v>3368</v>
      </c>
      <c r="X4642">
        <v>1</v>
      </c>
      <c r="Y4642">
        <v>1</v>
      </c>
      <c r="Z4642" t="s">
        <v>1532</v>
      </c>
    </row>
    <row r="4643" spans="1:26">
      <c r="A4643">
        <v>285</v>
      </c>
      <c r="B4643">
        <v>16226</v>
      </c>
      <c r="C4643" t="s">
        <v>1574</v>
      </c>
      <c r="D4643" t="s">
        <v>1529</v>
      </c>
      <c r="E4643" t="s">
        <v>1441</v>
      </c>
      <c r="F4643">
        <v>38031</v>
      </c>
      <c r="G4643">
        <v>42008</v>
      </c>
      <c r="H4643" t="s">
        <v>1577</v>
      </c>
      <c r="I4643">
        <v>329</v>
      </c>
      <c r="J4643">
        <v>2</v>
      </c>
      <c r="K4643">
        <v>9000</v>
      </c>
      <c r="L4643">
        <v>81000</v>
      </c>
      <c r="M4643">
        <v>741</v>
      </c>
      <c r="N4643">
        <v>778</v>
      </c>
      <c r="O4643">
        <v>817</v>
      </c>
      <c r="P4643">
        <v>893</v>
      </c>
      <c r="Q4643">
        <v>969</v>
      </c>
      <c r="R4643">
        <v>18000</v>
      </c>
      <c r="S4643">
        <v>18899</v>
      </c>
      <c r="T4643">
        <v>19846</v>
      </c>
      <c r="U4643">
        <v>21692</v>
      </c>
      <c r="V4643">
        <v>23538</v>
      </c>
      <c r="W4643" t="s">
        <v>3513</v>
      </c>
      <c r="X4643">
        <v>1</v>
      </c>
      <c r="Y4643">
        <v>1</v>
      </c>
      <c r="Z4643" t="s">
        <v>1532</v>
      </c>
    </row>
    <row r="4644" spans="1:26">
      <c r="A4644">
        <v>285</v>
      </c>
      <c r="B4644">
        <v>16226</v>
      </c>
      <c r="C4644" t="s">
        <v>1574</v>
      </c>
      <c r="D4644" t="s">
        <v>1529</v>
      </c>
      <c r="E4644" t="s">
        <v>1438</v>
      </c>
      <c r="F4644">
        <v>2020</v>
      </c>
      <c r="G4644">
        <v>30599</v>
      </c>
      <c r="H4644" t="s">
        <v>1530</v>
      </c>
      <c r="I4644">
        <v>291</v>
      </c>
      <c r="J4644">
        <v>1000</v>
      </c>
      <c r="K4644">
        <v>10</v>
      </c>
      <c r="L4644">
        <v>81000</v>
      </c>
      <c r="M4644">
        <v>30492</v>
      </c>
      <c r="N4644">
        <v>32017</v>
      </c>
      <c r="O4644">
        <v>33617</v>
      </c>
      <c r="P4644">
        <v>36742</v>
      </c>
      <c r="Q4644">
        <v>39867</v>
      </c>
      <c r="R4644">
        <v>10000</v>
      </c>
      <c r="S4644">
        <v>10500</v>
      </c>
      <c r="T4644">
        <v>11025</v>
      </c>
      <c r="U4644">
        <v>12050</v>
      </c>
      <c r="V4644">
        <v>13075</v>
      </c>
      <c r="W4644" t="s">
        <v>3233</v>
      </c>
      <c r="X4644">
        <v>1</v>
      </c>
      <c r="Y4644">
        <v>1</v>
      </c>
      <c r="Z4644" t="s">
        <v>1532</v>
      </c>
    </row>
    <row r="4645" spans="1:26">
      <c r="A4645">
        <v>285</v>
      </c>
      <c r="B4645">
        <v>16226</v>
      </c>
      <c r="C4645" t="s">
        <v>1574</v>
      </c>
      <c r="D4645" t="s">
        <v>1529</v>
      </c>
      <c r="E4645" t="s">
        <v>1438</v>
      </c>
      <c r="F4645">
        <v>20338</v>
      </c>
      <c r="G4645">
        <v>21313</v>
      </c>
      <c r="H4645" t="s">
        <v>1530</v>
      </c>
      <c r="I4645">
        <v>291</v>
      </c>
      <c r="J4645">
        <v>300</v>
      </c>
      <c r="K4645">
        <v>15</v>
      </c>
      <c r="L4645">
        <v>81000</v>
      </c>
      <c r="M4645">
        <v>30492</v>
      </c>
      <c r="N4645">
        <v>32017</v>
      </c>
      <c r="O4645">
        <v>33617</v>
      </c>
      <c r="P4645">
        <v>36742</v>
      </c>
      <c r="Q4645">
        <v>39867</v>
      </c>
      <c r="R4645">
        <v>4500</v>
      </c>
      <c r="S4645">
        <v>4725</v>
      </c>
      <c r="T4645">
        <v>4961</v>
      </c>
      <c r="U4645">
        <v>5422</v>
      </c>
      <c r="V4645">
        <v>5884</v>
      </c>
      <c r="W4645" t="s">
        <v>3233</v>
      </c>
      <c r="X4645">
        <v>1</v>
      </c>
      <c r="Y4645">
        <v>1</v>
      </c>
      <c r="Z4645" t="s">
        <v>1532</v>
      </c>
    </row>
    <row r="4646" spans="1:26">
      <c r="A4646">
        <v>285</v>
      </c>
      <c r="B4646">
        <v>16226</v>
      </c>
      <c r="C4646" t="s">
        <v>1574</v>
      </c>
      <c r="D4646" t="s">
        <v>1529</v>
      </c>
      <c r="E4646" t="s">
        <v>1438</v>
      </c>
      <c r="F4646">
        <v>20337</v>
      </c>
      <c r="G4646">
        <v>21312</v>
      </c>
      <c r="H4646" t="s">
        <v>1530</v>
      </c>
      <c r="I4646">
        <v>291</v>
      </c>
      <c r="J4646">
        <v>300</v>
      </c>
      <c r="K4646">
        <v>15</v>
      </c>
      <c r="L4646">
        <v>81000</v>
      </c>
      <c r="M4646">
        <v>30492</v>
      </c>
      <c r="N4646">
        <v>32017</v>
      </c>
      <c r="O4646">
        <v>33617</v>
      </c>
      <c r="P4646">
        <v>36742</v>
      </c>
      <c r="Q4646">
        <v>39867</v>
      </c>
      <c r="R4646">
        <v>4500</v>
      </c>
      <c r="S4646">
        <v>4725</v>
      </c>
      <c r="T4646">
        <v>4961</v>
      </c>
      <c r="U4646">
        <v>5422</v>
      </c>
      <c r="V4646">
        <v>5884</v>
      </c>
      <c r="W4646" t="s">
        <v>3233</v>
      </c>
      <c r="X4646">
        <v>1</v>
      </c>
      <c r="Y4646">
        <v>1</v>
      </c>
      <c r="Z4646" t="s">
        <v>1532</v>
      </c>
    </row>
    <row r="4647" spans="1:26">
      <c r="A4647">
        <v>285</v>
      </c>
      <c r="B4647">
        <v>16226</v>
      </c>
      <c r="C4647" t="s">
        <v>1574</v>
      </c>
      <c r="D4647" t="s">
        <v>1529</v>
      </c>
      <c r="E4647" t="s">
        <v>1438</v>
      </c>
      <c r="F4647">
        <v>20336</v>
      </c>
      <c r="G4647">
        <v>21311</v>
      </c>
      <c r="H4647" t="s">
        <v>1530</v>
      </c>
      <c r="I4647">
        <v>291</v>
      </c>
      <c r="J4647">
        <v>200</v>
      </c>
      <c r="K4647">
        <v>7</v>
      </c>
      <c r="L4647">
        <v>81000</v>
      </c>
      <c r="M4647">
        <v>30492</v>
      </c>
      <c r="N4647">
        <v>32017</v>
      </c>
      <c r="O4647">
        <v>33617</v>
      </c>
      <c r="P4647">
        <v>36742</v>
      </c>
      <c r="Q4647">
        <v>39867</v>
      </c>
      <c r="R4647">
        <v>1400</v>
      </c>
      <c r="S4647">
        <v>1470</v>
      </c>
      <c r="T4647">
        <v>1543</v>
      </c>
      <c r="U4647">
        <v>1687</v>
      </c>
      <c r="V4647">
        <v>1830</v>
      </c>
      <c r="W4647" t="s">
        <v>3233</v>
      </c>
      <c r="X4647">
        <v>1</v>
      </c>
      <c r="Y4647">
        <v>1</v>
      </c>
      <c r="Z4647" t="s">
        <v>1532</v>
      </c>
    </row>
    <row r="4648" spans="1:26">
      <c r="A4648">
        <v>285</v>
      </c>
      <c r="B4648">
        <v>16226</v>
      </c>
      <c r="C4648" t="s">
        <v>1574</v>
      </c>
      <c r="D4648" t="s">
        <v>1529</v>
      </c>
      <c r="E4648" t="s">
        <v>1438</v>
      </c>
      <c r="F4648">
        <v>20335</v>
      </c>
      <c r="G4648">
        <v>21310</v>
      </c>
      <c r="H4648" t="s">
        <v>1530</v>
      </c>
      <c r="I4648">
        <v>291</v>
      </c>
      <c r="J4648">
        <v>300</v>
      </c>
      <c r="K4648">
        <v>10</v>
      </c>
      <c r="L4648">
        <v>81000</v>
      </c>
      <c r="M4648">
        <v>30492</v>
      </c>
      <c r="N4648">
        <v>32017</v>
      </c>
      <c r="O4648">
        <v>33617</v>
      </c>
      <c r="P4648">
        <v>36742</v>
      </c>
      <c r="Q4648">
        <v>39867</v>
      </c>
      <c r="R4648">
        <v>3000</v>
      </c>
      <c r="S4648">
        <v>3150</v>
      </c>
      <c r="T4648">
        <v>3307</v>
      </c>
      <c r="U4648">
        <v>3615</v>
      </c>
      <c r="V4648">
        <v>3922</v>
      </c>
      <c r="W4648" t="s">
        <v>3233</v>
      </c>
      <c r="X4648">
        <v>1</v>
      </c>
      <c r="Y4648">
        <v>1</v>
      </c>
      <c r="Z4648" t="s">
        <v>1532</v>
      </c>
    </row>
    <row r="4649" spans="1:26">
      <c r="A4649">
        <v>285</v>
      </c>
      <c r="B4649">
        <v>16226</v>
      </c>
      <c r="C4649" t="s">
        <v>1574</v>
      </c>
      <c r="D4649" t="s">
        <v>1529</v>
      </c>
      <c r="E4649" t="s">
        <v>1449</v>
      </c>
      <c r="F4649">
        <v>67141</v>
      </c>
      <c r="G4649">
        <v>80606</v>
      </c>
      <c r="H4649" t="s">
        <v>1530</v>
      </c>
      <c r="I4649">
        <v>211</v>
      </c>
      <c r="J4649">
        <v>400</v>
      </c>
      <c r="K4649">
        <v>20</v>
      </c>
      <c r="L4649">
        <v>81314</v>
      </c>
      <c r="M4649">
        <v>1010</v>
      </c>
      <c r="N4649">
        <v>1061</v>
      </c>
      <c r="O4649">
        <v>1114</v>
      </c>
      <c r="P4649">
        <v>1218</v>
      </c>
      <c r="Q4649">
        <v>1322</v>
      </c>
      <c r="R4649">
        <v>8000</v>
      </c>
      <c r="S4649">
        <v>8404</v>
      </c>
      <c r="T4649">
        <v>8824</v>
      </c>
      <c r="U4649">
        <v>9648</v>
      </c>
      <c r="V4649">
        <v>10471</v>
      </c>
      <c r="W4649" t="s">
        <v>3431</v>
      </c>
      <c r="X4649">
        <v>1</v>
      </c>
      <c r="Y4649">
        <v>1</v>
      </c>
      <c r="Z4649" t="s">
        <v>1532</v>
      </c>
    </row>
    <row r="4650" spans="1:26">
      <c r="A4650">
        <v>285</v>
      </c>
      <c r="B4650">
        <v>16226</v>
      </c>
      <c r="C4650" t="s">
        <v>1574</v>
      </c>
      <c r="D4650" t="s">
        <v>1529</v>
      </c>
      <c r="E4650" t="s">
        <v>1441</v>
      </c>
      <c r="F4650">
        <v>53634</v>
      </c>
      <c r="G4650">
        <v>63252</v>
      </c>
      <c r="H4650" t="s">
        <v>1577</v>
      </c>
      <c r="I4650">
        <v>329</v>
      </c>
      <c r="J4650">
        <v>10</v>
      </c>
      <c r="K4650">
        <v>2000</v>
      </c>
      <c r="L4650">
        <v>81000</v>
      </c>
      <c r="M4650">
        <v>741</v>
      </c>
      <c r="N4650">
        <v>778</v>
      </c>
      <c r="O4650">
        <v>817</v>
      </c>
      <c r="P4650">
        <v>893</v>
      </c>
      <c r="Q4650">
        <v>969</v>
      </c>
      <c r="R4650">
        <v>20000</v>
      </c>
      <c r="S4650">
        <v>20999</v>
      </c>
      <c r="T4650">
        <v>22051</v>
      </c>
      <c r="U4650">
        <v>24103</v>
      </c>
      <c r="V4650">
        <v>26154</v>
      </c>
      <c r="W4650" t="s">
        <v>1861</v>
      </c>
      <c r="X4650">
        <v>1</v>
      </c>
      <c r="Y4650">
        <v>1</v>
      </c>
      <c r="Z4650" t="s">
        <v>1532</v>
      </c>
    </row>
    <row r="4651" spans="1:26">
      <c r="A4651">
        <v>285</v>
      </c>
      <c r="B4651">
        <v>16226</v>
      </c>
      <c r="C4651" t="s">
        <v>1574</v>
      </c>
      <c r="D4651" t="s">
        <v>1529</v>
      </c>
      <c r="E4651" t="s">
        <v>1438</v>
      </c>
      <c r="F4651">
        <v>20334</v>
      </c>
      <c r="G4651">
        <v>21309</v>
      </c>
      <c r="H4651" t="s">
        <v>1530</v>
      </c>
      <c r="I4651">
        <v>291</v>
      </c>
      <c r="J4651">
        <v>300</v>
      </c>
      <c r="K4651">
        <v>20</v>
      </c>
      <c r="L4651">
        <v>81000</v>
      </c>
      <c r="M4651">
        <v>30492</v>
      </c>
      <c r="N4651">
        <v>32017</v>
      </c>
      <c r="O4651">
        <v>33617</v>
      </c>
      <c r="P4651">
        <v>36742</v>
      </c>
      <c r="Q4651">
        <v>39867</v>
      </c>
      <c r="R4651">
        <v>6000</v>
      </c>
      <c r="S4651">
        <v>6300</v>
      </c>
      <c r="T4651">
        <v>6615</v>
      </c>
      <c r="U4651">
        <v>7230</v>
      </c>
      <c r="V4651">
        <v>7845</v>
      </c>
      <c r="W4651" t="s">
        <v>3233</v>
      </c>
      <c r="X4651">
        <v>1</v>
      </c>
      <c r="Y4651">
        <v>1</v>
      </c>
      <c r="Z4651" t="s">
        <v>1532</v>
      </c>
    </row>
    <row r="4652" spans="1:26">
      <c r="A4652">
        <v>285</v>
      </c>
      <c r="B4652">
        <v>16226</v>
      </c>
      <c r="C4652" t="s">
        <v>1574</v>
      </c>
      <c r="D4652" t="s">
        <v>1529</v>
      </c>
      <c r="E4652" t="s">
        <v>1438</v>
      </c>
      <c r="F4652">
        <v>20333</v>
      </c>
      <c r="G4652">
        <v>21308</v>
      </c>
      <c r="H4652" t="s">
        <v>1530</v>
      </c>
      <c r="I4652">
        <v>291</v>
      </c>
      <c r="J4652">
        <v>100</v>
      </c>
      <c r="K4652">
        <v>10</v>
      </c>
      <c r="L4652">
        <v>81000</v>
      </c>
      <c r="M4652">
        <v>30492</v>
      </c>
      <c r="N4652">
        <v>32017</v>
      </c>
      <c r="O4652">
        <v>33617</v>
      </c>
      <c r="P4652">
        <v>36742</v>
      </c>
      <c r="Q4652">
        <v>39867</v>
      </c>
      <c r="R4652">
        <v>1000</v>
      </c>
      <c r="S4652">
        <v>1050</v>
      </c>
      <c r="T4652">
        <v>1102</v>
      </c>
      <c r="U4652">
        <v>1205</v>
      </c>
      <c r="V4652">
        <v>1307</v>
      </c>
      <c r="W4652" t="s">
        <v>3233</v>
      </c>
      <c r="X4652">
        <v>1</v>
      </c>
      <c r="Y4652">
        <v>1</v>
      </c>
      <c r="Z4652" t="s">
        <v>1532</v>
      </c>
    </row>
    <row r="4653" spans="1:26">
      <c r="A4653">
        <v>285</v>
      </c>
      <c r="B4653">
        <v>16226</v>
      </c>
      <c r="C4653" t="s">
        <v>1574</v>
      </c>
      <c r="D4653" t="s">
        <v>1529</v>
      </c>
      <c r="E4653" t="s">
        <v>1441</v>
      </c>
      <c r="F4653">
        <v>5477</v>
      </c>
      <c r="G4653">
        <v>5697</v>
      </c>
      <c r="H4653" t="s">
        <v>1577</v>
      </c>
      <c r="I4653">
        <v>329</v>
      </c>
      <c r="J4653">
        <v>25</v>
      </c>
      <c r="K4653">
        <v>1500</v>
      </c>
      <c r="L4653">
        <v>81000</v>
      </c>
      <c r="M4653">
        <v>741</v>
      </c>
      <c r="N4653">
        <v>778</v>
      </c>
      <c r="O4653">
        <v>817</v>
      </c>
      <c r="P4653">
        <v>893</v>
      </c>
      <c r="Q4653">
        <v>969</v>
      </c>
      <c r="R4653">
        <v>37500</v>
      </c>
      <c r="S4653">
        <v>39372</v>
      </c>
      <c r="T4653">
        <v>41346</v>
      </c>
      <c r="U4653">
        <v>45192</v>
      </c>
      <c r="V4653">
        <v>49038</v>
      </c>
      <c r="W4653" t="s">
        <v>3068</v>
      </c>
      <c r="X4653">
        <v>1</v>
      </c>
      <c r="Y4653">
        <v>1</v>
      </c>
      <c r="Z4653" t="s">
        <v>1532</v>
      </c>
    </row>
    <row r="4654" spans="1:26">
      <c r="A4654">
        <v>285</v>
      </c>
      <c r="B4654">
        <v>16226</v>
      </c>
      <c r="C4654" t="s">
        <v>1574</v>
      </c>
      <c r="D4654" t="s">
        <v>1529</v>
      </c>
      <c r="E4654" t="s">
        <v>1449</v>
      </c>
      <c r="F4654">
        <v>26537</v>
      </c>
      <c r="G4654">
        <v>39430</v>
      </c>
      <c r="H4654" t="s">
        <v>1530</v>
      </c>
      <c r="I4654">
        <v>211</v>
      </c>
      <c r="J4654">
        <v>125</v>
      </c>
      <c r="K4654">
        <v>100</v>
      </c>
      <c r="L4654">
        <v>81314</v>
      </c>
      <c r="M4654">
        <v>1010</v>
      </c>
      <c r="N4654">
        <v>1061</v>
      </c>
      <c r="O4654">
        <v>1114</v>
      </c>
      <c r="P4654">
        <v>1218</v>
      </c>
      <c r="Q4654">
        <v>1322</v>
      </c>
      <c r="R4654">
        <v>12500</v>
      </c>
      <c r="S4654">
        <v>13131</v>
      </c>
      <c r="T4654">
        <v>13787</v>
      </c>
      <c r="U4654">
        <v>15074</v>
      </c>
      <c r="V4654">
        <v>16361</v>
      </c>
      <c r="W4654" t="s">
        <v>3519</v>
      </c>
      <c r="X4654">
        <v>1</v>
      </c>
      <c r="Y4654">
        <v>1</v>
      </c>
      <c r="Z4654" t="s">
        <v>1532</v>
      </c>
    </row>
    <row r="4655" spans="1:26">
      <c r="A4655">
        <v>285</v>
      </c>
      <c r="B4655">
        <v>16226</v>
      </c>
      <c r="C4655" t="s">
        <v>1574</v>
      </c>
      <c r="D4655" t="s">
        <v>1529</v>
      </c>
      <c r="E4655" t="s">
        <v>1438</v>
      </c>
      <c r="F4655">
        <v>20332</v>
      </c>
      <c r="G4655">
        <v>21307</v>
      </c>
      <c r="H4655" t="s">
        <v>1530</v>
      </c>
      <c r="I4655">
        <v>291</v>
      </c>
      <c r="J4655">
        <v>200</v>
      </c>
      <c r="K4655">
        <v>15</v>
      </c>
      <c r="L4655">
        <v>81000</v>
      </c>
      <c r="M4655">
        <v>30492</v>
      </c>
      <c r="N4655">
        <v>32017</v>
      </c>
      <c r="O4655">
        <v>33617</v>
      </c>
      <c r="P4655">
        <v>36742</v>
      </c>
      <c r="Q4655">
        <v>39867</v>
      </c>
      <c r="R4655">
        <v>3000</v>
      </c>
      <c r="S4655">
        <v>3150</v>
      </c>
      <c r="T4655">
        <v>3307</v>
      </c>
      <c r="U4655">
        <v>3615</v>
      </c>
      <c r="V4655">
        <v>3922</v>
      </c>
      <c r="W4655" t="s">
        <v>3233</v>
      </c>
      <c r="X4655">
        <v>1</v>
      </c>
      <c r="Y4655">
        <v>1</v>
      </c>
      <c r="Z4655" t="s">
        <v>1532</v>
      </c>
    </row>
    <row r="4656" spans="1:26">
      <c r="A4656">
        <v>285</v>
      </c>
      <c r="B4656">
        <v>16226</v>
      </c>
      <c r="C4656" t="s">
        <v>1574</v>
      </c>
      <c r="D4656" t="s">
        <v>1529</v>
      </c>
      <c r="E4656" t="s">
        <v>1438</v>
      </c>
      <c r="F4656">
        <v>20331</v>
      </c>
      <c r="G4656">
        <v>21306</v>
      </c>
      <c r="H4656" t="s">
        <v>1530</v>
      </c>
      <c r="I4656">
        <v>291</v>
      </c>
      <c r="J4656">
        <v>100</v>
      </c>
      <c r="K4656">
        <v>10</v>
      </c>
      <c r="L4656">
        <v>81000</v>
      </c>
      <c r="M4656">
        <v>30492</v>
      </c>
      <c r="N4656">
        <v>32017</v>
      </c>
      <c r="O4656">
        <v>33617</v>
      </c>
      <c r="P4656">
        <v>36742</v>
      </c>
      <c r="Q4656">
        <v>39867</v>
      </c>
      <c r="R4656">
        <v>1000</v>
      </c>
      <c r="S4656">
        <v>1050</v>
      </c>
      <c r="T4656">
        <v>1102</v>
      </c>
      <c r="U4656">
        <v>1205</v>
      </c>
      <c r="V4656">
        <v>1307</v>
      </c>
      <c r="W4656" t="s">
        <v>3233</v>
      </c>
      <c r="X4656">
        <v>1</v>
      </c>
      <c r="Y4656">
        <v>1</v>
      </c>
      <c r="Z4656" t="s">
        <v>1532</v>
      </c>
    </row>
    <row r="4657" spans="1:26">
      <c r="A4657">
        <v>285</v>
      </c>
      <c r="B4657">
        <v>16226</v>
      </c>
      <c r="C4657" t="s">
        <v>1574</v>
      </c>
      <c r="D4657" t="s">
        <v>1529</v>
      </c>
      <c r="E4657" t="s">
        <v>1445</v>
      </c>
      <c r="F4657">
        <v>2170158</v>
      </c>
      <c r="G4657">
        <v>2170158</v>
      </c>
      <c r="H4657" t="s">
        <v>1584</v>
      </c>
      <c r="I4657">
        <v>158</v>
      </c>
      <c r="J4657">
        <v>1</v>
      </c>
      <c r="K4657">
        <v>240000</v>
      </c>
      <c r="L4657">
        <v>81000</v>
      </c>
      <c r="M4657">
        <v>4982</v>
      </c>
      <c r="N4657">
        <v>5231</v>
      </c>
      <c r="O4657">
        <v>5493</v>
      </c>
      <c r="P4657">
        <v>6004</v>
      </c>
      <c r="Q4657">
        <v>6515</v>
      </c>
      <c r="R4657">
        <v>240000</v>
      </c>
      <c r="S4657">
        <v>251995</v>
      </c>
      <c r="T4657">
        <v>264617</v>
      </c>
      <c r="U4657">
        <v>289233</v>
      </c>
      <c r="V4657">
        <v>313850</v>
      </c>
      <c r="W4657" t="s">
        <v>3520</v>
      </c>
      <c r="X4657">
        <v>1</v>
      </c>
      <c r="Y4657">
        <v>1</v>
      </c>
      <c r="Z4657" t="s">
        <v>1532</v>
      </c>
    </row>
    <row r="4658" spans="1:26">
      <c r="A4658">
        <v>285</v>
      </c>
      <c r="B4658">
        <v>16226</v>
      </c>
      <c r="C4658" t="s">
        <v>1574</v>
      </c>
      <c r="D4658" t="s">
        <v>1529</v>
      </c>
      <c r="E4658" t="s">
        <v>1441</v>
      </c>
      <c r="F4658">
        <v>27118</v>
      </c>
      <c r="G4658">
        <v>29597</v>
      </c>
      <c r="H4658" t="s">
        <v>1577</v>
      </c>
      <c r="I4658">
        <v>329</v>
      </c>
      <c r="J4658">
        <v>2</v>
      </c>
      <c r="K4658">
        <v>4000</v>
      </c>
      <c r="L4658">
        <v>81000</v>
      </c>
      <c r="M4658">
        <v>741</v>
      </c>
      <c r="N4658">
        <v>778</v>
      </c>
      <c r="O4658">
        <v>817</v>
      </c>
      <c r="P4658">
        <v>893</v>
      </c>
      <c r="Q4658">
        <v>969</v>
      </c>
      <c r="R4658">
        <v>8000</v>
      </c>
      <c r="S4658">
        <v>8399</v>
      </c>
      <c r="T4658">
        <v>8821</v>
      </c>
      <c r="U4658">
        <v>9641</v>
      </c>
      <c r="V4658">
        <v>10462</v>
      </c>
      <c r="W4658" t="s">
        <v>3521</v>
      </c>
      <c r="X4658">
        <v>1</v>
      </c>
      <c r="Y4658">
        <v>1</v>
      </c>
      <c r="Z4658" t="s">
        <v>1532</v>
      </c>
    </row>
    <row r="4659" spans="1:26">
      <c r="A4659">
        <v>285</v>
      </c>
      <c r="B4659">
        <v>16226</v>
      </c>
      <c r="C4659" t="s">
        <v>1574</v>
      </c>
      <c r="D4659" t="s">
        <v>1529</v>
      </c>
      <c r="E4659" t="s">
        <v>1441</v>
      </c>
      <c r="F4659">
        <v>2170133</v>
      </c>
      <c r="G4659">
        <v>2170133</v>
      </c>
      <c r="H4659" t="s">
        <v>1584</v>
      </c>
      <c r="I4659">
        <v>133</v>
      </c>
      <c r="J4659">
        <v>1</v>
      </c>
      <c r="K4659">
        <v>18000</v>
      </c>
      <c r="L4659">
        <v>81000</v>
      </c>
      <c r="M4659">
        <v>741</v>
      </c>
      <c r="N4659">
        <v>778</v>
      </c>
      <c r="O4659">
        <v>817</v>
      </c>
      <c r="P4659">
        <v>893</v>
      </c>
      <c r="Q4659">
        <v>969</v>
      </c>
      <c r="R4659">
        <v>18000</v>
      </c>
      <c r="S4659">
        <v>18899</v>
      </c>
      <c r="T4659">
        <v>19846</v>
      </c>
      <c r="U4659">
        <v>21692</v>
      </c>
      <c r="V4659">
        <v>23538</v>
      </c>
      <c r="W4659" t="s">
        <v>3522</v>
      </c>
      <c r="X4659">
        <v>1</v>
      </c>
      <c r="Y4659">
        <v>1</v>
      </c>
      <c r="Z4659" t="s">
        <v>1532</v>
      </c>
    </row>
    <row r="4660" spans="1:26">
      <c r="A4660">
        <v>285</v>
      </c>
      <c r="B4660">
        <v>16226</v>
      </c>
      <c r="C4660" t="s">
        <v>1574</v>
      </c>
      <c r="D4660" t="s">
        <v>1529</v>
      </c>
      <c r="E4660" t="s">
        <v>1449</v>
      </c>
      <c r="F4660">
        <v>31836</v>
      </c>
      <c r="G4660">
        <v>78724</v>
      </c>
      <c r="H4660" t="s">
        <v>1530</v>
      </c>
      <c r="I4660">
        <v>211</v>
      </c>
      <c r="J4660">
        <v>12</v>
      </c>
      <c r="K4660">
        <v>20</v>
      </c>
      <c r="L4660">
        <v>81314</v>
      </c>
      <c r="M4660">
        <v>1010</v>
      </c>
      <c r="N4660">
        <v>1061</v>
      </c>
      <c r="O4660">
        <v>1114</v>
      </c>
      <c r="P4660">
        <v>1218</v>
      </c>
      <c r="Q4660">
        <v>1322</v>
      </c>
      <c r="R4660">
        <v>240</v>
      </c>
      <c r="S4660">
        <v>252</v>
      </c>
      <c r="T4660">
        <v>265</v>
      </c>
      <c r="U4660">
        <v>289</v>
      </c>
      <c r="V4660">
        <v>314</v>
      </c>
      <c r="W4660" t="s">
        <v>3523</v>
      </c>
      <c r="X4660">
        <v>1</v>
      </c>
      <c r="Y4660">
        <v>1</v>
      </c>
      <c r="Z4660" t="s">
        <v>1532</v>
      </c>
    </row>
    <row r="4661" spans="1:26">
      <c r="A4661">
        <v>285</v>
      </c>
      <c r="B4661">
        <v>16226</v>
      </c>
      <c r="C4661" t="s">
        <v>1574</v>
      </c>
      <c r="D4661" t="s">
        <v>1529</v>
      </c>
      <c r="E4661" t="s">
        <v>1441</v>
      </c>
      <c r="F4661">
        <v>26951</v>
      </c>
      <c r="G4661">
        <v>29441</v>
      </c>
      <c r="H4661" t="s">
        <v>1577</v>
      </c>
      <c r="I4661">
        <v>329</v>
      </c>
      <c r="J4661">
        <v>1</v>
      </c>
      <c r="K4661">
        <v>5000</v>
      </c>
      <c r="L4661">
        <v>81000</v>
      </c>
      <c r="M4661">
        <v>741</v>
      </c>
      <c r="N4661">
        <v>778</v>
      </c>
      <c r="O4661">
        <v>817</v>
      </c>
      <c r="P4661">
        <v>893</v>
      </c>
      <c r="Q4661">
        <v>969</v>
      </c>
      <c r="R4661">
        <v>5000</v>
      </c>
      <c r="S4661">
        <v>5250</v>
      </c>
      <c r="T4661">
        <v>5513</v>
      </c>
      <c r="U4661">
        <v>6026</v>
      </c>
      <c r="V4661">
        <v>6538</v>
      </c>
      <c r="W4661" t="s">
        <v>3524</v>
      </c>
      <c r="X4661">
        <v>1</v>
      </c>
      <c r="Y4661">
        <v>1</v>
      </c>
      <c r="Z4661" t="s">
        <v>1532</v>
      </c>
    </row>
    <row r="4662" spans="1:26">
      <c r="A4662">
        <v>285</v>
      </c>
      <c r="B4662">
        <v>16226</v>
      </c>
      <c r="C4662" t="s">
        <v>1574</v>
      </c>
      <c r="D4662" t="s">
        <v>1529</v>
      </c>
      <c r="E4662" t="s">
        <v>1439</v>
      </c>
      <c r="F4662">
        <v>2170133</v>
      </c>
      <c r="G4662">
        <v>2170133</v>
      </c>
      <c r="H4662" t="s">
        <v>1584</v>
      </c>
      <c r="I4662">
        <v>133</v>
      </c>
      <c r="J4662">
        <v>1</v>
      </c>
      <c r="K4662">
        <v>18000</v>
      </c>
      <c r="L4662">
        <v>81000</v>
      </c>
      <c r="M4662">
        <v>2044</v>
      </c>
      <c r="N4662">
        <v>2146</v>
      </c>
      <c r="O4662">
        <v>2254</v>
      </c>
      <c r="P4662">
        <v>2464</v>
      </c>
      <c r="Q4662">
        <v>2674</v>
      </c>
      <c r="R4662">
        <v>18000</v>
      </c>
      <c r="S4662">
        <v>18898</v>
      </c>
      <c r="T4662">
        <v>19849</v>
      </c>
      <c r="U4662">
        <v>21699</v>
      </c>
      <c r="V4662">
        <v>23548</v>
      </c>
      <c r="W4662" t="s">
        <v>3522</v>
      </c>
      <c r="X4662">
        <v>1</v>
      </c>
      <c r="Y4662">
        <v>1</v>
      </c>
      <c r="Z4662" t="s">
        <v>1532</v>
      </c>
    </row>
    <row r="4663" spans="1:26">
      <c r="A4663">
        <v>285</v>
      </c>
      <c r="B4663">
        <v>16226</v>
      </c>
      <c r="C4663" t="s">
        <v>1574</v>
      </c>
      <c r="D4663" t="s">
        <v>1529</v>
      </c>
      <c r="E4663" t="s">
        <v>1449</v>
      </c>
      <c r="F4663">
        <v>3542</v>
      </c>
      <c r="G4663">
        <v>22576</v>
      </c>
      <c r="H4663" t="s">
        <v>1530</v>
      </c>
      <c r="I4663">
        <v>211</v>
      </c>
      <c r="J4663">
        <v>24</v>
      </c>
      <c r="K4663">
        <v>75</v>
      </c>
      <c r="L4663">
        <v>81314</v>
      </c>
      <c r="M4663">
        <v>1010</v>
      </c>
      <c r="N4663">
        <v>1061</v>
      </c>
      <c r="O4663">
        <v>1114</v>
      </c>
      <c r="P4663">
        <v>1218</v>
      </c>
      <c r="Q4663">
        <v>1322</v>
      </c>
      <c r="R4663">
        <v>1800</v>
      </c>
      <c r="S4663">
        <v>1891</v>
      </c>
      <c r="T4663">
        <v>1985</v>
      </c>
      <c r="U4663">
        <v>2171</v>
      </c>
      <c r="V4663">
        <v>2356</v>
      </c>
      <c r="W4663" t="s">
        <v>3431</v>
      </c>
      <c r="X4663">
        <v>1</v>
      </c>
      <c r="Y4663">
        <v>1</v>
      </c>
      <c r="Z4663" t="s">
        <v>1532</v>
      </c>
    </row>
    <row r="4664" spans="1:26">
      <c r="A4664">
        <v>285</v>
      </c>
      <c r="B4664">
        <v>16226</v>
      </c>
      <c r="C4664" t="s">
        <v>1574</v>
      </c>
      <c r="D4664" t="s">
        <v>1529</v>
      </c>
      <c r="E4664" t="s">
        <v>1441</v>
      </c>
      <c r="F4664">
        <v>26935</v>
      </c>
      <c r="G4664">
        <v>29426</v>
      </c>
      <c r="H4664" t="s">
        <v>1577</v>
      </c>
      <c r="I4664">
        <v>329</v>
      </c>
      <c r="J4664">
        <v>1</v>
      </c>
      <c r="K4664">
        <v>5000</v>
      </c>
      <c r="L4664">
        <v>81000</v>
      </c>
      <c r="M4664">
        <v>741</v>
      </c>
      <c r="N4664">
        <v>778</v>
      </c>
      <c r="O4664">
        <v>817</v>
      </c>
      <c r="P4664">
        <v>893</v>
      </c>
      <c r="Q4664">
        <v>969</v>
      </c>
      <c r="R4664">
        <v>5000</v>
      </c>
      <c r="S4664">
        <v>5250</v>
      </c>
      <c r="T4664">
        <v>5513</v>
      </c>
      <c r="U4664">
        <v>6026</v>
      </c>
      <c r="V4664">
        <v>6538</v>
      </c>
      <c r="W4664" t="s">
        <v>3525</v>
      </c>
      <c r="X4664">
        <v>1</v>
      </c>
      <c r="Y4664">
        <v>1</v>
      </c>
      <c r="Z4664" t="s">
        <v>1532</v>
      </c>
    </row>
    <row r="4665" spans="1:26">
      <c r="A4665">
        <v>285</v>
      </c>
      <c r="B4665">
        <v>16226</v>
      </c>
      <c r="C4665" t="s">
        <v>1574</v>
      </c>
      <c r="D4665" t="s">
        <v>1529</v>
      </c>
      <c r="E4665" t="s">
        <v>1438</v>
      </c>
      <c r="F4665">
        <v>2123</v>
      </c>
      <c r="G4665">
        <v>2438</v>
      </c>
      <c r="H4665" t="s">
        <v>1530</v>
      </c>
      <c r="I4665">
        <v>291</v>
      </c>
      <c r="J4665">
        <v>1000</v>
      </c>
      <c r="K4665">
        <v>8</v>
      </c>
      <c r="L4665">
        <v>81000</v>
      </c>
      <c r="M4665">
        <v>30492</v>
      </c>
      <c r="N4665">
        <v>32017</v>
      </c>
      <c r="O4665">
        <v>33617</v>
      </c>
      <c r="P4665">
        <v>36742</v>
      </c>
      <c r="Q4665">
        <v>39867</v>
      </c>
      <c r="R4665">
        <v>8000</v>
      </c>
      <c r="S4665">
        <v>8400</v>
      </c>
      <c r="T4665">
        <v>8820</v>
      </c>
      <c r="U4665">
        <v>9640</v>
      </c>
      <c r="V4665">
        <v>10460</v>
      </c>
      <c r="W4665" t="s">
        <v>3233</v>
      </c>
      <c r="X4665">
        <v>1</v>
      </c>
      <c r="Y4665">
        <v>1</v>
      </c>
      <c r="Z4665" t="s">
        <v>1532</v>
      </c>
    </row>
    <row r="4666" spans="1:26">
      <c r="A4666">
        <v>285</v>
      </c>
      <c r="B4666">
        <v>16226</v>
      </c>
      <c r="C4666" t="s">
        <v>1574</v>
      </c>
      <c r="D4666" t="s">
        <v>1529</v>
      </c>
      <c r="E4666" t="s">
        <v>1438</v>
      </c>
      <c r="F4666">
        <v>2115</v>
      </c>
      <c r="G4666">
        <v>2428</v>
      </c>
      <c r="H4666" t="s">
        <v>1530</v>
      </c>
      <c r="I4666">
        <v>291</v>
      </c>
      <c r="J4666">
        <v>1500</v>
      </c>
      <c r="K4666">
        <v>10</v>
      </c>
      <c r="L4666">
        <v>81000</v>
      </c>
      <c r="M4666">
        <v>30492</v>
      </c>
      <c r="N4666">
        <v>32017</v>
      </c>
      <c r="O4666">
        <v>33617</v>
      </c>
      <c r="P4666">
        <v>36742</v>
      </c>
      <c r="Q4666">
        <v>39867</v>
      </c>
      <c r="R4666">
        <v>15000</v>
      </c>
      <c r="S4666">
        <v>15750</v>
      </c>
      <c r="T4666">
        <v>16537</v>
      </c>
      <c r="U4666">
        <v>18075</v>
      </c>
      <c r="V4666">
        <v>19612</v>
      </c>
      <c r="W4666" t="s">
        <v>3233</v>
      </c>
      <c r="X4666">
        <v>1</v>
      </c>
      <c r="Y4666">
        <v>1</v>
      </c>
      <c r="Z4666" t="s">
        <v>1532</v>
      </c>
    </row>
    <row r="4667" spans="1:26">
      <c r="A4667">
        <v>285</v>
      </c>
      <c r="B4667">
        <v>16226</v>
      </c>
      <c r="C4667" t="s">
        <v>1574</v>
      </c>
      <c r="D4667" t="s">
        <v>1529</v>
      </c>
      <c r="E4667" t="s">
        <v>1441</v>
      </c>
      <c r="F4667">
        <v>9742</v>
      </c>
      <c r="G4667">
        <v>10122</v>
      </c>
      <c r="H4667" t="s">
        <v>1577</v>
      </c>
      <c r="I4667">
        <v>329</v>
      </c>
      <c r="J4667">
        <v>13</v>
      </c>
      <c r="K4667">
        <v>1500</v>
      </c>
      <c r="L4667">
        <v>81000</v>
      </c>
      <c r="M4667">
        <v>741</v>
      </c>
      <c r="N4667">
        <v>778</v>
      </c>
      <c r="O4667">
        <v>817</v>
      </c>
      <c r="P4667">
        <v>893</v>
      </c>
      <c r="Q4667">
        <v>969</v>
      </c>
      <c r="R4667">
        <v>19500</v>
      </c>
      <c r="S4667">
        <v>20474</v>
      </c>
      <c r="T4667">
        <v>21500</v>
      </c>
      <c r="U4667">
        <v>23500</v>
      </c>
      <c r="V4667">
        <v>25500</v>
      </c>
      <c r="W4667" t="s">
        <v>2035</v>
      </c>
      <c r="X4667">
        <v>1</v>
      </c>
      <c r="Y4667">
        <v>1</v>
      </c>
      <c r="Z4667" t="s">
        <v>1532</v>
      </c>
    </row>
    <row r="4668" spans="1:26">
      <c r="A4668">
        <v>285</v>
      </c>
      <c r="B4668">
        <v>16226</v>
      </c>
      <c r="C4668" t="s">
        <v>1574</v>
      </c>
      <c r="D4668" t="s">
        <v>1529</v>
      </c>
      <c r="E4668" t="s">
        <v>1441</v>
      </c>
      <c r="F4668">
        <v>2170122</v>
      </c>
      <c r="G4668">
        <v>2170122</v>
      </c>
      <c r="H4668" t="s">
        <v>1584</v>
      </c>
      <c r="I4668">
        <v>122</v>
      </c>
      <c r="J4668">
        <v>1</v>
      </c>
      <c r="K4668">
        <v>150000</v>
      </c>
      <c r="L4668">
        <v>81000</v>
      </c>
      <c r="M4668">
        <v>741</v>
      </c>
      <c r="N4668">
        <v>778</v>
      </c>
      <c r="O4668">
        <v>817</v>
      </c>
      <c r="P4668">
        <v>893</v>
      </c>
      <c r="Q4668">
        <v>969</v>
      </c>
      <c r="R4668">
        <v>150000</v>
      </c>
      <c r="S4668">
        <v>157490</v>
      </c>
      <c r="T4668">
        <v>165385</v>
      </c>
      <c r="U4668">
        <v>180769</v>
      </c>
      <c r="V4668">
        <v>196154</v>
      </c>
      <c r="W4668" t="s">
        <v>3526</v>
      </c>
      <c r="X4668">
        <v>1</v>
      </c>
      <c r="Y4668">
        <v>1</v>
      </c>
      <c r="Z4668" t="s">
        <v>1532</v>
      </c>
    </row>
    <row r="4669" spans="1:26">
      <c r="A4669">
        <v>285</v>
      </c>
      <c r="B4669">
        <v>16226</v>
      </c>
      <c r="C4669" t="s">
        <v>1574</v>
      </c>
      <c r="D4669" t="s">
        <v>1529</v>
      </c>
      <c r="E4669" t="s">
        <v>1438</v>
      </c>
      <c r="F4669">
        <v>2113</v>
      </c>
      <c r="G4669">
        <v>2426</v>
      </c>
      <c r="H4669" t="s">
        <v>1530</v>
      </c>
      <c r="I4669">
        <v>291</v>
      </c>
      <c r="J4669">
        <v>1000</v>
      </c>
      <c r="K4669">
        <v>10</v>
      </c>
      <c r="L4669">
        <v>81000</v>
      </c>
      <c r="M4669">
        <v>30492</v>
      </c>
      <c r="N4669">
        <v>32017</v>
      </c>
      <c r="O4669">
        <v>33617</v>
      </c>
      <c r="P4669">
        <v>36742</v>
      </c>
      <c r="Q4669">
        <v>39867</v>
      </c>
      <c r="R4669">
        <v>10000</v>
      </c>
      <c r="S4669">
        <v>10500</v>
      </c>
      <c r="T4669">
        <v>11025</v>
      </c>
      <c r="U4669">
        <v>12050</v>
      </c>
      <c r="V4669">
        <v>13075</v>
      </c>
      <c r="W4669" t="s">
        <v>3233</v>
      </c>
      <c r="X4669">
        <v>1</v>
      </c>
      <c r="Y4669">
        <v>1</v>
      </c>
      <c r="Z4669" t="s">
        <v>1532</v>
      </c>
    </row>
    <row r="4670" spans="1:26">
      <c r="A4670">
        <v>285</v>
      </c>
      <c r="B4670">
        <v>16226</v>
      </c>
      <c r="C4670" t="s">
        <v>1574</v>
      </c>
      <c r="D4670" t="s">
        <v>1529</v>
      </c>
      <c r="E4670" t="s">
        <v>1438</v>
      </c>
      <c r="F4670">
        <v>2022</v>
      </c>
      <c r="G4670">
        <v>2416</v>
      </c>
      <c r="H4670" t="s">
        <v>1530</v>
      </c>
      <c r="I4670">
        <v>291</v>
      </c>
      <c r="J4670">
        <v>200</v>
      </c>
      <c r="K4670">
        <v>3</v>
      </c>
      <c r="L4670">
        <v>81000</v>
      </c>
      <c r="M4670">
        <v>30492</v>
      </c>
      <c r="N4670">
        <v>32017</v>
      </c>
      <c r="O4670">
        <v>33617</v>
      </c>
      <c r="P4670">
        <v>36742</v>
      </c>
      <c r="Q4670">
        <v>39867</v>
      </c>
      <c r="R4670">
        <v>600</v>
      </c>
      <c r="S4670">
        <v>630</v>
      </c>
      <c r="T4670">
        <v>661</v>
      </c>
      <c r="U4670">
        <v>723</v>
      </c>
      <c r="V4670">
        <v>784</v>
      </c>
      <c r="W4670" t="s">
        <v>3233</v>
      </c>
      <c r="X4670">
        <v>1</v>
      </c>
      <c r="Y4670">
        <v>1</v>
      </c>
      <c r="Z4670" t="s">
        <v>1532</v>
      </c>
    </row>
    <row r="4671" spans="1:26">
      <c r="A4671">
        <v>285</v>
      </c>
      <c r="B4671">
        <v>16226</v>
      </c>
      <c r="C4671" t="s">
        <v>1574</v>
      </c>
      <c r="D4671" t="s">
        <v>1529</v>
      </c>
      <c r="E4671" t="s">
        <v>1438</v>
      </c>
      <c r="F4671">
        <v>2088</v>
      </c>
      <c r="G4671">
        <v>2399</v>
      </c>
      <c r="H4671" t="s">
        <v>1530</v>
      </c>
      <c r="I4671">
        <v>291</v>
      </c>
      <c r="J4671">
        <v>1000</v>
      </c>
      <c r="K4671">
        <v>10</v>
      </c>
      <c r="L4671">
        <v>81000</v>
      </c>
      <c r="M4671">
        <v>30492</v>
      </c>
      <c r="N4671">
        <v>32017</v>
      </c>
      <c r="O4671">
        <v>33617</v>
      </c>
      <c r="P4671">
        <v>36742</v>
      </c>
      <c r="Q4671">
        <v>39867</v>
      </c>
      <c r="R4671">
        <v>10000</v>
      </c>
      <c r="S4671">
        <v>10500</v>
      </c>
      <c r="T4671">
        <v>11025</v>
      </c>
      <c r="U4671">
        <v>12050</v>
      </c>
      <c r="V4671">
        <v>13075</v>
      </c>
      <c r="W4671" t="s">
        <v>3233</v>
      </c>
      <c r="X4671">
        <v>1</v>
      </c>
      <c r="Y4671">
        <v>1</v>
      </c>
      <c r="Z4671" t="s">
        <v>1532</v>
      </c>
    </row>
    <row r="4672" spans="1:26">
      <c r="A4672">
        <v>285</v>
      </c>
      <c r="B4672">
        <v>16226</v>
      </c>
      <c r="C4672" t="s">
        <v>1574</v>
      </c>
      <c r="D4672" t="s">
        <v>1529</v>
      </c>
      <c r="E4672" t="s">
        <v>1440</v>
      </c>
      <c r="F4672">
        <v>2170122</v>
      </c>
      <c r="G4672">
        <v>2170122</v>
      </c>
      <c r="H4672" t="s">
        <v>1584</v>
      </c>
      <c r="I4672">
        <v>122</v>
      </c>
      <c r="J4672">
        <v>1</v>
      </c>
      <c r="K4672">
        <v>150000</v>
      </c>
      <c r="L4672">
        <v>81000</v>
      </c>
      <c r="M4672">
        <v>9493</v>
      </c>
      <c r="N4672">
        <v>9968</v>
      </c>
      <c r="O4672">
        <v>10466</v>
      </c>
      <c r="P4672">
        <v>11439</v>
      </c>
      <c r="Q4672">
        <v>12412</v>
      </c>
      <c r="R4672">
        <v>150000</v>
      </c>
      <c r="S4672">
        <v>157506</v>
      </c>
      <c r="T4672">
        <v>165374</v>
      </c>
      <c r="U4672">
        <v>180749</v>
      </c>
      <c r="V4672">
        <v>196123</v>
      </c>
      <c r="W4672" t="s">
        <v>3526</v>
      </c>
      <c r="X4672">
        <v>1</v>
      </c>
      <c r="Y4672">
        <v>1</v>
      </c>
      <c r="Z4672" t="s">
        <v>1532</v>
      </c>
    </row>
    <row r="4673" spans="1:26">
      <c r="A4673">
        <v>285</v>
      </c>
      <c r="B4673">
        <v>16226</v>
      </c>
      <c r="C4673" t="s">
        <v>1574</v>
      </c>
      <c r="D4673" t="s">
        <v>1529</v>
      </c>
      <c r="E4673" t="s">
        <v>1449</v>
      </c>
      <c r="F4673">
        <v>3537</v>
      </c>
      <c r="G4673">
        <v>4199</v>
      </c>
      <c r="H4673" t="s">
        <v>1530</v>
      </c>
      <c r="I4673">
        <v>211</v>
      </c>
      <c r="J4673">
        <v>24</v>
      </c>
      <c r="K4673">
        <v>25</v>
      </c>
      <c r="L4673">
        <v>81314</v>
      </c>
      <c r="M4673">
        <v>1010</v>
      </c>
      <c r="N4673">
        <v>1061</v>
      </c>
      <c r="O4673">
        <v>1114</v>
      </c>
      <c r="P4673">
        <v>1218</v>
      </c>
      <c r="Q4673">
        <v>1322</v>
      </c>
      <c r="R4673">
        <v>600</v>
      </c>
      <c r="S4673">
        <v>630</v>
      </c>
      <c r="T4673">
        <v>662</v>
      </c>
      <c r="U4673">
        <v>724</v>
      </c>
      <c r="V4673">
        <v>785</v>
      </c>
      <c r="W4673" t="s">
        <v>3431</v>
      </c>
      <c r="X4673">
        <v>1</v>
      </c>
      <c r="Y4673">
        <v>1</v>
      </c>
      <c r="Z4673" t="s">
        <v>1532</v>
      </c>
    </row>
    <row r="4674" spans="1:26">
      <c r="A4674">
        <v>285</v>
      </c>
      <c r="B4674">
        <v>16226</v>
      </c>
      <c r="C4674" t="s">
        <v>1574</v>
      </c>
      <c r="D4674" t="s">
        <v>1529</v>
      </c>
      <c r="E4674" t="s">
        <v>1441</v>
      </c>
      <c r="F4674">
        <v>8644</v>
      </c>
      <c r="G4674">
        <v>9024</v>
      </c>
      <c r="H4674" t="s">
        <v>1577</v>
      </c>
      <c r="I4674">
        <v>329</v>
      </c>
      <c r="J4674">
        <v>2</v>
      </c>
      <c r="K4674">
        <v>8000</v>
      </c>
      <c r="L4674">
        <v>81000</v>
      </c>
      <c r="M4674">
        <v>741</v>
      </c>
      <c r="N4674">
        <v>778</v>
      </c>
      <c r="O4674">
        <v>817</v>
      </c>
      <c r="P4674">
        <v>893</v>
      </c>
      <c r="Q4674">
        <v>969</v>
      </c>
      <c r="R4674">
        <v>16000</v>
      </c>
      <c r="S4674">
        <v>16799</v>
      </c>
      <c r="T4674">
        <v>17641</v>
      </c>
      <c r="U4674">
        <v>19282</v>
      </c>
      <c r="V4674">
        <v>20923</v>
      </c>
      <c r="W4674" t="s">
        <v>3527</v>
      </c>
      <c r="X4674">
        <v>1</v>
      </c>
      <c r="Y4674">
        <v>1</v>
      </c>
      <c r="Z4674" t="s">
        <v>1532</v>
      </c>
    </row>
    <row r="4675" spans="1:26">
      <c r="A4675">
        <v>285</v>
      </c>
      <c r="B4675">
        <v>16226</v>
      </c>
      <c r="C4675" t="s">
        <v>1574</v>
      </c>
      <c r="D4675" t="s">
        <v>1529</v>
      </c>
      <c r="E4675" t="s">
        <v>1438</v>
      </c>
      <c r="F4675">
        <v>2084</v>
      </c>
      <c r="G4675">
        <v>2394</v>
      </c>
      <c r="H4675" t="s">
        <v>1530</v>
      </c>
      <c r="I4675">
        <v>291</v>
      </c>
      <c r="J4675">
        <v>500</v>
      </c>
      <c r="K4675">
        <v>10</v>
      </c>
      <c r="L4675">
        <v>81000</v>
      </c>
      <c r="M4675">
        <v>30492</v>
      </c>
      <c r="N4675">
        <v>32017</v>
      </c>
      <c r="O4675">
        <v>33617</v>
      </c>
      <c r="P4675">
        <v>36742</v>
      </c>
      <c r="Q4675">
        <v>39867</v>
      </c>
      <c r="R4675">
        <v>5000</v>
      </c>
      <c r="S4675">
        <v>5250</v>
      </c>
      <c r="T4675">
        <v>5512</v>
      </c>
      <c r="U4675">
        <v>6025</v>
      </c>
      <c r="V4675">
        <v>6537</v>
      </c>
      <c r="W4675" t="s">
        <v>3233</v>
      </c>
      <c r="X4675">
        <v>1</v>
      </c>
      <c r="Y4675">
        <v>1</v>
      </c>
      <c r="Z4675" t="s">
        <v>1532</v>
      </c>
    </row>
    <row r="4676" spans="1:26">
      <c r="A4676">
        <v>285</v>
      </c>
      <c r="B4676">
        <v>16226</v>
      </c>
      <c r="C4676" t="s">
        <v>1574</v>
      </c>
      <c r="D4676" t="s">
        <v>1529</v>
      </c>
      <c r="E4676" t="s">
        <v>1438</v>
      </c>
      <c r="F4676">
        <v>2083</v>
      </c>
      <c r="G4676">
        <v>2393</v>
      </c>
      <c r="H4676" t="s">
        <v>1530</v>
      </c>
      <c r="I4676">
        <v>291</v>
      </c>
      <c r="J4676">
        <v>100</v>
      </c>
      <c r="K4676">
        <v>10</v>
      </c>
      <c r="L4676">
        <v>81000</v>
      </c>
      <c r="M4676">
        <v>30492</v>
      </c>
      <c r="N4676">
        <v>32017</v>
      </c>
      <c r="O4676">
        <v>33617</v>
      </c>
      <c r="P4676">
        <v>36742</v>
      </c>
      <c r="Q4676">
        <v>39867</v>
      </c>
      <c r="R4676">
        <v>1000</v>
      </c>
      <c r="S4676">
        <v>1050</v>
      </c>
      <c r="T4676">
        <v>1102</v>
      </c>
      <c r="U4676">
        <v>1205</v>
      </c>
      <c r="V4676">
        <v>1307</v>
      </c>
      <c r="W4676" t="s">
        <v>3233</v>
      </c>
      <c r="X4676">
        <v>1</v>
      </c>
      <c r="Y4676">
        <v>1</v>
      </c>
      <c r="Z4676" t="s">
        <v>1532</v>
      </c>
    </row>
    <row r="4677" spans="1:26">
      <c r="A4677">
        <v>285</v>
      </c>
      <c r="B4677">
        <v>16226</v>
      </c>
      <c r="C4677" t="s">
        <v>1574</v>
      </c>
      <c r="D4677" t="s">
        <v>1529</v>
      </c>
      <c r="E4677" t="s">
        <v>1441</v>
      </c>
      <c r="F4677">
        <v>13793</v>
      </c>
      <c r="G4677">
        <v>14673</v>
      </c>
      <c r="H4677" t="s">
        <v>1577</v>
      </c>
      <c r="I4677">
        <v>329</v>
      </c>
      <c r="J4677">
        <v>5</v>
      </c>
      <c r="K4677">
        <v>15000</v>
      </c>
      <c r="L4677">
        <v>81000</v>
      </c>
      <c r="M4677">
        <v>741</v>
      </c>
      <c r="N4677">
        <v>778</v>
      </c>
      <c r="O4677">
        <v>817</v>
      </c>
      <c r="P4677">
        <v>893</v>
      </c>
      <c r="Q4677">
        <v>969</v>
      </c>
      <c r="R4677">
        <v>75000</v>
      </c>
      <c r="S4677">
        <v>78745</v>
      </c>
      <c r="T4677">
        <v>82692</v>
      </c>
      <c r="U4677">
        <v>90385</v>
      </c>
      <c r="V4677">
        <v>98077</v>
      </c>
      <c r="W4677" t="s">
        <v>3320</v>
      </c>
      <c r="X4677">
        <v>1</v>
      </c>
      <c r="Y4677">
        <v>1</v>
      </c>
      <c r="Z4677" t="s">
        <v>1532</v>
      </c>
    </row>
    <row r="4678" spans="1:26">
      <c r="A4678">
        <v>285</v>
      </c>
      <c r="B4678">
        <v>16226</v>
      </c>
      <c r="C4678" t="s">
        <v>1574</v>
      </c>
      <c r="D4678" t="s">
        <v>1529</v>
      </c>
      <c r="E4678" t="s">
        <v>1439</v>
      </c>
      <c r="F4678">
        <v>2170122</v>
      </c>
      <c r="G4678">
        <v>2170122</v>
      </c>
      <c r="H4678" t="s">
        <v>1584</v>
      </c>
      <c r="I4678">
        <v>122</v>
      </c>
      <c r="J4678">
        <v>1</v>
      </c>
      <c r="K4678">
        <v>150000</v>
      </c>
      <c r="L4678">
        <v>81000</v>
      </c>
      <c r="M4678">
        <v>2044</v>
      </c>
      <c r="N4678">
        <v>2146</v>
      </c>
      <c r="O4678">
        <v>2254</v>
      </c>
      <c r="P4678">
        <v>2464</v>
      </c>
      <c r="Q4678">
        <v>2674</v>
      </c>
      <c r="R4678">
        <v>150000</v>
      </c>
      <c r="S4678">
        <v>157485</v>
      </c>
      <c r="T4678">
        <v>165411</v>
      </c>
      <c r="U4678">
        <v>180822</v>
      </c>
      <c r="V4678">
        <v>196233</v>
      </c>
      <c r="W4678" t="s">
        <v>3526</v>
      </c>
      <c r="X4678">
        <v>1</v>
      </c>
      <c r="Y4678">
        <v>1</v>
      </c>
      <c r="Z4678" t="s">
        <v>1532</v>
      </c>
    </row>
    <row r="4679" spans="1:26">
      <c r="A4679">
        <v>285</v>
      </c>
      <c r="B4679">
        <v>16226</v>
      </c>
      <c r="C4679" t="s">
        <v>1574</v>
      </c>
      <c r="D4679" t="s">
        <v>1529</v>
      </c>
      <c r="E4679" t="s">
        <v>1438</v>
      </c>
      <c r="F4679">
        <v>2078</v>
      </c>
      <c r="G4679">
        <v>2389</v>
      </c>
      <c r="H4679" t="s">
        <v>1530</v>
      </c>
      <c r="I4679">
        <v>291</v>
      </c>
      <c r="J4679">
        <v>500</v>
      </c>
      <c r="K4679">
        <v>10</v>
      </c>
      <c r="L4679">
        <v>81000</v>
      </c>
      <c r="M4679">
        <v>30492</v>
      </c>
      <c r="N4679">
        <v>32017</v>
      </c>
      <c r="O4679">
        <v>33617</v>
      </c>
      <c r="P4679">
        <v>36742</v>
      </c>
      <c r="Q4679">
        <v>39867</v>
      </c>
      <c r="R4679">
        <v>5000</v>
      </c>
      <c r="S4679">
        <v>5250</v>
      </c>
      <c r="T4679">
        <v>5512</v>
      </c>
      <c r="U4679">
        <v>6025</v>
      </c>
      <c r="V4679">
        <v>6537</v>
      </c>
      <c r="W4679" t="s">
        <v>3233</v>
      </c>
      <c r="X4679">
        <v>1</v>
      </c>
      <c r="Y4679">
        <v>1</v>
      </c>
      <c r="Z4679" t="s">
        <v>1532</v>
      </c>
    </row>
    <row r="4680" spans="1:26">
      <c r="A4680">
        <v>285</v>
      </c>
      <c r="B4680">
        <v>16226</v>
      </c>
      <c r="C4680" t="s">
        <v>1574</v>
      </c>
      <c r="D4680" t="s">
        <v>1529</v>
      </c>
      <c r="E4680" t="s">
        <v>1438</v>
      </c>
      <c r="F4680">
        <v>2073</v>
      </c>
      <c r="G4680">
        <v>2384</v>
      </c>
      <c r="H4680" t="s">
        <v>1530</v>
      </c>
      <c r="I4680">
        <v>291</v>
      </c>
      <c r="J4680">
        <v>1000</v>
      </c>
      <c r="K4680">
        <v>10</v>
      </c>
      <c r="L4680">
        <v>81000</v>
      </c>
      <c r="M4680">
        <v>30492</v>
      </c>
      <c r="N4680">
        <v>32017</v>
      </c>
      <c r="O4680">
        <v>33617</v>
      </c>
      <c r="P4680">
        <v>36742</v>
      </c>
      <c r="Q4680">
        <v>39867</v>
      </c>
      <c r="R4680">
        <v>10000</v>
      </c>
      <c r="S4680">
        <v>10500</v>
      </c>
      <c r="T4680">
        <v>11025</v>
      </c>
      <c r="U4680">
        <v>12050</v>
      </c>
      <c r="V4680">
        <v>13075</v>
      </c>
      <c r="W4680" t="s">
        <v>3233</v>
      </c>
      <c r="X4680">
        <v>1</v>
      </c>
      <c r="Y4680">
        <v>1</v>
      </c>
      <c r="Z4680" t="s">
        <v>1532</v>
      </c>
    </row>
    <row r="4681" spans="1:26">
      <c r="A4681">
        <v>285</v>
      </c>
      <c r="B4681">
        <v>16226</v>
      </c>
      <c r="C4681" t="s">
        <v>1574</v>
      </c>
      <c r="D4681" t="s">
        <v>1529</v>
      </c>
      <c r="E4681" t="s">
        <v>1438</v>
      </c>
      <c r="F4681">
        <v>2022</v>
      </c>
      <c r="G4681">
        <v>2333</v>
      </c>
      <c r="H4681" t="s">
        <v>1530</v>
      </c>
      <c r="I4681">
        <v>291</v>
      </c>
      <c r="J4681">
        <v>100</v>
      </c>
      <c r="K4681">
        <v>10</v>
      </c>
      <c r="L4681">
        <v>81000</v>
      </c>
      <c r="M4681">
        <v>30492</v>
      </c>
      <c r="N4681">
        <v>32017</v>
      </c>
      <c r="O4681">
        <v>33617</v>
      </c>
      <c r="P4681">
        <v>36742</v>
      </c>
      <c r="Q4681">
        <v>39867</v>
      </c>
      <c r="R4681">
        <v>1000</v>
      </c>
      <c r="S4681">
        <v>1050</v>
      </c>
      <c r="T4681">
        <v>1102</v>
      </c>
      <c r="U4681">
        <v>1205</v>
      </c>
      <c r="V4681">
        <v>1307</v>
      </c>
      <c r="W4681" t="s">
        <v>3233</v>
      </c>
      <c r="X4681">
        <v>1</v>
      </c>
      <c r="Y4681">
        <v>1</v>
      </c>
      <c r="Z4681" t="s">
        <v>1532</v>
      </c>
    </row>
    <row r="4682" spans="1:26">
      <c r="A4682">
        <v>285</v>
      </c>
      <c r="B4682">
        <v>16226</v>
      </c>
      <c r="C4682" t="s">
        <v>1574</v>
      </c>
      <c r="D4682" t="s">
        <v>1529</v>
      </c>
      <c r="E4682" t="s">
        <v>1438</v>
      </c>
      <c r="F4682">
        <v>2020</v>
      </c>
      <c r="G4682">
        <v>2332</v>
      </c>
      <c r="H4682" t="s">
        <v>1530</v>
      </c>
      <c r="I4682">
        <v>291</v>
      </c>
      <c r="J4682">
        <v>1000</v>
      </c>
      <c r="K4682">
        <v>8</v>
      </c>
      <c r="L4682">
        <v>81000</v>
      </c>
      <c r="M4682">
        <v>30492</v>
      </c>
      <c r="N4682">
        <v>32017</v>
      </c>
      <c r="O4682">
        <v>33617</v>
      </c>
      <c r="P4682">
        <v>36742</v>
      </c>
      <c r="Q4682">
        <v>39867</v>
      </c>
      <c r="R4682">
        <v>8000</v>
      </c>
      <c r="S4682">
        <v>8400</v>
      </c>
      <c r="T4682">
        <v>8820</v>
      </c>
      <c r="U4682">
        <v>9640</v>
      </c>
      <c r="V4682">
        <v>10460</v>
      </c>
      <c r="W4682" t="s">
        <v>3233</v>
      </c>
      <c r="X4682">
        <v>1</v>
      </c>
      <c r="Y4682">
        <v>1</v>
      </c>
      <c r="Z4682" t="s">
        <v>1532</v>
      </c>
    </row>
    <row r="4683" spans="1:26">
      <c r="A4683">
        <v>285</v>
      </c>
      <c r="B4683">
        <v>16226</v>
      </c>
      <c r="C4683" t="s">
        <v>1574</v>
      </c>
      <c r="D4683" t="s">
        <v>1529</v>
      </c>
      <c r="E4683" t="s">
        <v>1441</v>
      </c>
      <c r="F4683">
        <v>10127</v>
      </c>
      <c r="G4683">
        <v>10547</v>
      </c>
      <c r="H4683" t="s">
        <v>1577</v>
      </c>
      <c r="I4683">
        <v>329</v>
      </c>
      <c r="J4683">
        <v>13</v>
      </c>
      <c r="K4683">
        <v>2500</v>
      </c>
      <c r="L4683">
        <v>81000</v>
      </c>
      <c r="M4683">
        <v>741</v>
      </c>
      <c r="N4683">
        <v>778</v>
      </c>
      <c r="O4683">
        <v>817</v>
      </c>
      <c r="P4683">
        <v>893</v>
      </c>
      <c r="Q4683">
        <v>969</v>
      </c>
      <c r="R4683">
        <v>32500</v>
      </c>
      <c r="S4683">
        <v>34123</v>
      </c>
      <c r="T4683">
        <v>35833</v>
      </c>
      <c r="U4683">
        <v>39167</v>
      </c>
      <c r="V4683">
        <v>42500</v>
      </c>
      <c r="W4683" t="s">
        <v>3528</v>
      </c>
      <c r="X4683">
        <v>1</v>
      </c>
      <c r="Y4683">
        <v>1</v>
      </c>
      <c r="Z4683" t="s">
        <v>1532</v>
      </c>
    </row>
    <row r="4684" spans="1:26">
      <c r="A4684">
        <v>285</v>
      </c>
      <c r="B4684">
        <v>16226</v>
      </c>
      <c r="C4684" t="s">
        <v>1574</v>
      </c>
      <c r="D4684" t="s">
        <v>1529</v>
      </c>
      <c r="E4684" t="s">
        <v>1438</v>
      </c>
      <c r="F4684">
        <v>2070</v>
      </c>
      <c r="G4684">
        <v>2379</v>
      </c>
      <c r="H4684" t="s">
        <v>1530</v>
      </c>
      <c r="I4684">
        <v>291</v>
      </c>
      <c r="J4684">
        <v>500</v>
      </c>
      <c r="K4684">
        <v>15</v>
      </c>
      <c r="L4684">
        <v>81000</v>
      </c>
      <c r="M4684">
        <v>30492</v>
      </c>
      <c r="N4684">
        <v>32017</v>
      </c>
      <c r="O4684">
        <v>33617</v>
      </c>
      <c r="P4684">
        <v>36742</v>
      </c>
      <c r="Q4684">
        <v>39867</v>
      </c>
      <c r="R4684">
        <v>7500</v>
      </c>
      <c r="S4684">
        <v>7875</v>
      </c>
      <c r="T4684">
        <v>8269</v>
      </c>
      <c r="U4684">
        <v>9037</v>
      </c>
      <c r="V4684">
        <v>9806</v>
      </c>
      <c r="W4684" t="s">
        <v>3248</v>
      </c>
      <c r="X4684">
        <v>1</v>
      </c>
      <c r="Y4684">
        <v>1</v>
      </c>
      <c r="Z4684" t="s">
        <v>1532</v>
      </c>
    </row>
    <row r="4685" spans="1:26">
      <c r="A4685">
        <v>285</v>
      </c>
      <c r="B4685">
        <v>16226</v>
      </c>
      <c r="C4685" t="s">
        <v>1574</v>
      </c>
      <c r="D4685" t="s">
        <v>1529</v>
      </c>
      <c r="E4685" t="s">
        <v>1438</v>
      </c>
      <c r="F4685">
        <v>2074</v>
      </c>
      <c r="G4685">
        <v>2385</v>
      </c>
      <c r="H4685" t="s">
        <v>1530</v>
      </c>
      <c r="I4685">
        <v>291</v>
      </c>
      <c r="J4685">
        <v>100</v>
      </c>
      <c r="K4685">
        <v>8</v>
      </c>
      <c r="L4685">
        <v>81000</v>
      </c>
      <c r="M4685">
        <v>30492</v>
      </c>
      <c r="N4685">
        <v>32017</v>
      </c>
      <c r="O4685">
        <v>33617</v>
      </c>
      <c r="P4685">
        <v>36742</v>
      </c>
      <c r="Q4685">
        <v>39867</v>
      </c>
      <c r="R4685">
        <v>800</v>
      </c>
      <c r="S4685">
        <v>840</v>
      </c>
      <c r="T4685">
        <v>882</v>
      </c>
      <c r="U4685">
        <v>964</v>
      </c>
      <c r="V4685">
        <v>1046</v>
      </c>
      <c r="W4685" t="s">
        <v>1566</v>
      </c>
      <c r="X4685">
        <v>1</v>
      </c>
      <c r="Y4685">
        <v>1</v>
      </c>
      <c r="Z4685" t="s">
        <v>1532</v>
      </c>
    </row>
    <row r="4686" spans="1:26">
      <c r="A4686">
        <v>285</v>
      </c>
      <c r="B4686">
        <v>16226</v>
      </c>
      <c r="C4686" t="s">
        <v>1574</v>
      </c>
      <c r="D4686" t="s">
        <v>1529</v>
      </c>
      <c r="E4686" t="s">
        <v>1441</v>
      </c>
      <c r="F4686">
        <v>27130</v>
      </c>
      <c r="G4686">
        <v>29609</v>
      </c>
      <c r="H4686" t="s">
        <v>1577</v>
      </c>
      <c r="I4686">
        <v>329</v>
      </c>
      <c r="J4686">
        <v>2</v>
      </c>
      <c r="K4686">
        <v>10000</v>
      </c>
      <c r="L4686">
        <v>81000</v>
      </c>
      <c r="M4686">
        <v>741</v>
      </c>
      <c r="N4686">
        <v>778</v>
      </c>
      <c r="O4686">
        <v>817</v>
      </c>
      <c r="P4686">
        <v>893</v>
      </c>
      <c r="Q4686">
        <v>969</v>
      </c>
      <c r="R4686">
        <v>20000</v>
      </c>
      <c r="S4686">
        <v>20999</v>
      </c>
      <c r="T4686">
        <v>22051</v>
      </c>
      <c r="U4686">
        <v>24103</v>
      </c>
      <c r="V4686">
        <v>26154</v>
      </c>
      <c r="W4686" t="s">
        <v>3529</v>
      </c>
      <c r="X4686">
        <v>1</v>
      </c>
      <c r="Y4686">
        <v>1</v>
      </c>
      <c r="Z4686" t="s">
        <v>1532</v>
      </c>
    </row>
    <row r="4687" spans="1:26">
      <c r="A4687">
        <v>285</v>
      </c>
      <c r="B4687">
        <v>16226</v>
      </c>
      <c r="C4687" t="s">
        <v>1574</v>
      </c>
      <c r="D4687" t="s">
        <v>1529</v>
      </c>
      <c r="E4687" t="s">
        <v>1438</v>
      </c>
      <c r="F4687">
        <v>2068</v>
      </c>
      <c r="G4687">
        <v>2377</v>
      </c>
      <c r="H4687" t="s">
        <v>1530</v>
      </c>
      <c r="I4687">
        <v>291</v>
      </c>
      <c r="J4687">
        <v>1000</v>
      </c>
      <c r="K4687">
        <v>8</v>
      </c>
      <c r="L4687">
        <v>81000</v>
      </c>
      <c r="M4687">
        <v>30492</v>
      </c>
      <c r="N4687">
        <v>32017</v>
      </c>
      <c r="O4687">
        <v>33617</v>
      </c>
      <c r="P4687">
        <v>36742</v>
      </c>
      <c r="Q4687">
        <v>39867</v>
      </c>
      <c r="R4687">
        <v>8000</v>
      </c>
      <c r="S4687">
        <v>8400</v>
      </c>
      <c r="T4687">
        <v>8820</v>
      </c>
      <c r="U4687">
        <v>9640</v>
      </c>
      <c r="V4687">
        <v>10460</v>
      </c>
      <c r="W4687" t="s">
        <v>3252</v>
      </c>
      <c r="X4687">
        <v>1</v>
      </c>
      <c r="Y4687">
        <v>1</v>
      </c>
      <c r="Z4687" t="s">
        <v>1532</v>
      </c>
    </row>
    <row r="4688" spans="1:26">
      <c r="A4688">
        <v>285</v>
      </c>
      <c r="B4688">
        <v>16226</v>
      </c>
      <c r="C4688" t="s">
        <v>1574</v>
      </c>
      <c r="D4688" t="s">
        <v>1529</v>
      </c>
      <c r="E4688" t="s">
        <v>1441</v>
      </c>
      <c r="F4688">
        <v>8601</v>
      </c>
      <c r="G4688">
        <v>8981</v>
      </c>
      <c r="H4688" t="s">
        <v>1577</v>
      </c>
      <c r="I4688">
        <v>329</v>
      </c>
      <c r="J4688">
        <v>15</v>
      </c>
      <c r="K4688">
        <v>15000</v>
      </c>
      <c r="L4688">
        <v>81000</v>
      </c>
      <c r="M4688">
        <v>741</v>
      </c>
      <c r="N4688">
        <v>778</v>
      </c>
      <c r="O4688">
        <v>817</v>
      </c>
      <c r="P4688">
        <v>893</v>
      </c>
      <c r="Q4688">
        <v>969</v>
      </c>
      <c r="R4688">
        <v>225000</v>
      </c>
      <c r="S4688">
        <v>236235</v>
      </c>
      <c r="T4688">
        <v>248077</v>
      </c>
      <c r="U4688">
        <v>271154</v>
      </c>
      <c r="V4688">
        <v>294231</v>
      </c>
      <c r="W4688" t="s">
        <v>3075</v>
      </c>
      <c r="X4688">
        <v>1</v>
      </c>
      <c r="Y4688">
        <v>1</v>
      </c>
      <c r="Z4688" t="s">
        <v>1532</v>
      </c>
    </row>
    <row r="4689" spans="1:26">
      <c r="A4689">
        <v>285</v>
      </c>
      <c r="B4689">
        <v>16226</v>
      </c>
      <c r="C4689" t="s">
        <v>1574</v>
      </c>
      <c r="D4689" t="s">
        <v>1529</v>
      </c>
      <c r="E4689" t="s">
        <v>1438</v>
      </c>
      <c r="F4689">
        <v>36590</v>
      </c>
      <c r="G4689">
        <v>40218</v>
      </c>
      <c r="H4689" t="s">
        <v>1530</v>
      </c>
      <c r="I4689">
        <v>291</v>
      </c>
      <c r="J4689">
        <v>300</v>
      </c>
      <c r="K4689">
        <v>40</v>
      </c>
      <c r="L4689">
        <v>81000</v>
      </c>
      <c r="M4689">
        <v>30492</v>
      </c>
      <c r="N4689">
        <v>32017</v>
      </c>
      <c r="O4689">
        <v>33617</v>
      </c>
      <c r="P4689">
        <v>36742</v>
      </c>
      <c r="Q4689">
        <v>39867</v>
      </c>
      <c r="R4689">
        <v>12000</v>
      </c>
      <c r="S4689">
        <v>12600</v>
      </c>
      <c r="T4689">
        <v>13230</v>
      </c>
      <c r="U4689">
        <v>14460</v>
      </c>
      <c r="V4689">
        <v>15689</v>
      </c>
      <c r="W4689" t="s">
        <v>3355</v>
      </c>
      <c r="X4689">
        <v>1</v>
      </c>
      <c r="Y4689">
        <v>1</v>
      </c>
      <c r="Z4689" t="s">
        <v>1532</v>
      </c>
    </row>
    <row r="4690" spans="1:26">
      <c r="A4690">
        <v>285</v>
      </c>
      <c r="B4690">
        <v>16226</v>
      </c>
      <c r="C4690" t="s">
        <v>1574</v>
      </c>
      <c r="D4690" t="s">
        <v>1529</v>
      </c>
      <c r="E4690" t="s">
        <v>1438</v>
      </c>
      <c r="F4690">
        <v>45190</v>
      </c>
      <c r="G4690">
        <v>52181</v>
      </c>
      <c r="H4690" t="s">
        <v>1530</v>
      </c>
      <c r="I4690">
        <v>291</v>
      </c>
      <c r="J4690">
        <v>500</v>
      </c>
      <c r="K4690">
        <v>10</v>
      </c>
      <c r="L4690">
        <v>81000</v>
      </c>
      <c r="M4690">
        <v>30492</v>
      </c>
      <c r="N4690">
        <v>32017</v>
      </c>
      <c r="O4690">
        <v>33617</v>
      </c>
      <c r="P4690">
        <v>36742</v>
      </c>
      <c r="Q4690">
        <v>39867</v>
      </c>
      <c r="R4690">
        <v>5000</v>
      </c>
      <c r="S4690">
        <v>5250</v>
      </c>
      <c r="T4690">
        <v>5512</v>
      </c>
      <c r="U4690">
        <v>6025</v>
      </c>
      <c r="V4690">
        <v>6537</v>
      </c>
      <c r="W4690" t="s">
        <v>1924</v>
      </c>
      <c r="X4690">
        <v>1</v>
      </c>
      <c r="Y4690">
        <v>1</v>
      </c>
      <c r="Z4690" t="s">
        <v>1532</v>
      </c>
    </row>
    <row r="4691" spans="1:26">
      <c r="A4691">
        <v>285</v>
      </c>
      <c r="B4691">
        <v>16226</v>
      </c>
      <c r="C4691" t="s">
        <v>1574</v>
      </c>
      <c r="D4691" t="s">
        <v>1529</v>
      </c>
      <c r="E4691" t="s">
        <v>1438</v>
      </c>
      <c r="F4691">
        <v>2170122</v>
      </c>
      <c r="G4691">
        <v>2170122</v>
      </c>
      <c r="H4691" t="s">
        <v>1584</v>
      </c>
      <c r="I4691">
        <v>122</v>
      </c>
      <c r="J4691">
        <v>1</v>
      </c>
      <c r="K4691">
        <v>150000</v>
      </c>
      <c r="L4691">
        <v>81000</v>
      </c>
      <c r="M4691">
        <v>30492</v>
      </c>
      <c r="N4691">
        <v>32017</v>
      </c>
      <c r="O4691">
        <v>33617</v>
      </c>
      <c r="P4691">
        <v>36742</v>
      </c>
      <c r="Q4691">
        <v>39867</v>
      </c>
      <c r="R4691">
        <v>150000</v>
      </c>
      <c r="S4691">
        <v>157502</v>
      </c>
      <c r="T4691">
        <v>165373</v>
      </c>
      <c r="U4691">
        <v>180746</v>
      </c>
      <c r="V4691">
        <v>196119</v>
      </c>
      <c r="W4691" t="s">
        <v>3526</v>
      </c>
      <c r="X4691">
        <v>1</v>
      </c>
      <c r="Y4691">
        <v>1</v>
      </c>
      <c r="Z4691" t="s">
        <v>1532</v>
      </c>
    </row>
    <row r="4692" spans="1:26">
      <c r="A4692">
        <v>285</v>
      </c>
      <c r="B4692">
        <v>16226</v>
      </c>
      <c r="C4692" t="s">
        <v>1574</v>
      </c>
      <c r="D4692" t="s">
        <v>1529</v>
      </c>
      <c r="E4692" t="s">
        <v>1441</v>
      </c>
      <c r="F4692">
        <v>8599</v>
      </c>
      <c r="G4692">
        <v>8979</v>
      </c>
      <c r="H4692" t="s">
        <v>1577</v>
      </c>
      <c r="I4692">
        <v>329</v>
      </c>
      <c r="J4692">
        <v>22</v>
      </c>
      <c r="K4692">
        <v>8000</v>
      </c>
      <c r="L4692">
        <v>81000</v>
      </c>
      <c r="M4692">
        <v>741</v>
      </c>
      <c r="N4692">
        <v>778</v>
      </c>
      <c r="O4692">
        <v>817</v>
      </c>
      <c r="P4692">
        <v>893</v>
      </c>
      <c r="Q4692">
        <v>969</v>
      </c>
      <c r="R4692">
        <v>176000</v>
      </c>
      <c r="S4692">
        <v>184788</v>
      </c>
      <c r="T4692">
        <v>194051</v>
      </c>
      <c r="U4692">
        <v>212103</v>
      </c>
      <c r="V4692">
        <v>230154</v>
      </c>
      <c r="W4692" t="s">
        <v>3075</v>
      </c>
      <c r="X4692">
        <v>1</v>
      </c>
      <c r="Y4692">
        <v>1</v>
      </c>
      <c r="Z4692" t="s">
        <v>1532</v>
      </c>
    </row>
    <row r="4693" spans="1:26">
      <c r="A4693">
        <v>285</v>
      </c>
      <c r="B4693">
        <v>16226</v>
      </c>
      <c r="C4693" t="s">
        <v>1574</v>
      </c>
      <c r="D4693" t="s">
        <v>1529</v>
      </c>
      <c r="E4693" t="s">
        <v>1438</v>
      </c>
      <c r="F4693">
        <v>2136</v>
      </c>
      <c r="G4693">
        <v>94250</v>
      </c>
      <c r="H4693" t="s">
        <v>1530</v>
      </c>
      <c r="I4693">
        <v>291</v>
      </c>
      <c r="J4693">
        <v>5000</v>
      </c>
      <c r="K4693">
        <v>15</v>
      </c>
      <c r="L4693">
        <v>81000</v>
      </c>
      <c r="M4693">
        <v>30492</v>
      </c>
      <c r="N4693">
        <v>32017</v>
      </c>
      <c r="O4693">
        <v>33617</v>
      </c>
      <c r="P4693">
        <v>36742</v>
      </c>
      <c r="Q4693">
        <v>39867</v>
      </c>
      <c r="R4693">
        <v>75000</v>
      </c>
      <c r="S4693">
        <v>78751</v>
      </c>
      <c r="T4693">
        <v>82686</v>
      </c>
      <c r="U4693">
        <v>90373</v>
      </c>
      <c r="V4693">
        <v>98059</v>
      </c>
      <c r="W4693" t="s">
        <v>3412</v>
      </c>
      <c r="X4693">
        <v>1</v>
      </c>
      <c r="Y4693">
        <v>1</v>
      </c>
      <c r="Z4693" t="s">
        <v>1532</v>
      </c>
    </row>
    <row r="4694" spans="1:26">
      <c r="A4694">
        <v>285</v>
      </c>
      <c r="B4694">
        <v>16226</v>
      </c>
      <c r="C4694" t="s">
        <v>1574</v>
      </c>
      <c r="D4694" t="s">
        <v>1529</v>
      </c>
      <c r="E4694" t="s">
        <v>1441</v>
      </c>
      <c r="F4694">
        <v>27325</v>
      </c>
      <c r="G4694">
        <v>29800</v>
      </c>
      <c r="H4694" t="s">
        <v>1577</v>
      </c>
      <c r="I4694">
        <v>329</v>
      </c>
      <c r="J4694">
        <v>5</v>
      </c>
      <c r="K4694">
        <v>8000</v>
      </c>
      <c r="L4694">
        <v>81000</v>
      </c>
      <c r="M4694">
        <v>741</v>
      </c>
      <c r="N4694">
        <v>778</v>
      </c>
      <c r="O4694">
        <v>817</v>
      </c>
      <c r="P4694">
        <v>893</v>
      </c>
      <c r="Q4694">
        <v>969</v>
      </c>
      <c r="R4694">
        <v>40000</v>
      </c>
      <c r="S4694">
        <v>41997</v>
      </c>
      <c r="T4694">
        <v>44103</v>
      </c>
      <c r="U4694">
        <v>48205</v>
      </c>
      <c r="V4694">
        <v>52308</v>
      </c>
      <c r="W4694" t="s">
        <v>2014</v>
      </c>
      <c r="X4694">
        <v>1</v>
      </c>
      <c r="Y4694">
        <v>1</v>
      </c>
      <c r="Z4694" t="s">
        <v>1532</v>
      </c>
    </row>
    <row r="4695" spans="1:26">
      <c r="A4695">
        <v>285</v>
      </c>
      <c r="B4695">
        <v>16226</v>
      </c>
      <c r="C4695" t="s">
        <v>1574</v>
      </c>
      <c r="D4695" t="s">
        <v>1529</v>
      </c>
      <c r="E4695" t="s">
        <v>1441</v>
      </c>
      <c r="F4695">
        <v>21217</v>
      </c>
      <c r="G4695">
        <v>22187</v>
      </c>
      <c r="H4695" t="s">
        <v>1577</v>
      </c>
      <c r="I4695">
        <v>329</v>
      </c>
      <c r="J4695">
        <v>10</v>
      </c>
      <c r="K4695">
        <v>250</v>
      </c>
      <c r="L4695">
        <v>81000</v>
      </c>
      <c r="M4695">
        <v>741</v>
      </c>
      <c r="N4695">
        <v>778</v>
      </c>
      <c r="O4695">
        <v>817</v>
      </c>
      <c r="P4695">
        <v>893</v>
      </c>
      <c r="Q4695">
        <v>969</v>
      </c>
      <c r="R4695">
        <v>2500</v>
      </c>
      <c r="S4695">
        <v>2625</v>
      </c>
      <c r="T4695">
        <v>2756</v>
      </c>
      <c r="U4695">
        <v>3013</v>
      </c>
      <c r="V4695">
        <v>3269</v>
      </c>
      <c r="W4695" t="s">
        <v>3530</v>
      </c>
      <c r="X4695">
        <v>1</v>
      </c>
      <c r="Y4695">
        <v>1</v>
      </c>
      <c r="Z4695" t="s">
        <v>1532</v>
      </c>
    </row>
    <row r="4696" spans="1:26">
      <c r="A4696">
        <v>285</v>
      </c>
      <c r="B4696">
        <v>16226</v>
      </c>
      <c r="C4696" t="s">
        <v>1574</v>
      </c>
      <c r="D4696" t="s">
        <v>1529</v>
      </c>
      <c r="E4696" t="s">
        <v>1438</v>
      </c>
      <c r="F4696">
        <v>82916</v>
      </c>
      <c r="G4696">
        <v>98014</v>
      </c>
      <c r="H4696" t="s">
        <v>1530</v>
      </c>
      <c r="I4696">
        <v>291</v>
      </c>
      <c r="J4696">
        <v>500</v>
      </c>
      <c r="K4696">
        <v>5</v>
      </c>
      <c r="L4696">
        <v>81000</v>
      </c>
      <c r="M4696">
        <v>30492</v>
      </c>
      <c r="N4696">
        <v>32017</v>
      </c>
      <c r="O4696">
        <v>33617</v>
      </c>
      <c r="P4696">
        <v>36742</v>
      </c>
      <c r="Q4696">
        <v>39867</v>
      </c>
      <c r="R4696">
        <v>2500</v>
      </c>
      <c r="S4696">
        <v>2625</v>
      </c>
      <c r="T4696">
        <v>2756</v>
      </c>
      <c r="U4696">
        <v>3012</v>
      </c>
      <c r="V4696">
        <v>3269</v>
      </c>
      <c r="W4696" t="s">
        <v>3531</v>
      </c>
      <c r="X4696">
        <v>1</v>
      </c>
      <c r="Y4696">
        <v>1</v>
      </c>
      <c r="Z4696" t="s">
        <v>1532</v>
      </c>
    </row>
    <row r="4697" spans="1:26">
      <c r="A4697">
        <v>285</v>
      </c>
      <c r="B4697">
        <v>16226</v>
      </c>
      <c r="C4697" t="s">
        <v>1574</v>
      </c>
      <c r="D4697" t="s">
        <v>1529</v>
      </c>
      <c r="E4697" t="s">
        <v>1449</v>
      </c>
      <c r="F4697">
        <v>26862</v>
      </c>
      <c r="G4697">
        <v>29340</v>
      </c>
      <c r="H4697" t="s">
        <v>1577</v>
      </c>
      <c r="I4697">
        <v>329</v>
      </c>
      <c r="J4697">
        <v>3</v>
      </c>
      <c r="K4697">
        <v>2500</v>
      </c>
      <c r="L4697">
        <v>81314</v>
      </c>
      <c r="M4697">
        <v>1010</v>
      </c>
      <c r="N4697">
        <v>1061</v>
      </c>
      <c r="O4697">
        <v>1114</v>
      </c>
      <c r="P4697">
        <v>1218</v>
      </c>
      <c r="Q4697">
        <v>1322</v>
      </c>
      <c r="R4697">
        <v>7500</v>
      </c>
      <c r="S4697">
        <v>7879</v>
      </c>
      <c r="T4697">
        <v>8272</v>
      </c>
      <c r="U4697">
        <v>9045</v>
      </c>
      <c r="V4697">
        <v>9817</v>
      </c>
      <c r="W4697" t="s">
        <v>3532</v>
      </c>
      <c r="X4697">
        <v>1</v>
      </c>
      <c r="Y4697">
        <v>1</v>
      </c>
      <c r="Z4697" t="s">
        <v>1532</v>
      </c>
    </row>
    <row r="4698" spans="1:26">
      <c r="A4698">
        <v>285</v>
      </c>
      <c r="B4698">
        <v>16226</v>
      </c>
      <c r="C4698" t="s">
        <v>1574</v>
      </c>
      <c r="D4698" t="s">
        <v>1529</v>
      </c>
      <c r="E4698" t="s">
        <v>1449</v>
      </c>
      <c r="F4698">
        <v>5050</v>
      </c>
      <c r="G4698">
        <v>5270</v>
      </c>
      <c r="H4698" t="s">
        <v>1577</v>
      </c>
      <c r="I4698">
        <v>329</v>
      </c>
      <c r="J4698">
        <v>11</v>
      </c>
      <c r="K4698">
        <v>1500</v>
      </c>
      <c r="L4698">
        <v>81314</v>
      </c>
      <c r="M4698">
        <v>1010</v>
      </c>
      <c r="N4698">
        <v>1061</v>
      </c>
      <c r="O4698">
        <v>1114</v>
      </c>
      <c r="P4698">
        <v>1218</v>
      </c>
      <c r="Q4698">
        <v>1322</v>
      </c>
      <c r="R4698">
        <v>16500</v>
      </c>
      <c r="S4698">
        <v>17333</v>
      </c>
      <c r="T4698">
        <v>18199</v>
      </c>
      <c r="U4698">
        <v>19898</v>
      </c>
      <c r="V4698">
        <v>21597</v>
      </c>
      <c r="W4698" t="s">
        <v>3348</v>
      </c>
      <c r="X4698">
        <v>1</v>
      </c>
      <c r="Y4698">
        <v>1</v>
      </c>
      <c r="Z4698" t="s">
        <v>1532</v>
      </c>
    </row>
    <row r="4699" spans="1:26">
      <c r="A4699">
        <v>285</v>
      </c>
      <c r="B4699">
        <v>16226</v>
      </c>
      <c r="C4699" t="s">
        <v>1574</v>
      </c>
      <c r="D4699" t="s">
        <v>1529</v>
      </c>
      <c r="E4699" t="s">
        <v>1449</v>
      </c>
      <c r="F4699">
        <v>27089</v>
      </c>
      <c r="G4699">
        <v>29570</v>
      </c>
      <c r="H4699" t="s">
        <v>1577</v>
      </c>
      <c r="I4699">
        <v>329</v>
      </c>
      <c r="J4699">
        <v>5</v>
      </c>
      <c r="K4699">
        <v>8000</v>
      </c>
      <c r="L4699">
        <v>81314</v>
      </c>
      <c r="M4699">
        <v>1010</v>
      </c>
      <c r="N4699">
        <v>1061</v>
      </c>
      <c r="O4699">
        <v>1114</v>
      </c>
      <c r="P4699">
        <v>1218</v>
      </c>
      <c r="Q4699">
        <v>1322</v>
      </c>
      <c r="R4699">
        <v>40000</v>
      </c>
      <c r="S4699">
        <v>42020</v>
      </c>
      <c r="T4699">
        <v>44119</v>
      </c>
      <c r="U4699">
        <v>48238</v>
      </c>
      <c r="V4699">
        <v>52356</v>
      </c>
      <c r="W4699" t="s">
        <v>3313</v>
      </c>
      <c r="X4699">
        <v>1</v>
      </c>
      <c r="Y4699">
        <v>1</v>
      </c>
      <c r="Z4699" t="s">
        <v>1532</v>
      </c>
    </row>
    <row r="4700" spans="1:26">
      <c r="A4700">
        <v>285</v>
      </c>
      <c r="B4700">
        <v>16226</v>
      </c>
      <c r="C4700" t="s">
        <v>1574</v>
      </c>
      <c r="D4700" t="s">
        <v>1529</v>
      </c>
      <c r="E4700" t="s">
        <v>1449</v>
      </c>
      <c r="F4700">
        <v>8642</v>
      </c>
      <c r="G4700">
        <v>9022</v>
      </c>
      <c r="H4700" t="s">
        <v>1577</v>
      </c>
      <c r="I4700">
        <v>329</v>
      </c>
      <c r="J4700">
        <v>2</v>
      </c>
      <c r="K4700">
        <v>5000</v>
      </c>
      <c r="L4700">
        <v>81314</v>
      </c>
      <c r="M4700">
        <v>1010</v>
      </c>
      <c r="N4700">
        <v>1061</v>
      </c>
      <c r="O4700">
        <v>1114</v>
      </c>
      <c r="P4700">
        <v>1218</v>
      </c>
      <c r="Q4700">
        <v>1322</v>
      </c>
      <c r="R4700">
        <v>10000</v>
      </c>
      <c r="S4700">
        <v>10505</v>
      </c>
      <c r="T4700">
        <v>11030</v>
      </c>
      <c r="U4700">
        <v>12059</v>
      </c>
      <c r="V4700">
        <v>13089</v>
      </c>
      <c r="W4700" t="s">
        <v>2003</v>
      </c>
      <c r="X4700">
        <v>1</v>
      </c>
      <c r="Y4700">
        <v>1</v>
      </c>
      <c r="Z4700" t="s">
        <v>1532</v>
      </c>
    </row>
    <row r="4701" spans="1:26">
      <c r="A4701">
        <v>285</v>
      </c>
      <c r="B4701">
        <v>16226</v>
      </c>
      <c r="C4701" t="s">
        <v>1574</v>
      </c>
      <c r="D4701" t="s">
        <v>1529</v>
      </c>
      <c r="E4701" t="s">
        <v>1449</v>
      </c>
      <c r="F4701">
        <v>9760</v>
      </c>
      <c r="G4701">
        <v>10140</v>
      </c>
      <c r="H4701" t="s">
        <v>1577</v>
      </c>
      <c r="I4701">
        <v>329</v>
      </c>
      <c r="J4701">
        <v>3</v>
      </c>
      <c r="K4701">
        <v>1500</v>
      </c>
      <c r="L4701">
        <v>81314</v>
      </c>
      <c r="M4701">
        <v>1010</v>
      </c>
      <c r="N4701">
        <v>1061</v>
      </c>
      <c r="O4701">
        <v>1114</v>
      </c>
      <c r="P4701">
        <v>1218</v>
      </c>
      <c r="Q4701">
        <v>1322</v>
      </c>
      <c r="R4701">
        <v>4500</v>
      </c>
      <c r="S4701">
        <v>4727</v>
      </c>
      <c r="T4701">
        <v>4963</v>
      </c>
      <c r="U4701">
        <v>5427</v>
      </c>
      <c r="V4701">
        <v>5890</v>
      </c>
      <c r="W4701" t="s">
        <v>3228</v>
      </c>
      <c r="X4701">
        <v>1</v>
      </c>
      <c r="Y4701">
        <v>1</v>
      </c>
      <c r="Z4701" t="s">
        <v>1532</v>
      </c>
    </row>
    <row r="4702" spans="1:26">
      <c r="A4702">
        <v>285</v>
      </c>
      <c r="B4702">
        <v>16226</v>
      </c>
      <c r="C4702" t="s">
        <v>1574</v>
      </c>
      <c r="D4702" t="s">
        <v>1529</v>
      </c>
      <c r="E4702" t="s">
        <v>1449</v>
      </c>
      <c r="F4702">
        <v>51765</v>
      </c>
      <c r="G4702">
        <v>61029</v>
      </c>
      <c r="H4702" t="s">
        <v>1530</v>
      </c>
      <c r="I4702">
        <v>267</v>
      </c>
      <c r="J4702">
        <v>60</v>
      </c>
      <c r="K4702">
        <v>400</v>
      </c>
      <c r="L4702">
        <v>81314</v>
      </c>
      <c r="M4702">
        <v>1010</v>
      </c>
      <c r="N4702">
        <v>1061</v>
      </c>
      <c r="O4702">
        <v>1114</v>
      </c>
      <c r="P4702">
        <v>1218</v>
      </c>
      <c r="Q4702">
        <v>1322</v>
      </c>
      <c r="R4702">
        <v>24000</v>
      </c>
      <c r="S4702">
        <v>25212</v>
      </c>
      <c r="T4702">
        <v>26471</v>
      </c>
      <c r="U4702">
        <v>28943</v>
      </c>
      <c r="V4702">
        <v>31414</v>
      </c>
      <c r="W4702" t="s">
        <v>3533</v>
      </c>
      <c r="X4702">
        <v>1</v>
      </c>
      <c r="Y4702">
        <v>1</v>
      </c>
      <c r="Z4702" t="s">
        <v>1532</v>
      </c>
    </row>
    <row r="4703" spans="1:26">
      <c r="A4703">
        <v>285</v>
      </c>
      <c r="B4703">
        <v>16226</v>
      </c>
      <c r="C4703" t="s">
        <v>1574</v>
      </c>
      <c r="D4703" t="s">
        <v>1529</v>
      </c>
      <c r="E4703" t="s">
        <v>1449</v>
      </c>
      <c r="F4703">
        <v>25768</v>
      </c>
      <c r="G4703">
        <v>27792</v>
      </c>
      <c r="H4703" t="s">
        <v>1577</v>
      </c>
      <c r="I4703">
        <v>329</v>
      </c>
      <c r="J4703">
        <v>2</v>
      </c>
      <c r="K4703">
        <v>5000</v>
      </c>
      <c r="L4703">
        <v>81314</v>
      </c>
      <c r="M4703">
        <v>1010</v>
      </c>
      <c r="N4703">
        <v>1061</v>
      </c>
      <c r="O4703">
        <v>1114</v>
      </c>
      <c r="P4703">
        <v>1218</v>
      </c>
      <c r="Q4703">
        <v>1322</v>
      </c>
      <c r="R4703">
        <v>10000</v>
      </c>
      <c r="S4703">
        <v>10505</v>
      </c>
      <c r="T4703">
        <v>11030</v>
      </c>
      <c r="U4703">
        <v>12059</v>
      </c>
      <c r="V4703">
        <v>13089</v>
      </c>
      <c r="W4703" t="s">
        <v>1949</v>
      </c>
      <c r="X4703">
        <v>1</v>
      </c>
      <c r="Y4703">
        <v>1</v>
      </c>
      <c r="Z4703" t="s">
        <v>1532</v>
      </c>
    </row>
    <row r="4704" spans="1:26">
      <c r="A4704">
        <v>285</v>
      </c>
      <c r="B4704">
        <v>16226</v>
      </c>
      <c r="C4704" t="s">
        <v>1574</v>
      </c>
      <c r="D4704" t="s">
        <v>1529</v>
      </c>
      <c r="E4704" t="s">
        <v>1449</v>
      </c>
      <c r="F4704">
        <v>19578</v>
      </c>
      <c r="G4704">
        <v>20560</v>
      </c>
      <c r="H4704" t="s">
        <v>1577</v>
      </c>
      <c r="I4704">
        <v>329</v>
      </c>
      <c r="J4704">
        <v>152</v>
      </c>
      <c r="K4704">
        <v>1000</v>
      </c>
      <c r="L4704">
        <v>81314</v>
      </c>
      <c r="M4704">
        <v>1010</v>
      </c>
      <c r="N4704">
        <v>1061</v>
      </c>
      <c r="O4704">
        <v>1114</v>
      </c>
      <c r="P4704">
        <v>1218</v>
      </c>
      <c r="Q4704">
        <v>1322</v>
      </c>
      <c r="R4704">
        <v>152000</v>
      </c>
      <c r="S4704">
        <v>159675</v>
      </c>
      <c r="T4704">
        <v>167651</v>
      </c>
      <c r="U4704">
        <v>183303</v>
      </c>
      <c r="V4704">
        <v>198954</v>
      </c>
      <c r="W4704" t="s">
        <v>1851</v>
      </c>
      <c r="X4704">
        <v>1</v>
      </c>
      <c r="Y4704">
        <v>1</v>
      </c>
      <c r="Z4704" t="s">
        <v>1532</v>
      </c>
    </row>
    <row r="4705" spans="1:26">
      <c r="A4705">
        <v>285</v>
      </c>
      <c r="B4705">
        <v>16226</v>
      </c>
      <c r="C4705" t="s">
        <v>1574</v>
      </c>
      <c r="D4705" t="s">
        <v>1529</v>
      </c>
      <c r="E4705" t="s">
        <v>1449</v>
      </c>
      <c r="F4705">
        <v>21540</v>
      </c>
      <c r="G4705">
        <v>22753</v>
      </c>
      <c r="H4705" t="s">
        <v>1577</v>
      </c>
      <c r="I4705">
        <v>329</v>
      </c>
      <c r="J4705">
        <v>33</v>
      </c>
      <c r="K4705">
        <v>1500</v>
      </c>
      <c r="L4705">
        <v>81314</v>
      </c>
      <c r="M4705">
        <v>1010</v>
      </c>
      <c r="N4705">
        <v>1061</v>
      </c>
      <c r="O4705">
        <v>1114</v>
      </c>
      <c r="P4705">
        <v>1218</v>
      </c>
      <c r="Q4705">
        <v>1322</v>
      </c>
      <c r="R4705">
        <v>49500</v>
      </c>
      <c r="S4705">
        <v>52000</v>
      </c>
      <c r="T4705">
        <v>54597</v>
      </c>
      <c r="U4705">
        <v>59694</v>
      </c>
      <c r="V4705">
        <v>64791</v>
      </c>
      <c r="W4705" t="s">
        <v>2810</v>
      </c>
      <c r="X4705">
        <v>1</v>
      </c>
      <c r="Y4705">
        <v>1</v>
      </c>
      <c r="Z4705" t="s">
        <v>1532</v>
      </c>
    </row>
    <row r="4706" spans="1:26">
      <c r="A4706">
        <v>285</v>
      </c>
      <c r="B4706">
        <v>16226</v>
      </c>
      <c r="C4706" t="s">
        <v>1574</v>
      </c>
      <c r="D4706" t="s">
        <v>1529</v>
      </c>
      <c r="E4706" t="s">
        <v>1449</v>
      </c>
      <c r="F4706">
        <v>38569</v>
      </c>
      <c r="G4706">
        <v>42670</v>
      </c>
      <c r="H4706" t="s">
        <v>1530</v>
      </c>
      <c r="I4706">
        <v>267</v>
      </c>
      <c r="J4706">
        <v>120</v>
      </c>
      <c r="K4706">
        <v>350</v>
      </c>
      <c r="L4706">
        <v>81314</v>
      </c>
      <c r="M4706">
        <v>1010</v>
      </c>
      <c r="N4706">
        <v>1061</v>
      </c>
      <c r="O4706">
        <v>1114</v>
      </c>
      <c r="P4706">
        <v>1218</v>
      </c>
      <c r="Q4706">
        <v>1322</v>
      </c>
      <c r="R4706">
        <v>42000</v>
      </c>
      <c r="S4706">
        <v>44121</v>
      </c>
      <c r="T4706">
        <v>46325</v>
      </c>
      <c r="U4706">
        <v>50650</v>
      </c>
      <c r="V4706">
        <v>54974</v>
      </c>
      <c r="W4706" t="s">
        <v>1725</v>
      </c>
      <c r="X4706">
        <v>1</v>
      </c>
      <c r="Y4706">
        <v>1</v>
      </c>
      <c r="Z4706" t="s">
        <v>1532</v>
      </c>
    </row>
    <row r="4707" spans="1:26">
      <c r="A4707">
        <v>285</v>
      </c>
      <c r="B4707">
        <v>16226</v>
      </c>
      <c r="C4707" t="s">
        <v>1574</v>
      </c>
      <c r="D4707" t="s">
        <v>1529</v>
      </c>
      <c r="E4707" t="s">
        <v>1449</v>
      </c>
      <c r="F4707">
        <v>21544</v>
      </c>
      <c r="G4707">
        <v>22754</v>
      </c>
      <c r="H4707" t="s">
        <v>1577</v>
      </c>
      <c r="I4707">
        <v>329</v>
      </c>
      <c r="J4707">
        <v>16</v>
      </c>
      <c r="K4707">
        <v>1500</v>
      </c>
      <c r="L4707">
        <v>81314</v>
      </c>
      <c r="M4707">
        <v>1010</v>
      </c>
      <c r="N4707">
        <v>1061</v>
      </c>
      <c r="O4707">
        <v>1114</v>
      </c>
      <c r="P4707">
        <v>1218</v>
      </c>
      <c r="Q4707">
        <v>1322</v>
      </c>
      <c r="R4707">
        <v>24000</v>
      </c>
      <c r="S4707">
        <v>25212</v>
      </c>
      <c r="T4707">
        <v>26471</v>
      </c>
      <c r="U4707">
        <v>28943</v>
      </c>
      <c r="V4707">
        <v>31414</v>
      </c>
      <c r="W4707" t="s">
        <v>2810</v>
      </c>
      <c r="X4707">
        <v>1</v>
      </c>
      <c r="Y4707">
        <v>1</v>
      </c>
      <c r="Z4707" t="s">
        <v>1532</v>
      </c>
    </row>
    <row r="4708" spans="1:26">
      <c r="A4708">
        <v>285</v>
      </c>
      <c r="B4708">
        <v>16226</v>
      </c>
      <c r="C4708" t="s">
        <v>1574</v>
      </c>
      <c r="D4708" t="s">
        <v>1529</v>
      </c>
      <c r="E4708" t="s">
        <v>1449</v>
      </c>
      <c r="F4708">
        <v>27233</v>
      </c>
      <c r="G4708">
        <v>29702</v>
      </c>
      <c r="H4708" t="s">
        <v>1577</v>
      </c>
      <c r="I4708">
        <v>329</v>
      </c>
      <c r="J4708">
        <v>4</v>
      </c>
      <c r="K4708">
        <v>5000</v>
      </c>
      <c r="L4708">
        <v>81314</v>
      </c>
      <c r="M4708">
        <v>1010</v>
      </c>
      <c r="N4708">
        <v>1061</v>
      </c>
      <c r="O4708">
        <v>1114</v>
      </c>
      <c r="P4708">
        <v>1218</v>
      </c>
      <c r="Q4708">
        <v>1322</v>
      </c>
      <c r="R4708">
        <v>20000</v>
      </c>
      <c r="S4708">
        <v>21010</v>
      </c>
      <c r="T4708">
        <v>22059</v>
      </c>
      <c r="U4708">
        <v>24119</v>
      </c>
      <c r="V4708">
        <v>26178</v>
      </c>
      <c r="W4708" t="s">
        <v>1854</v>
      </c>
      <c r="X4708">
        <v>1</v>
      </c>
      <c r="Y4708">
        <v>1</v>
      </c>
      <c r="Z4708" t="s">
        <v>1532</v>
      </c>
    </row>
    <row r="4709" spans="1:26">
      <c r="A4709">
        <v>285</v>
      </c>
      <c r="B4709">
        <v>16226</v>
      </c>
      <c r="C4709" t="s">
        <v>1574</v>
      </c>
      <c r="D4709" t="s">
        <v>1529</v>
      </c>
      <c r="E4709" t="s">
        <v>1449</v>
      </c>
      <c r="F4709">
        <v>4987</v>
      </c>
      <c r="G4709">
        <v>5212</v>
      </c>
      <c r="H4709" t="s">
        <v>1530</v>
      </c>
      <c r="I4709">
        <v>267</v>
      </c>
      <c r="J4709">
        <v>50</v>
      </c>
      <c r="K4709">
        <v>500</v>
      </c>
      <c r="L4709">
        <v>81314</v>
      </c>
      <c r="M4709">
        <v>1010</v>
      </c>
      <c r="N4709">
        <v>1061</v>
      </c>
      <c r="O4709">
        <v>1114</v>
      </c>
      <c r="P4709">
        <v>1218</v>
      </c>
      <c r="Q4709">
        <v>1322</v>
      </c>
      <c r="R4709">
        <v>25000</v>
      </c>
      <c r="S4709">
        <v>26262</v>
      </c>
      <c r="T4709">
        <v>27574</v>
      </c>
      <c r="U4709">
        <v>30149</v>
      </c>
      <c r="V4709">
        <v>32723</v>
      </c>
      <c r="W4709" t="s">
        <v>1725</v>
      </c>
      <c r="X4709">
        <v>1</v>
      </c>
      <c r="Y4709">
        <v>1</v>
      </c>
      <c r="Z4709" t="s">
        <v>1532</v>
      </c>
    </row>
    <row r="4710" spans="1:26">
      <c r="A4710">
        <v>285</v>
      </c>
      <c r="B4710">
        <v>16226</v>
      </c>
      <c r="C4710" t="s">
        <v>1574</v>
      </c>
      <c r="D4710" t="s">
        <v>1529</v>
      </c>
      <c r="E4710" t="s">
        <v>1449</v>
      </c>
      <c r="F4710">
        <v>2170116</v>
      </c>
      <c r="G4710">
        <v>2170116</v>
      </c>
      <c r="H4710" t="s">
        <v>1584</v>
      </c>
      <c r="I4710">
        <v>116</v>
      </c>
      <c r="J4710">
        <v>1</v>
      </c>
      <c r="K4710">
        <v>800000</v>
      </c>
      <c r="L4710">
        <v>81314</v>
      </c>
      <c r="M4710">
        <v>1010</v>
      </c>
      <c r="N4710">
        <v>1061</v>
      </c>
      <c r="O4710">
        <v>1114</v>
      </c>
      <c r="P4710">
        <v>1218</v>
      </c>
      <c r="Q4710">
        <v>1322</v>
      </c>
      <c r="R4710">
        <v>800000</v>
      </c>
      <c r="S4710">
        <v>840396</v>
      </c>
      <c r="T4710">
        <v>882376</v>
      </c>
      <c r="U4710">
        <v>964752</v>
      </c>
      <c r="V4710">
        <v>1047129</v>
      </c>
      <c r="W4710" t="s">
        <v>3534</v>
      </c>
      <c r="X4710">
        <v>1</v>
      </c>
      <c r="Y4710">
        <v>1</v>
      </c>
      <c r="Z4710" t="s">
        <v>1532</v>
      </c>
    </row>
    <row r="4711" spans="1:26">
      <c r="A4711">
        <v>285</v>
      </c>
      <c r="B4711">
        <v>16226</v>
      </c>
      <c r="C4711" t="s">
        <v>1574</v>
      </c>
      <c r="D4711" t="s">
        <v>1529</v>
      </c>
      <c r="E4711" t="s">
        <v>1445</v>
      </c>
      <c r="F4711">
        <v>2170116</v>
      </c>
      <c r="G4711">
        <v>2170116</v>
      </c>
      <c r="H4711" t="s">
        <v>1584</v>
      </c>
      <c r="I4711">
        <v>116</v>
      </c>
      <c r="J4711">
        <v>1</v>
      </c>
      <c r="K4711">
        <v>800000</v>
      </c>
      <c r="L4711">
        <v>81000</v>
      </c>
      <c r="M4711">
        <v>4982</v>
      </c>
      <c r="N4711">
        <v>5231</v>
      </c>
      <c r="O4711">
        <v>5493</v>
      </c>
      <c r="P4711">
        <v>6004</v>
      </c>
      <c r="Q4711">
        <v>6515</v>
      </c>
      <c r="R4711">
        <v>800000</v>
      </c>
      <c r="S4711">
        <v>839984</v>
      </c>
      <c r="T4711">
        <v>882055</v>
      </c>
      <c r="U4711">
        <v>964111</v>
      </c>
      <c r="V4711">
        <v>1046166</v>
      </c>
      <c r="W4711" t="s">
        <v>3534</v>
      </c>
      <c r="X4711">
        <v>1</v>
      </c>
      <c r="Y4711">
        <v>1</v>
      </c>
      <c r="Z4711" t="s">
        <v>1532</v>
      </c>
    </row>
    <row r="4712" spans="1:26">
      <c r="A4712">
        <v>285</v>
      </c>
      <c r="B4712">
        <v>16226</v>
      </c>
      <c r="C4712" t="s">
        <v>1574</v>
      </c>
      <c r="D4712" t="s">
        <v>1529</v>
      </c>
      <c r="E4712" t="s">
        <v>1449</v>
      </c>
      <c r="F4712">
        <v>27203</v>
      </c>
      <c r="G4712">
        <v>29673</v>
      </c>
      <c r="H4712" t="s">
        <v>1577</v>
      </c>
      <c r="I4712">
        <v>329</v>
      </c>
      <c r="J4712">
        <v>2</v>
      </c>
      <c r="K4712">
        <v>5000</v>
      </c>
      <c r="L4712">
        <v>81314</v>
      </c>
      <c r="M4712">
        <v>1010</v>
      </c>
      <c r="N4712">
        <v>1061</v>
      </c>
      <c r="O4712">
        <v>1114</v>
      </c>
      <c r="P4712">
        <v>1218</v>
      </c>
      <c r="Q4712">
        <v>1322</v>
      </c>
      <c r="R4712">
        <v>10000</v>
      </c>
      <c r="S4712">
        <v>10505</v>
      </c>
      <c r="T4712">
        <v>11030</v>
      </c>
      <c r="U4712">
        <v>12059</v>
      </c>
      <c r="V4712">
        <v>13089</v>
      </c>
      <c r="W4712" t="s">
        <v>1854</v>
      </c>
      <c r="X4712">
        <v>1</v>
      </c>
      <c r="Y4712">
        <v>1</v>
      </c>
      <c r="Z4712" t="s">
        <v>1532</v>
      </c>
    </row>
    <row r="4713" spans="1:26">
      <c r="A4713">
        <v>285</v>
      </c>
      <c r="B4713">
        <v>16226</v>
      </c>
      <c r="C4713" t="s">
        <v>1574</v>
      </c>
      <c r="D4713" t="s">
        <v>1529</v>
      </c>
      <c r="E4713" t="s">
        <v>1449</v>
      </c>
      <c r="F4713">
        <v>27163</v>
      </c>
      <c r="G4713">
        <v>29635</v>
      </c>
      <c r="H4713" t="s">
        <v>1577</v>
      </c>
      <c r="I4713">
        <v>329</v>
      </c>
      <c r="J4713">
        <v>6</v>
      </c>
      <c r="K4713">
        <v>5000</v>
      </c>
      <c r="L4713">
        <v>81314</v>
      </c>
      <c r="M4713">
        <v>1010</v>
      </c>
      <c r="N4713">
        <v>1061</v>
      </c>
      <c r="O4713">
        <v>1114</v>
      </c>
      <c r="P4713">
        <v>1218</v>
      </c>
      <c r="Q4713">
        <v>1322</v>
      </c>
      <c r="R4713">
        <v>30000</v>
      </c>
      <c r="S4713">
        <v>31515</v>
      </c>
      <c r="T4713">
        <v>33089</v>
      </c>
      <c r="U4713">
        <v>36178</v>
      </c>
      <c r="V4713">
        <v>39267</v>
      </c>
      <c r="W4713" t="s">
        <v>1854</v>
      </c>
      <c r="X4713">
        <v>1</v>
      </c>
      <c r="Y4713">
        <v>1</v>
      </c>
      <c r="Z4713" t="s">
        <v>1532</v>
      </c>
    </row>
    <row r="4714" spans="1:26">
      <c r="A4714">
        <v>285</v>
      </c>
      <c r="B4714">
        <v>16226</v>
      </c>
      <c r="C4714" t="s">
        <v>1574</v>
      </c>
      <c r="D4714" t="s">
        <v>1529</v>
      </c>
      <c r="E4714" t="s">
        <v>1438</v>
      </c>
      <c r="F4714">
        <v>5378</v>
      </c>
      <c r="G4714">
        <v>5598</v>
      </c>
      <c r="H4714" t="s">
        <v>1530</v>
      </c>
      <c r="I4714">
        <v>291</v>
      </c>
      <c r="J4714">
        <v>600</v>
      </c>
      <c r="K4714">
        <v>10</v>
      </c>
      <c r="L4714">
        <v>81000</v>
      </c>
      <c r="M4714">
        <v>30492</v>
      </c>
      <c r="N4714">
        <v>32017</v>
      </c>
      <c r="O4714">
        <v>33617</v>
      </c>
      <c r="P4714">
        <v>36742</v>
      </c>
      <c r="Q4714">
        <v>39867</v>
      </c>
      <c r="R4714">
        <v>6000</v>
      </c>
      <c r="S4714">
        <v>6300</v>
      </c>
      <c r="T4714">
        <v>6615</v>
      </c>
      <c r="U4714">
        <v>7230</v>
      </c>
      <c r="V4714">
        <v>7845</v>
      </c>
      <c r="W4714" t="s">
        <v>1570</v>
      </c>
      <c r="X4714">
        <v>1</v>
      </c>
      <c r="Y4714">
        <v>1</v>
      </c>
      <c r="Z4714" t="s">
        <v>1532</v>
      </c>
    </row>
    <row r="4715" spans="1:26">
      <c r="A4715">
        <v>285</v>
      </c>
      <c r="B4715">
        <v>16226</v>
      </c>
      <c r="C4715" t="s">
        <v>1574</v>
      </c>
      <c r="D4715" t="s">
        <v>1529</v>
      </c>
      <c r="E4715" t="s">
        <v>1449</v>
      </c>
      <c r="F4715">
        <v>27149</v>
      </c>
      <c r="G4715">
        <v>29624</v>
      </c>
      <c r="H4715" t="s">
        <v>1577</v>
      </c>
      <c r="I4715">
        <v>329</v>
      </c>
      <c r="J4715">
        <v>40</v>
      </c>
      <c r="K4715">
        <v>5000</v>
      </c>
      <c r="L4715">
        <v>81314</v>
      </c>
      <c r="M4715">
        <v>1010</v>
      </c>
      <c r="N4715">
        <v>1061</v>
      </c>
      <c r="O4715">
        <v>1114</v>
      </c>
      <c r="P4715">
        <v>1218</v>
      </c>
      <c r="Q4715">
        <v>1322</v>
      </c>
      <c r="R4715">
        <v>200000</v>
      </c>
      <c r="S4715">
        <v>210099</v>
      </c>
      <c r="T4715">
        <v>220594</v>
      </c>
      <c r="U4715">
        <v>241188</v>
      </c>
      <c r="V4715">
        <v>261782</v>
      </c>
      <c r="W4715" t="s">
        <v>1854</v>
      </c>
      <c r="X4715">
        <v>1</v>
      </c>
      <c r="Y4715">
        <v>1</v>
      </c>
      <c r="Z4715" t="s">
        <v>1532</v>
      </c>
    </row>
    <row r="4716" spans="1:26">
      <c r="A4716">
        <v>285</v>
      </c>
      <c r="B4716">
        <v>16226</v>
      </c>
      <c r="C4716" t="s">
        <v>1574</v>
      </c>
      <c r="D4716" t="s">
        <v>1529</v>
      </c>
      <c r="E4716" t="s">
        <v>1438</v>
      </c>
      <c r="F4716">
        <v>47925</v>
      </c>
      <c r="G4716">
        <v>55917</v>
      </c>
      <c r="H4716" t="s">
        <v>1530</v>
      </c>
      <c r="I4716">
        <v>291</v>
      </c>
      <c r="J4716">
        <v>200</v>
      </c>
      <c r="K4716">
        <v>12</v>
      </c>
      <c r="L4716">
        <v>81000</v>
      </c>
      <c r="M4716">
        <v>30492</v>
      </c>
      <c r="N4716">
        <v>32017</v>
      </c>
      <c r="O4716">
        <v>33617</v>
      </c>
      <c r="P4716">
        <v>36742</v>
      </c>
      <c r="Q4716">
        <v>39867</v>
      </c>
      <c r="R4716">
        <v>2400</v>
      </c>
      <c r="S4716">
        <v>2520</v>
      </c>
      <c r="T4716">
        <v>2646</v>
      </c>
      <c r="U4716">
        <v>2892</v>
      </c>
      <c r="V4716">
        <v>3138</v>
      </c>
      <c r="W4716" t="s">
        <v>3027</v>
      </c>
      <c r="X4716">
        <v>1</v>
      </c>
      <c r="Y4716">
        <v>1</v>
      </c>
      <c r="Z4716" t="s">
        <v>1532</v>
      </c>
    </row>
    <row r="4717" spans="1:26">
      <c r="A4717">
        <v>285</v>
      </c>
      <c r="B4717">
        <v>16226</v>
      </c>
      <c r="C4717" t="s">
        <v>1574</v>
      </c>
      <c r="D4717" t="s">
        <v>1529</v>
      </c>
      <c r="E4717" t="s">
        <v>1441</v>
      </c>
      <c r="F4717">
        <v>2170116</v>
      </c>
      <c r="G4717">
        <v>2170116</v>
      </c>
      <c r="H4717" t="s">
        <v>1584</v>
      </c>
      <c r="I4717">
        <v>116</v>
      </c>
      <c r="J4717">
        <v>1</v>
      </c>
      <c r="K4717">
        <v>800000</v>
      </c>
      <c r="L4717">
        <v>81000</v>
      </c>
      <c r="M4717">
        <v>741</v>
      </c>
      <c r="N4717">
        <v>778</v>
      </c>
      <c r="O4717">
        <v>817</v>
      </c>
      <c r="P4717">
        <v>893</v>
      </c>
      <c r="Q4717">
        <v>969</v>
      </c>
      <c r="R4717">
        <v>800000</v>
      </c>
      <c r="S4717">
        <v>839946</v>
      </c>
      <c r="T4717">
        <v>882051</v>
      </c>
      <c r="U4717">
        <v>964103</v>
      </c>
      <c r="V4717">
        <v>1046154</v>
      </c>
      <c r="W4717" t="s">
        <v>3534</v>
      </c>
      <c r="X4717">
        <v>1</v>
      </c>
      <c r="Y4717">
        <v>1</v>
      </c>
      <c r="Z4717" t="s">
        <v>1532</v>
      </c>
    </row>
    <row r="4718" spans="1:26">
      <c r="A4718">
        <v>285</v>
      </c>
      <c r="B4718">
        <v>16226</v>
      </c>
      <c r="C4718" t="s">
        <v>1574</v>
      </c>
      <c r="D4718" t="s">
        <v>1529</v>
      </c>
      <c r="E4718" t="s">
        <v>1449</v>
      </c>
      <c r="F4718">
        <v>27150</v>
      </c>
      <c r="G4718">
        <v>29625</v>
      </c>
      <c r="H4718" t="s">
        <v>1577</v>
      </c>
      <c r="I4718">
        <v>329</v>
      </c>
      <c r="J4718">
        <v>24</v>
      </c>
      <c r="K4718">
        <v>5000</v>
      </c>
      <c r="L4718">
        <v>81314</v>
      </c>
      <c r="M4718">
        <v>1010</v>
      </c>
      <c r="N4718">
        <v>1061</v>
      </c>
      <c r="O4718">
        <v>1114</v>
      </c>
      <c r="P4718">
        <v>1218</v>
      </c>
      <c r="Q4718">
        <v>1322</v>
      </c>
      <c r="R4718">
        <v>120000</v>
      </c>
      <c r="S4718">
        <v>126059</v>
      </c>
      <c r="T4718">
        <v>132356</v>
      </c>
      <c r="U4718">
        <v>144713</v>
      </c>
      <c r="V4718">
        <v>157069</v>
      </c>
      <c r="W4718" t="s">
        <v>1854</v>
      </c>
      <c r="X4718">
        <v>1</v>
      </c>
      <c r="Y4718">
        <v>1</v>
      </c>
      <c r="Z4718" t="s">
        <v>1532</v>
      </c>
    </row>
    <row r="4719" spans="1:26">
      <c r="A4719">
        <v>285</v>
      </c>
      <c r="B4719">
        <v>16226</v>
      </c>
      <c r="C4719" t="s">
        <v>1574</v>
      </c>
      <c r="D4719" t="s">
        <v>1529</v>
      </c>
      <c r="E4719" t="s">
        <v>1445</v>
      </c>
      <c r="F4719">
        <v>21214</v>
      </c>
      <c r="G4719">
        <v>22182</v>
      </c>
      <c r="H4719" t="s">
        <v>1530</v>
      </c>
      <c r="I4719">
        <v>267</v>
      </c>
      <c r="J4719">
        <v>75</v>
      </c>
      <c r="K4719">
        <v>500</v>
      </c>
      <c r="L4719">
        <v>81000</v>
      </c>
      <c r="M4719">
        <v>4982</v>
      </c>
      <c r="N4719">
        <v>5231</v>
      </c>
      <c r="O4719">
        <v>5493</v>
      </c>
      <c r="P4719">
        <v>6004</v>
      </c>
      <c r="Q4719">
        <v>6515</v>
      </c>
      <c r="R4719">
        <v>37500</v>
      </c>
      <c r="S4719">
        <v>39374</v>
      </c>
      <c r="T4719">
        <v>41346</v>
      </c>
      <c r="U4719">
        <v>45193</v>
      </c>
      <c r="V4719">
        <v>49039</v>
      </c>
      <c r="W4719" t="s">
        <v>1725</v>
      </c>
      <c r="X4719">
        <v>1</v>
      </c>
      <c r="Y4719">
        <v>1</v>
      </c>
      <c r="Z4719" t="s">
        <v>1532</v>
      </c>
    </row>
    <row r="4720" spans="1:26">
      <c r="A4720">
        <v>285</v>
      </c>
      <c r="B4720">
        <v>16226</v>
      </c>
      <c r="C4720" t="s">
        <v>1574</v>
      </c>
      <c r="D4720" t="s">
        <v>1529</v>
      </c>
      <c r="E4720" t="s">
        <v>1449</v>
      </c>
      <c r="F4720">
        <v>26378</v>
      </c>
      <c r="G4720">
        <v>28645</v>
      </c>
      <c r="H4720" t="s">
        <v>1577</v>
      </c>
      <c r="I4720">
        <v>329</v>
      </c>
      <c r="J4720">
        <v>10</v>
      </c>
      <c r="K4720">
        <v>5000</v>
      </c>
      <c r="L4720">
        <v>81314</v>
      </c>
      <c r="M4720">
        <v>1010</v>
      </c>
      <c r="N4720">
        <v>1061</v>
      </c>
      <c r="O4720">
        <v>1114</v>
      </c>
      <c r="P4720">
        <v>1218</v>
      </c>
      <c r="Q4720">
        <v>1322</v>
      </c>
      <c r="R4720">
        <v>50000</v>
      </c>
      <c r="S4720">
        <v>52525</v>
      </c>
      <c r="T4720">
        <v>55149</v>
      </c>
      <c r="U4720">
        <v>60297</v>
      </c>
      <c r="V4720">
        <v>65446</v>
      </c>
      <c r="W4720" t="s">
        <v>1922</v>
      </c>
      <c r="X4720">
        <v>1</v>
      </c>
      <c r="Y4720">
        <v>1</v>
      </c>
      <c r="Z4720" t="s">
        <v>1532</v>
      </c>
    </row>
    <row r="4721" spans="1:26">
      <c r="A4721">
        <v>285</v>
      </c>
      <c r="B4721">
        <v>16226</v>
      </c>
      <c r="C4721" t="s">
        <v>1574</v>
      </c>
      <c r="D4721" t="s">
        <v>1529</v>
      </c>
      <c r="E4721" t="s">
        <v>1438</v>
      </c>
      <c r="F4721">
        <v>47932</v>
      </c>
      <c r="G4721">
        <v>55927</v>
      </c>
      <c r="H4721" t="s">
        <v>1530</v>
      </c>
      <c r="I4721">
        <v>291</v>
      </c>
      <c r="J4721">
        <v>200</v>
      </c>
      <c r="K4721">
        <v>18</v>
      </c>
      <c r="L4721">
        <v>81000</v>
      </c>
      <c r="M4721">
        <v>30492</v>
      </c>
      <c r="N4721">
        <v>32017</v>
      </c>
      <c r="O4721">
        <v>33617</v>
      </c>
      <c r="P4721">
        <v>36742</v>
      </c>
      <c r="Q4721">
        <v>39867</v>
      </c>
      <c r="R4721">
        <v>3600</v>
      </c>
      <c r="S4721">
        <v>3780</v>
      </c>
      <c r="T4721">
        <v>3969</v>
      </c>
      <c r="U4721">
        <v>4338</v>
      </c>
      <c r="V4721">
        <v>4707</v>
      </c>
      <c r="W4721" t="s">
        <v>1924</v>
      </c>
      <c r="X4721">
        <v>1</v>
      </c>
      <c r="Y4721">
        <v>1</v>
      </c>
      <c r="Z4721" t="s">
        <v>1532</v>
      </c>
    </row>
    <row r="4722" spans="1:26">
      <c r="A4722">
        <v>285</v>
      </c>
      <c r="B4722">
        <v>16226</v>
      </c>
      <c r="C4722" t="s">
        <v>1574</v>
      </c>
      <c r="D4722" t="s">
        <v>1529</v>
      </c>
      <c r="E4722" t="s">
        <v>1449</v>
      </c>
      <c r="F4722">
        <v>1695</v>
      </c>
      <c r="G4722">
        <v>2015</v>
      </c>
      <c r="H4722" t="s">
        <v>1577</v>
      </c>
      <c r="I4722">
        <v>329</v>
      </c>
      <c r="J4722">
        <v>4</v>
      </c>
      <c r="K4722">
        <v>300</v>
      </c>
      <c r="L4722">
        <v>81314</v>
      </c>
      <c r="M4722">
        <v>1010</v>
      </c>
      <c r="N4722">
        <v>1061</v>
      </c>
      <c r="O4722">
        <v>1114</v>
      </c>
      <c r="P4722">
        <v>1218</v>
      </c>
      <c r="Q4722">
        <v>1322</v>
      </c>
      <c r="R4722">
        <v>1200</v>
      </c>
      <c r="S4722">
        <v>1261</v>
      </c>
      <c r="T4722">
        <v>1324</v>
      </c>
      <c r="U4722">
        <v>1447</v>
      </c>
      <c r="V4722">
        <v>1571</v>
      </c>
      <c r="W4722" t="s">
        <v>1876</v>
      </c>
      <c r="X4722">
        <v>1</v>
      </c>
      <c r="Y4722">
        <v>1</v>
      </c>
      <c r="Z4722" t="s">
        <v>1532</v>
      </c>
    </row>
    <row r="4723" spans="1:26">
      <c r="A4723">
        <v>285</v>
      </c>
      <c r="B4723">
        <v>16226</v>
      </c>
      <c r="C4723" t="s">
        <v>1574</v>
      </c>
      <c r="D4723" t="s">
        <v>1529</v>
      </c>
      <c r="E4723" t="s">
        <v>1449</v>
      </c>
      <c r="F4723">
        <v>1693</v>
      </c>
      <c r="G4723">
        <v>2013</v>
      </c>
      <c r="H4723" t="s">
        <v>1577</v>
      </c>
      <c r="I4723">
        <v>329</v>
      </c>
      <c r="J4723">
        <v>300</v>
      </c>
      <c r="K4723">
        <v>300</v>
      </c>
      <c r="L4723">
        <v>81314</v>
      </c>
      <c r="M4723">
        <v>1010</v>
      </c>
      <c r="N4723">
        <v>1061</v>
      </c>
      <c r="O4723">
        <v>1114</v>
      </c>
      <c r="P4723">
        <v>1218</v>
      </c>
      <c r="Q4723">
        <v>1322</v>
      </c>
      <c r="R4723">
        <v>90000</v>
      </c>
      <c r="S4723">
        <v>94545</v>
      </c>
      <c r="T4723">
        <v>99267</v>
      </c>
      <c r="U4723">
        <v>108535</v>
      </c>
      <c r="V4723">
        <v>117802</v>
      </c>
      <c r="W4723" t="s">
        <v>1876</v>
      </c>
      <c r="X4723">
        <v>1</v>
      </c>
      <c r="Y4723">
        <v>1</v>
      </c>
      <c r="Z4723" t="s">
        <v>1532</v>
      </c>
    </row>
    <row r="4724" spans="1:26">
      <c r="A4724">
        <v>285</v>
      </c>
      <c r="B4724">
        <v>16226</v>
      </c>
      <c r="C4724" t="s">
        <v>1574</v>
      </c>
      <c r="D4724" t="s">
        <v>1529</v>
      </c>
      <c r="E4724" t="s">
        <v>1449</v>
      </c>
      <c r="F4724">
        <v>75421</v>
      </c>
      <c r="G4724">
        <v>89473</v>
      </c>
      <c r="H4724" t="s">
        <v>1577</v>
      </c>
      <c r="I4724">
        <v>329</v>
      </c>
      <c r="J4724">
        <v>1</v>
      </c>
      <c r="K4724">
        <v>20000</v>
      </c>
      <c r="L4724">
        <v>81314</v>
      </c>
      <c r="M4724">
        <v>1010</v>
      </c>
      <c r="N4724">
        <v>1061</v>
      </c>
      <c r="O4724">
        <v>1114</v>
      </c>
      <c r="P4724">
        <v>1218</v>
      </c>
      <c r="Q4724">
        <v>1322</v>
      </c>
      <c r="R4724">
        <v>20000</v>
      </c>
      <c r="S4724">
        <v>21010</v>
      </c>
      <c r="T4724">
        <v>22059</v>
      </c>
      <c r="U4724">
        <v>24119</v>
      </c>
      <c r="V4724">
        <v>26178</v>
      </c>
      <c r="W4724" t="s">
        <v>3535</v>
      </c>
      <c r="X4724">
        <v>1</v>
      </c>
      <c r="Y4724">
        <v>1</v>
      </c>
      <c r="Z4724" t="s">
        <v>1532</v>
      </c>
    </row>
    <row r="4725" spans="1:26">
      <c r="A4725">
        <v>285</v>
      </c>
      <c r="B4725">
        <v>16226</v>
      </c>
      <c r="C4725" t="s">
        <v>1574</v>
      </c>
      <c r="D4725" t="s">
        <v>1529</v>
      </c>
      <c r="E4725" t="s">
        <v>1449</v>
      </c>
      <c r="F4725">
        <v>75425</v>
      </c>
      <c r="G4725">
        <v>89477</v>
      </c>
      <c r="H4725" t="s">
        <v>1577</v>
      </c>
      <c r="I4725">
        <v>329</v>
      </c>
      <c r="J4725">
        <v>15</v>
      </c>
      <c r="K4725">
        <v>200</v>
      </c>
      <c r="L4725">
        <v>81314</v>
      </c>
      <c r="M4725">
        <v>1010</v>
      </c>
      <c r="N4725">
        <v>1061</v>
      </c>
      <c r="O4725">
        <v>1114</v>
      </c>
      <c r="P4725">
        <v>1218</v>
      </c>
      <c r="Q4725">
        <v>1322</v>
      </c>
      <c r="R4725">
        <v>3000</v>
      </c>
      <c r="S4725">
        <v>3151</v>
      </c>
      <c r="T4725">
        <v>3309</v>
      </c>
      <c r="U4725">
        <v>3618</v>
      </c>
      <c r="V4725">
        <v>3927</v>
      </c>
      <c r="W4725" t="s">
        <v>3536</v>
      </c>
      <c r="X4725">
        <v>1</v>
      </c>
      <c r="Y4725">
        <v>1</v>
      </c>
      <c r="Z4725" t="s">
        <v>1532</v>
      </c>
    </row>
    <row r="4726" spans="1:26">
      <c r="A4726">
        <v>285</v>
      </c>
      <c r="B4726">
        <v>16226</v>
      </c>
      <c r="C4726" t="s">
        <v>1574</v>
      </c>
      <c r="D4726" t="s">
        <v>1529</v>
      </c>
      <c r="E4726" t="s">
        <v>1449</v>
      </c>
      <c r="F4726">
        <v>55181</v>
      </c>
      <c r="G4726">
        <v>65075</v>
      </c>
      <c r="H4726" t="s">
        <v>1577</v>
      </c>
      <c r="I4726">
        <v>329</v>
      </c>
      <c r="J4726">
        <v>25</v>
      </c>
      <c r="K4726">
        <v>3000</v>
      </c>
      <c r="L4726">
        <v>81314</v>
      </c>
      <c r="M4726">
        <v>1010</v>
      </c>
      <c r="N4726">
        <v>1061</v>
      </c>
      <c r="O4726">
        <v>1114</v>
      </c>
      <c r="P4726">
        <v>1218</v>
      </c>
      <c r="Q4726">
        <v>1322</v>
      </c>
      <c r="R4726">
        <v>75000</v>
      </c>
      <c r="S4726">
        <v>78787</v>
      </c>
      <c r="T4726">
        <v>82723</v>
      </c>
      <c r="U4726">
        <v>90446</v>
      </c>
      <c r="V4726">
        <v>98168</v>
      </c>
      <c r="W4726" t="s">
        <v>3322</v>
      </c>
      <c r="X4726">
        <v>1</v>
      </c>
      <c r="Y4726">
        <v>1</v>
      </c>
      <c r="Z4726" t="s">
        <v>1532</v>
      </c>
    </row>
    <row r="4727" spans="1:26">
      <c r="A4727">
        <v>285</v>
      </c>
      <c r="B4727">
        <v>16226</v>
      </c>
      <c r="C4727" t="s">
        <v>1574</v>
      </c>
      <c r="D4727" t="s">
        <v>1529</v>
      </c>
      <c r="E4727" t="s">
        <v>1449</v>
      </c>
      <c r="F4727">
        <v>59009</v>
      </c>
      <c r="G4727">
        <v>70084</v>
      </c>
      <c r="H4727" t="s">
        <v>1577</v>
      </c>
      <c r="I4727">
        <v>329</v>
      </c>
      <c r="J4727">
        <v>2</v>
      </c>
      <c r="K4727">
        <v>8000</v>
      </c>
      <c r="L4727">
        <v>81314</v>
      </c>
      <c r="M4727">
        <v>1010</v>
      </c>
      <c r="N4727">
        <v>1061</v>
      </c>
      <c r="O4727">
        <v>1114</v>
      </c>
      <c r="P4727">
        <v>1218</v>
      </c>
      <c r="Q4727">
        <v>1322</v>
      </c>
      <c r="R4727">
        <v>16000</v>
      </c>
      <c r="S4727">
        <v>16808</v>
      </c>
      <c r="T4727">
        <v>17648</v>
      </c>
      <c r="U4727">
        <v>19295</v>
      </c>
      <c r="V4727">
        <v>20943</v>
      </c>
      <c r="W4727" t="s">
        <v>3336</v>
      </c>
      <c r="X4727">
        <v>1</v>
      </c>
      <c r="Y4727">
        <v>1</v>
      </c>
      <c r="Z4727" t="s">
        <v>1532</v>
      </c>
    </row>
    <row r="4728" spans="1:26">
      <c r="A4728">
        <v>285</v>
      </c>
      <c r="B4728">
        <v>16226</v>
      </c>
      <c r="C4728" t="s">
        <v>1574</v>
      </c>
      <c r="D4728" t="s">
        <v>1529</v>
      </c>
      <c r="E4728" t="s">
        <v>1449</v>
      </c>
      <c r="F4728">
        <v>27397</v>
      </c>
      <c r="G4728">
        <v>29866</v>
      </c>
      <c r="H4728" t="s">
        <v>1577</v>
      </c>
      <c r="I4728">
        <v>329</v>
      </c>
      <c r="J4728">
        <v>3</v>
      </c>
      <c r="K4728">
        <v>10000</v>
      </c>
      <c r="L4728">
        <v>81314</v>
      </c>
      <c r="M4728">
        <v>1010</v>
      </c>
      <c r="N4728">
        <v>1061</v>
      </c>
      <c r="O4728">
        <v>1114</v>
      </c>
      <c r="P4728">
        <v>1218</v>
      </c>
      <c r="Q4728">
        <v>1322</v>
      </c>
      <c r="R4728">
        <v>30000</v>
      </c>
      <c r="S4728">
        <v>31515</v>
      </c>
      <c r="T4728">
        <v>33089</v>
      </c>
      <c r="U4728">
        <v>36178</v>
      </c>
      <c r="V4728">
        <v>39267</v>
      </c>
      <c r="W4728" t="s">
        <v>3537</v>
      </c>
      <c r="X4728">
        <v>1</v>
      </c>
      <c r="Y4728">
        <v>1</v>
      </c>
      <c r="Z4728" t="s">
        <v>1532</v>
      </c>
    </row>
    <row r="4729" spans="1:26">
      <c r="A4729">
        <v>285</v>
      </c>
      <c r="B4729">
        <v>16226</v>
      </c>
      <c r="C4729" t="s">
        <v>1574</v>
      </c>
      <c r="D4729" t="s">
        <v>1529</v>
      </c>
      <c r="E4729" t="s">
        <v>1449</v>
      </c>
      <c r="F4729">
        <v>49179</v>
      </c>
      <c r="G4729">
        <v>57596</v>
      </c>
      <c r="H4729" t="s">
        <v>1577</v>
      </c>
      <c r="I4729">
        <v>329</v>
      </c>
      <c r="J4729">
        <v>26</v>
      </c>
      <c r="K4729">
        <v>2000</v>
      </c>
      <c r="L4729">
        <v>81314</v>
      </c>
      <c r="M4729">
        <v>1010</v>
      </c>
      <c r="N4729">
        <v>1061</v>
      </c>
      <c r="O4729">
        <v>1114</v>
      </c>
      <c r="P4729">
        <v>1218</v>
      </c>
      <c r="Q4729">
        <v>1322</v>
      </c>
      <c r="R4729">
        <v>52000</v>
      </c>
      <c r="S4729">
        <v>54626</v>
      </c>
      <c r="T4729">
        <v>57354</v>
      </c>
      <c r="U4729">
        <v>62709</v>
      </c>
      <c r="V4729">
        <v>68063</v>
      </c>
      <c r="W4729" t="s">
        <v>2180</v>
      </c>
      <c r="X4729">
        <v>1</v>
      </c>
      <c r="Y4729">
        <v>1</v>
      </c>
      <c r="Z4729" t="s">
        <v>1532</v>
      </c>
    </row>
    <row r="4730" spans="1:26">
      <c r="A4730">
        <v>285</v>
      </c>
      <c r="B4730">
        <v>16226</v>
      </c>
      <c r="C4730" t="s">
        <v>1574</v>
      </c>
      <c r="D4730" t="s">
        <v>1529</v>
      </c>
      <c r="E4730" t="s">
        <v>1449</v>
      </c>
      <c r="F4730">
        <v>49612</v>
      </c>
      <c r="G4730">
        <v>58152</v>
      </c>
      <c r="H4730" t="s">
        <v>1577</v>
      </c>
      <c r="I4730">
        <v>329</v>
      </c>
      <c r="J4730">
        <v>10</v>
      </c>
      <c r="K4730">
        <v>18800</v>
      </c>
      <c r="L4730">
        <v>81314</v>
      </c>
      <c r="M4730">
        <v>1010</v>
      </c>
      <c r="N4730">
        <v>1061</v>
      </c>
      <c r="O4730">
        <v>1114</v>
      </c>
      <c r="P4730">
        <v>1218</v>
      </c>
      <c r="Q4730">
        <v>1322</v>
      </c>
      <c r="R4730">
        <v>188000</v>
      </c>
      <c r="S4730">
        <v>197493</v>
      </c>
      <c r="T4730">
        <v>207358</v>
      </c>
      <c r="U4730">
        <v>226717</v>
      </c>
      <c r="V4730">
        <v>246075</v>
      </c>
      <c r="W4730" t="s">
        <v>3538</v>
      </c>
      <c r="X4730">
        <v>1</v>
      </c>
      <c r="Y4730">
        <v>1</v>
      </c>
      <c r="Z4730" t="s">
        <v>1532</v>
      </c>
    </row>
    <row r="4731" spans="1:26">
      <c r="A4731">
        <v>285</v>
      </c>
      <c r="B4731">
        <v>16226</v>
      </c>
      <c r="C4731" t="s">
        <v>1574</v>
      </c>
      <c r="D4731" t="s">
        <v>1529</v>
      </c>
      <c r="E4731" t="s">
        <v>1449</v>
      </c>
      <c r="F4731">
        <v>49555</v>
      </c>
      <c r="G4731">
        <v>58058</v>
      </c>
      <c r="H4731" t="s">
        <v>1577</v>
      </c>
      <c r="I4731">
        <v>329</v>
      </c>
      <c r="J4731">
        <v>16</v>
      </c>
      <c r="K4731">
        <v>5000</v>
      </c>
      <c r="L4731">
        <v>81314</v>
      </c>
      <c r="M4731">
        <v>1010</v>
      </c>
      <c r="N4731">
        <v>1061</v>
      </c>
      <c r="O4731">
        <v>1114</v>
      </c>
      <c r="P4731">
        <v>1218</v>
      </c>
      <c r="Q4731">
        <v>1322</v>
      </c>
      <c r="R4731">
        <v>80000</v>
      </c>
      <c r="S4731">
        <v>84040</v>
      </c>
      <c r="T4731">
        <v>88238</v>
      </c>
      <c r="U4731">
        <v>96475</v>
      </c>
      <c r="V4731">
        <v>104713</v>
      </c>
      <c r="W4731" t="s">
        <v>1873</v>
      </c>
      <c r="X4731">
        <v>1</v>
      </c>
      <c r="Y4731">
        <v>1</v>
      </c>
      <c r="Z4731" t="s">
        <v>1532</v>
      </c>
    </row>
    <row r="4732" spans="1:26">
      <c r="A4732">
        <v>285</v>
      </c>
      <c r="B4732">
        <v>16226</v>
      </c>
      <c r="C4732" t="s">
        <v>1574</v>
      </c>
      <c r="D4732" t="s">
        <v>1529</v>
      </c>
      <c r="E4732" t="s">
        <v>1438</v>
      </c>
      <c r="F4732">
        <v>32899</v>
      </c>
      <c r="G4732">
        <v>64709</v>
      </c>
      <c r="H4732" t="s">
        <v>1530</v>
      </c>
      <c r="I4732">
        <v>291</v>
      </c>
      <c r="J4732">
        <v>4320</v>
      </c>
      <c r="K4732">
        <v>8</v>
      </c>
      <c r="L4732">
        <v>81000</v>
      </c>
      <c r="M4732">
        <v>30492</v>
      </c>
      <c r="N4732">
        <v>32017</v>
      </c>
      <c r="O4732">
        <v>33617</v>
      </c>
      <c r="P4732">
        <v>36742</v>
      </c>
      <c r="Q4732">
        <v>39867</v>
      </c>
      <c r="R4732">
        <v>34560</v>
      </c>
      <c r="S4732">
        <v>36288</v>
      </c>
      <c r="T4732">
        <v>38102</v>
      </c>
      <c r="U4732">
        <v>41644</v>
      </c>
      <c r="V4732">
        <v>45186</v>
      </c>
      <c r="W4732" t="s">
        <v>1566</v>
      </c>
      <c r="X4732">
        <v>1</v>
      </c>
      <c r="Y4732">
        <v>1</v>
      </c>
      <c r="Z4732" t="s">
        <v>1532</v>
      </c>
    </row>
    <row r="4733" spans="1:26">
      <c r="A4733">
        <v>285</v>
      </c>
      <c r="B4733">
        <v>16226</v>
      </c>
      <c r="C4733" t="s">
        <v>1574</v>
      </c>
      <c r="D4733" t="s">
        <v>1529</v>
      </c>
      <c r="E4733" t="s">
        <v>1449</v>
      </c>
      <c r="F4733">
        <v>42074</v>
      </c>
      <c r="G4733">
        <v>47467</v>
      </c>
      <c r="H4733" t="s">
        <v>1577</v>
      </c>
      <c r="I4733">
        <v>329</v>
      </c>
      <c r="J4733">
        <v>1</v>
      </c>
      <c r="K4733">
        <v>25000</v>
      </c>
      <c r="L4733">
        <v>81314</v>
      </c>
      <c r="M4733">
        <v>1010</v>
      </c>
      <c r="N4733">
        <v>1061</v>
      </c>
      <c r="O4733">
        <v>1114</v>
      </c>
      <c r="P4733">
        <v>1218</v>
      </c>
      <c r="Q4733">
        <v>1322</v>
      </c>
      <c r="R4733">
        <v>25000</v>
      </c>
      <c r="S4733">
        <v>26262</v>
      </c>
      <c r="T4733">
        <v>27574</v>
      </c>
      <c r="U4733">
        <v>30149</v>
      </c>
      <c r="V4733">
        <v>32723</v>
      </c>
      <c r="W4733" t="s">
        <v>1914</v>
      </c>
      <c r="X4733">
        <v>1</v>
      </c>
      <c r="Y4733">
        <v>1</v>
      </c>
      <c r="Z4733" t="s">
        <v>1532</v>
      </c>
    </row>
    <row r="4734" spans="1:26">
      <c r="A4734">
        <v>285</v>
      </c>
      <c r="B4734">
        <v>16226</v>
      </c>
      <c r="C4734" t="s">
        <v>1561</v>
      </c>
      <c r="D4734" t="s">
        <v>1529</v>
      </c>
      <c r="E4734" t="s">
        <v>1405</v>
      </c>
      <c r="F4734">
        <v>2170115</v>
      </c>
      <c r="G4734">
        <v>2170115</v>
      </c>
      <c r="H4734" t="s">
        <v>1584</v>
      </c>
      <c r="I4734">
        <v>115</v>
      </c>
      <c r="J4734">
        <v>1</v>
      </c>
      <c r="K4734">
        <v>42000</v>
      </c>
      <c r="L4734">
        <v>1980</v>
      </c>
      <c r="M4734">
        <v>786</v>
      </c>
      <c r="N4734">
        <v>825</v>
      </c>
      <c r="O4734">
        <v>867</v>
      </c>
      <c r="P4734">
        <v>948</v>
      </c>
      <c r="Q4734">
        <v>1029</v>
      </c>
      <c r="R4734">
        <v>42000</v>
      </c>
      <c r="S4734">
        <v>44084</v>
      </c>
      <c r="T4734">
        <v>46328</v>
      </c>
      <c r="U4734">
        <v>50656</v>
      </c>
      <c r="V4734">
        <v>54985</v>
      </c>
      <c r="W4734" t="s">
        <v>3539</v>
      </c>
      <c r="X4734">
        <v>1</v>
      </c>
      <c r="Y4734">
        <v>1</v>
      </c>
      <c r="Z4734" t="s">
        <v>1532</v>
      </c>
    </row>
    <row r="4735" spans="1:26">
      <c r="A4735">
        <v>285</v>
      </c>
      <c r="B4735">
        <v>16226</v>
      </c>
      <c r="C4735" t="s">
        <v>1574</v>
      </c>
      <c r="D4735" t="s">
        <v>1529</v>
      </c>
      <c r="E4735" t="s">
        <v>1449</v>
      </c>
      <c r="F4735">
        <v>58823</v>
      </c>
      <c r="G4735">
        <v>69841</v>
      </c>
      <c r="H4735" t="s">
        <v>1530</v>
      </c>
      <c r="I4735">
        <v>211</v>
      </c>
      <c r="J4735">
        <v>125</v>
      </c>
      <c r="K4735">
        <v>200</v>
      </c>
      <c r="L4735">
        <v>81314</v>
      </c>
      <c r="M4735">
        <v>1010</v>
      </c>
      <c r="N4735">
        <v>1061</v>
      </c>
      <c r="O4735">
        <v>1114</v>
      </c>
      <c r="P4735">
        <v>1218</v>
      </c>
      <c r="Q4735">
        <v>1322</v>
      </c>
      <c r="R4735">
        <v>25000</v>
      </c>
      <c r="S4735">
        <v>26262</v>
      </c>
      <c r="T4735">
        <v>27574</v>
      </c>
      <c r="U4735">
        <v>30149</v>
      </c>
      <c r="V4735">
        <v>32723</v>
      </c>
      <c r="W4735" t="s">
        <v>3540</v>
      </c>
      <c r="X4735">
        <v>1</v>
      </c>
      <c r="Y4735">
        <v>1</v>
      </c>
      <c r="Z4735" t="s">
        <v>1532</v>
      </c>
    </row>
    <row r="4736" spans="1:26">
      <c r="A4736">
        <v>285</v>
      </c>
      <c r="B4736">
        <v>16226</v>
      </c>
      <c r="C4736" t="s">
        <v>1574</v>
      </c>
      <c r="D4736" t="s">
        <v>1529</v>
      </c>
      <c r="E4736" t="s">
        <v>1449</v>
      </c>
      <c r="F4736">
        <v>58823</v>
      </c>
      <c r="G4736">
        <v>69840</v>
      </c>
      <c r="H4736" t="s">
        <v>1530</v>
      </c>
      <c r="I4736">
        <v>211</v>
      </c>
      <c r="J4736">
        <v>125</v>
      </c>
      <c r="K4736">
        <v>150</v>
      </c>
      <c r="L4736">
        <v>81314</v>
      </c>
      <c r="M4736">
        <v>1010</v>
      </c>
      <c r="N4736">
        <v>1061</v>
      </c>
      <c r="O4736">
        <v>1114</v>
      </c>
      <c r="P4736">
        <v>1218</v>
      </c>
      <c r="Q4736">
        <v>1322</v>
      </c>
      <c r="R4736">
        <v>18750</v>
      </c>
      <c r="S4736">
        <v>19697</v>
      </c>
      <c r="T4736">
        <v>20681</v>
      </c>
      <c r="U4736">
        <v>22611</v>
      </c>
      <c r="V4736">
        <v>24542</v>
      </c>
      <c r="W4736" t="s">
        <v>3540</v>
      </c>
      <c r="X4736">
        <v>1</v>
      </c>
      <c r="Y4736">
        <v>1</v>
      </c>
      <c r="Z4736" t="s">
        <v>1532</v>
      </c>
    </row>
    <row r="4737" spans="1:26">
      <c r="A4737">
        <v>285</v>
      </c>
      <c r="B4737">
        <v>16226</v>
      </c>
      <c r="C4737" t="s">
        <v>1574</v>
      </c>
      <c r="D4737" t="s">
        <v>1529</v>
      </c>
      <c r="E4737" t="s">
        <v>1449</v>
      </c>
      <c r="F4737">
        <v>2170115</v>
      </c>
      <c r="G4737">
        <v>2170115</v>
      </c>
      <c r="H4737" t="s">
        <v>1584</v>
      </c>
      <c r="I4737">
        <v>115</v>
      </c>
      <c r="J4737">
        <v>1</v>
      </c>
      <c r="K4737">
        <v>42000</v>
      </c>
      <c r="L4737">
        <v>81314</v>
      </c>
      <c r="M4737">
        <v>1010</v>
      </c>
      <c r="N4737">
        <v>1061</v>
      </c>
      <c r="O4737">
        <v>1114</v>
      </c>
      <c r="P4737">
        <v>1218</v>
      </c>
      <c r="Q4737">
        <v>1322</v>
      </c>
      <c r="R4737">
        <v>42000</v>
      </c>
      <c r="S4737">
        <v>44121</v>
      </c>
      <c r="T4737">
        <v>46325</v>
      </c>
      <c r="U4737">
        <v>50650</v>
      </c>
      <c r="V4737">
        <v>54974</v>
      </c>
      <c r="W4737" t="s">
        <v>3539</v>
      </c>
      <c r="X4737">
        <v>1</v>
      </c>
      <c r="Y4737">
        <v>1</v>
      </c>
      <c r="Z4737" t="s">
        <v>1532</v>
      </c>
    </row>
    <row r="4738" spans="1:26">
      <c r="A4738">
        <v>285</v>
      </c>
      <c r="B4738">
        <v>16226</v>
      </c>
      <c r="C4738" t="s">
        <v>1574</v>
      </c>
      <c r="D4738" t="s">
        <v>1529</v>
      </c>
      <c r="E4738" t="s">
        <v>1448</v>
      </c>
      <c r="F4738">
        <v>2170115</v>
      </c>
      <c r="G4738">
        <v>2170115</v>
      </c>
      <c r="H4738" t="s">
        <v>1584</v>
      </c>
      <c r="I4738">
        <v>115</v>
      </c>
      <c r="J4738">
        <v>1</v>
      </c>
      <c r="K4738">
        <v>42000</v>
      </c>
      <c r="L4738">
        <v>81314</v>
      </c>
      <c r="M4738">
        <v>7354</v>
      </c>
      <c r="N4738">
        <v>7721</v>
      </c>
      <c r="O4738">
        <v>8107</v>
      </c>
      <c r="P4738">
        <v>8860</v>
      </c>
      <c r="Q4738">
        <v>9613</v>
      </c>
      <c r="R4738">
        <v>42000</v>
      </c>
      <c r="S4738">
        <v>44096</v>
      </c>
      <c r="T4738">
        <v>46301</v>
      </c>
      <c r="U4738">
        <v>50601</v>
      </c>
      <c r="V4738">
        <v>54902</v>
      </c>
      <c r="W4738" t="s">
        <v>3539</v>
      </c>
      <c r="X4738">
        <v>1</v>
      </c>
      <c r="Y4738">
        <v>1</v>
      </c>
      <c r="Z4738" t="s">
        <v>1532</v>
      </c>
    </row>
    <row r="4739" spans="1:26">
      <c r="A4739">
        <v>285</v>
      </c>
      <c r="B4739">
        <v>16226</v>
      </c>
      <c r="C4739" t="s">
        <v>1574</v>
      </c>
      <c r="D4739" t="s">
        <v>1529</v>
      </c>
      <c r="E4739" t="s">
        <v>1445</v>
      </c>
      <c r="F4739">
        <v>2170115</v>
      </c>
      <c r="G4739">
        <v>2170115</v>
      </c>
      <c r="H4739" t="s">
        <v>1584</v>
      </c>
      <c r="I4739">
        <v>115</v>
      </c>
      <c r="J4739">
        <v>1</v>
      </c>
      <c r="K4739">
        <v>42000</v>
      </c>
      <c r="L4739">
        <v>81000</v>
      </c>
      <c r="M4739">
        <v>4982</v>
      </c>
      <c r="N4739">
        <v>5231</v>
      </c>
      <c r="O4739">
        <v>5493</v>
      </c>
      <c r="P4739">
        <v>6004</v>
      </c>
      <c r="Q4739">
        <v>6515</v>
      </c>
      <c r="R4739">
        <v>42000</v>
      </c>
      <c r="S4739">
        <v>44099</v>
      </c>
      <c r="T4739">
        <v>46308</v>
      </c>
      <c r="U4739">
        <v>50616</v>
      </c>
      <c r="V4739">
        <v>54924</v>
      </c>
      <c r="W4739" t="s">
        <v>3539</v>
      </c>
      <c r="X4739">
        <v>1</v>
      </c>
      <c r="Y4739">
        <v>1</v>
      </c>
      <c r="Z4739" t="s">
        <v>1532</v>
      </c>
    </row>
    <row r="4740" spans="1:26">
      <c r="A4740">
        <v>285</v>
      </c>
      <c r="B4740">
        <v>16226</v>
      </c>
      <c r="C4740" t="s">
        <v>1574</v>
      </c>
      <c r="D4740" t="s">
        <v>1529</v>
      </c>
      <c r="E4740" t="s">
        <v>1444</v>
      </c>
      <c r="F4740">
        <v>2170115</v>
      </c>
      <c r="G4740">
        <v>2170115</v>
      </c>
      <c r="H4740" t="s">
        <v>1584</v>
      </c>
      <c r="I4740">
        <v>115</v>
      </c>
      <c r="J4740">
        <v>1</v>
      </c>
      <c r="K4740">
        <v>42000</v>
      </c>
      <c r="L4740">
        <v>81000</v>
      </c>
      <c r="M4740">
        <v>32687</v>
      </c>
      <c r="N4740">
        <v>34321</v>
      </c>
      <c r="O4740">
        <v>36037</v>
      </c>
      <c r="P4740">
        <v>39387</v>
      </c>
      <c r="Q4740">
        <v>42737</v>
      </c>
      <c r="R4740">
        <v>42000</v>
      </c>
      <c r="S4740">
        <v>44100</v>
      </c>
      <c r="T4740">
        <v>46304</v>
      </c>
      <c r="U4740">
        <v>50609</v>
      </c>
      <c r="V4740">
        <v>54913</v>
      </c>
      <c r="W4740" t="s">
        <v>3539</v>
      </c>
      <c r="X4740">
        <v>1</v>
      </c>
      <c r="Y4740">
        <v>1</v>
      </c>
      <c r="Z4740" t="s">
        <v>1532</v>
      </c>
    </row>
    <row r="4741" spans="1:26">
      <c r="A4741">
        <v>285</v>
      </c>
      <c r="B4741">
        <v>16226</v>
      </c>
      <c r="C4741" t="s">
        <v>1574</v>
      </c>
      <c r="D4741" t="s">
        <v>1529</v>
      </c>
      <c r="E4741" t="s">
        <v>1441</v>
      </c>
      <c r="F4741">
        <v>2170115</v>
      </c>
      <c r="G4741">
        <v>2170115</v>
      </c>
      <c r="H4741" t="s">
        <v>1584</v>
      </c>
      <c r="I4741">
        <v>115</v>
      </c>
      <c r="J4741">
        <v>1</v>
      </c>
      <c r="K4741">
        <v>42000</v>
      </c>
      <c r="L4741">
        <v>81000</v>
      </c>
      <c r="M4741">
        <v>741</v>
      </c>
      <c r="N4741">
        <v>778</v>
      </c>
      <c r="O4741">
        <v>817</v>
      </c>
      <c r="P4741">
        <v>893</v>
      </c>
      <c r="Q4741">
        <v>969</v>
      </c>
      <c r="R4741">
        <v>42000</v>
      </c>
      <c r="S4741">
        <v>44097</v>
      </c>
      <c r="T4741">
        <v>46308</v>
      </c>
      <c r="U4741">
        <v>50615</v>
      </c>
      <c r="V4741">
        <v>54923</v>
      </c>
      <c r="W4741" t="s">
        <v>3539</v>
      </c>
      <c r="X4741">
        <v>1</v>
      </c>
      <c r="Y4741">
        <v>1</v>
      </c>
      <c r="Z4741" t="s">
        <v>1532</v>
      </c>
    </row>
    <row r="4742" spans="1:26">
      <c r="A4742">
        <v>285</v>
      </c>
      <c r="B4742">
        <v>16226</v>
      </c>
      <c r="C4742" t="s">
        <v>1574</v>
      </c>
      <c r="D4742" t="s">
        <v>1529</v>
      </c>
      <c r="E4742" t="s">
        <v>1449</v>
      </c>
      <c r="F4742">
        <v>27975</v>
      </c>
      <c r="G4742">
        <v>30458</v>
      </c>
      <c r="H4742" t="s">
        <v>1530</v>
      </c>
      <c r="I4742">
        <v>267</v>
      </c>
      <c r="J4742">
        <v>75</v>
      </c>
      <c r="K4742">
        <v>400</v>
      </c>
      <c r="L4742">
        <v>81314</v>
      </c>
      <c r="M4742">
        <v>1010</v>
      </c>
      <c r="N4742">
        <v>1061</v>
      </c>
      <c r="O4742">
        <v>1114</v>
      </c>
      <c r="P4742">
        <v>1218</v>
      </c>
      <c r="Q4742">
        <v>1322</v>
      </c>
      <c r="R4742">
        <v>30000</v>
      </c>
      <c r="S4742">
        <v>31515</v>
      </c>
      <c r="T4742">
        <v>33089</v>
      </c>
      <c r="U4742">
        <v>36178</v>
      </c>
      <c r="V4742">
        <v>39267</v>
      </c>
      <c r="W4742" t="s">
        <v>1725</v>
      </c>
      <c r="X4742">
        <v>1</v>
      </c>
      <c r="Y4742">
        <v>1</v>
      </c>
      <c r="Z4742" t="s">
        <v>1532</v>
      </c>
    </row>
    <row r="4743" spans="1:26">
      <c r="A4743">
        <v>285</v>
      </c>
      <c r="B4743">
        <v>16226</v>
      </c>
      <c r="C4743" t="s">
        <v>1574</v>
      </c>
      <c r="D4743" t="s">
        <v>1529</v>
      </c>
      <c r="E4743" t="s">
        <v>1445</v>
      </c>
      <c r="F4743">
        <v>4599</v>
      </c>
      <c r="G4743">
        <v>4780</v>
      </c>
      <c r="H4743" t="s">
        <v>1530</v>
      </c>
      <c r="I4743">
        <v>267</v>
      </c>
      <c r="J4743">
        <v>50</v>
      </c>
      <c r="K4743">
        <v>1500</v>
      </c>
      <c r="L4743">
        <v>81000</v>
      </c>
      <c r="M4743">
        <v>4982</v>
      </c>
      <c r="N4743">
        <v>5231</v>
      </c>
      <c r="O4743">
        <v>5493</v>
      </c>
      <c r="P4743">
        <v>6004</v>
      </c>
      <c r="Q4743">
        <v>6515</v>
      </c>
      <c r="R4743">
        <v>75000</v>
      </c>
      <c r="S4743">
        <v>78748</v>
      </c>
      <c r="T4743">
        <v>82693</v>
      </c>
      <c r="U4743">
        <v>90385</v>
      </c>
      <c r="V4743">
        <v>98078</v>
      </c>
      <c r="W4743" t="s">
        <v>3419</v>
      </c>
      <c r="X4743">
        <v>1</v>
      </c>
      <c r="Y4743">
        <v>1</v>
      </c>
      <c r="Z4743" t="s">
        <v>1532</v>
      </c>
    </row>
    <row r="4744" spans="1:26">
      <c r="A4744">
        <v>285</v>
      </c>
      <c r="B4744">
        <v>16226</v>
      </c>
      <c r="C4744" t="s">
        <v>1574</v>
      </c>
      <c r="D4744" t="s">
        <v>1529</v>
      </c>
      <c r="E4744" t="s">
        <v>1440</v>
      </c>
      <c r="F4744">
        <v>2170115</v>
      </c>
      <c r="G4744">
        <v>2170115</v>
      </c>
      <c r="H4744" t="s">
        <v>1584</v>
      </c>
      <c r="I4744">
        <v>115</v>
      </c>
      <c r="J4744">
        <v>1</v>
      </c>
      <c r="K4744">
        <v>42000</v>
      </c>
      <c r="L4744">
        <v>81000</v>
      </c>
      <c r="M4744">
        <v>9493</v>
      </c>
      <c r="N4744">
        <v>9968</v>
      </c>
      <c r="O4744">
        <v>10466</v>
      </c>
      <c r="P4744">
        <v>11439</v>
      </c>
      <c r="Q4744">
        <v>12412</v>
      </c>
      <c r="R4744">
        <v>42000</v>
      </c>
      <c r="S4744">
        <v>44102</v>
      </c>
      <c r="T4744">
        <v>46305</v>
      </c>
      <c r="U4744">
        <v>50610</v>
      </c>
      <c r="V4744">
        <v>54915</v>
      </c>
      <c r="W4744" t="s">
        <v>3539</v>
      </c>
      <c r="X4744">
        <v>1</v>
      </c>
      <c r="Y4744">
        <v>1</v>
      </c>
      <c r="Z4744" t="s">
        <v>1532</v>
      </c>
    </row>
    <row r="4745" spans="1:26">
      <c r="A4745">
        <v>285</v>
      </c>
      <c r="B4745">
        <v>16226</v>
      </c>
      <c r="C4745" t="s">
        <v>1574</v>
      </c>
      <c r="D4745" t="s">
        <v>1529</v>
      </c>
      <c r="E4745" t="s">
        <v>1440</v>
      </c>
      <c r="F4745">
        <v>26433</v>
      </c>
      <c r="G4745">
        <v>28808</v>
      </c>
      <c r="H4745" t="s">
        <v>1530</v>
      </c>
      <c r="I4745">
        <v>267</v>
      </c>
      <c r="J4745">
        <v>90</v>
      </c>
      <c r="K4745">
        <v>400</v>
      </c>
      <c r="L4745">
        <v>81000</v>
      </c>
      <c r="M4745">
        <v>9493</v>
      </c>
      <c r="N4745">
        <v>9968</v>
      </c>
      <c r="O4745">
        <v>10466</v>
      </c>
      <c r="P4745">
        <v>11439</v>
      </c>
      <c r="Q4745">
        <v>12412</v>
      </c>
      <c r="R4745">
        <v>36000</v>
      </c>
      <c r="S4745">
        <v>37801</v>
      </c>
      <c r="T4745">
        <v>39690</v>
      </c>
      <c r="U4745">
        <v>43380</v>
      </c>
      <c r="V4745">
        <v>47070</v>
      </c>
      <c r="W4745" t="s">
        <v>3419</v>
      </c>
      <c r="X4745">
        <v>1</v>
      </c>
      <c r="Y4745">
        <v>1</v>
      </c>
      <c r="Z4745" t="s">
        <v>1532</v>
      </c>
    </row>
    <row r="4746" spans="1:26">
      <c r="A4746">
        <v>285</v>
      </c>
      <c r="B4746">
        <v>16226</v>
      </c>
      <c r="C4746" t="s">
        <v>1574</v>
      </c>
      <c r="D4746" t="s">
        <v>1529</v>
      </c>
      <c r="E4746" t="s">
        <v>1449</v>
      </c>
      <c r="F4746">
        <v>2170113</v>
      </c>
      <c r="G4746">
        <v>2170113</v>
      </c>
      <c r="H4746" t="s">
        <v>1584</v>
      </c>
      <c r="I4746">
        <v>113</v>
      </c>
      <c r="J4746">
        <v>1</v>
      </c>
      <c r="K4746">
        <v>150000</v>
      </c>
      <c r="L4746">
        <v>81314</v>
      </c>
      <c r="M4746">
        <v>1010</v>
      </c>
      <c r="N4746">
        <v>1061</v>
      </c>
      <c r="O4746">
        <v>1114</v>
      </c>
      <c r="P4746">
        <v>1218</v>
      </c>
      <c r="Q4746">
        <v>1322</v>
      </c>
      <c r="R4746">
        <v>150000</v>
      </c>
      <c r="S4746">
        <v>157574</v>
      </c>
      <c r="T4746">
        <v>165446</v>
      </c>
      <c r="U4746">
        <v>180891</v>
      </c>
      <c r="V4746">
        <v>196337</v>
      </c>
      <c r="W4746" t="s">
        <v>3020</v>
      </c>
      <c r="X4746">
        <v>1</v>
      </c>
      <c r="Y4746">
        <v>1</v>
      </c>
      <c r="Z4746" t="s">
        <v>1532</v>
      </c>
    </row>
    <row r="4747" spans="1:26">
      <c r="A4747">
        <v>285</v>
      </c>
      <c r="B4747">
        <v>16226</v>
      </c>
      <c r="C4747" t="s">
        <v>1574</v>
      </c>
      <c r="D4747" t="s">
        <v>1529</v>
      </c>
      <c r="E4747" t="s">
        <v>1449</v>
      </c>
      <c r="F4747">
        <v>58824</v>
      </c>
      <c r="G4747">
        <v>69842</v>
      </c>
      <c r="H4747" t="s">
        <v>1530</v>
      </c>
      <c r="I4747">
        <v>211</v>
      </c>
      <c r="J4747">
        <v>150</v>
      </c>
      <c r="K4747">
        <v>12</v>
      </c>
      <c r="L4747">
        <v>81314</v>
      </c>
      <c r="M4747">
        <v>1010</v>
      </c>
      <c r="N4747">
        <v>1061</v>
      </c>
      <c r="O4747">
        <v>1114</v>
      </c>
      <c r="P4747">
        <v>1218</v>
      </c>
      <c r="Q4747">
        <v>1322</v>
      </c>
      <c r="R4747">
        <v>1800</v>
      </c>
      <c r="S4747">
        <v>1891</v>
      </c>
      <c r="T4747">
        <v>1985</v>
      </c>
      <c r="U4747">
        <v>2171</v>
      </c>
      <c r="V4747">
        <v>2356</v>
      </c>
      <c r="W4747" t="s">
        <v>3540</v>
      </c>
      <c r="X4747">
        <v>1</v>
      </c>
      <c r="Y4747">
        <v>1</v>
      </c>
      <c r="Z4747" t="s">
        <v>1532</v>
      </c>
    </row>
    <row r="4748" spans="1:26">
      <c r="A4748">
        <v>285</v>
      </c>
      <c r="B4748">
        <v>16226</v>
      </c>
      <c r="C4748" t="s">
        <v>1574</v>
      </c>
      <c r="D4748" t="s">
        <v>1529</v>
      </c>
      <c r="E4748" t="s">
        <v>1445</v>
      </c>
      <c r="F4748">
        <v>2170113</v>
      </c>
      <c r="G4748">
        <v>2170113</v>
      </c>
      <c r="H4748" t="s">
        <v>1584</v>
      </c>
      <c r="I4748">
        <v>113</v>
      </c>
      <c r="J4748">
        <v>1</v>
      </c>
      <c r="K4748">
        <v>150000</v>
      </c>
      <c r="L4748">
        <v>81000</v>
      </c>
      <c r="M4748">
        <v>4982</v>
      </c>
      <c r="N4748">
        <v>5231</v>
      </c>
      <c r="O4748">
        <v>5493</v>
      </c>
      <c r="P4748">
        <v>6004</v>
      </c>
      <c r="Q4748">
        <v>6515</v>
      </c>
      <c r="R4748">
        <v>150000</v>
      </c>
      <c r="S4748">
        <v>157497</v>
      </c>
      <c r="T4748">
        <v>165385</v>
      </c>
      <c r="U4748">
        <v>180771</v>
      </c>
      <c r="V4748">
        <v>196156</v>
      </c>
      <c r="W4748" t="s">
        <v>3020</v>
      </c>
      <c r="X4748">
        <v>1</v>
      </c>
      <c r="Y4748">
        <v>1</v>
      </c>
      <c r="Z4748" t="s">
        <v>1532</v>
      </c>
    </row>
    <row r="4749" spans="1:26">
      <c r="A4749">
        <v>285</v>
      </c>
      <c r="B4749">
        <v>16226</v>
      </c>
      <c r="C4749" t="s">
        <v>1574</v>
      </c>
      <c r="D4749" t="s">
        <v>1529</v>
      </c>
      <c r="E4749" t="s">
        <v>1449</v>
      </c>
      <c r="F4749">
        <v>2395</v>
      </c>
      <c r="G4749">
        <v>2841</v>
      </c>
      <c r="H4749" t="s">
        <v>1530</v>
      </c>
      <c r="I4749">
        <v>211</v>
      </c>
      <c r="J4749">
        <v>150</v>
      </c>
      <c r="K4749">
        <v>45</v>
      </c>
      <c r="L4749">
        <v>81314</v>
      </c>
      <c r="M4749">
        <v>1010</v>
      </c>
      <c r="N4749">
        <v>1061</v>
      </c>
      <c r="O4749">
        <v>1114</v>
      </c>
      <c r="P4749">
        <v>1218</v>
      </c>
      <c r="Q4749">
        <v>1322</v>
      </c>
      <c r="R4749">
        <v>6750</v>
      </c>
      <c r="S4749">
        <v>7091</v>
      </c>
      <c r="T4749">
        <v>7445</v>
      </c>
      <c r="U4749">
        <v>8140</v>
      </c>
      <c r="V4749">
        <v>8835</v>
      </c>
      <c r="W4749" t="s">
        <v>3395</v>
      </c>
      <c r="X4749">
        <v>1</v>
      </c>
      <c r="Y4749">
        <v>1</v>
      </c>
      <c r="Z4749" t="s">
        <v>1532</v>
      </c>
    </row>
    <row r="4750" spans="1:26">
      <c r="A4750">
        <v>285</v>
      </c>
      <c r="B4750">
        <v>16226</v>
      </c>
      <c r="C4750" t="s">
        <v>1574</v>
      </c>
      <c r="D4750" t="s">
        <v>1529</v>
      </c>
      <c r="E4750" t="s">
        <v>1441</v>
      </c>
      <c r="F4750">
        <v>2170113</v>
      </c>
      <c r="G4750">
        <v>2170113</v>
      </c>
      <c r="H4750" t="s">
        <v>1584</v>
      </c>
      <c r="I4750">
        <v>113</v>
      </c>
      <c r="J4750">
        <v>1</v>
      </c>
      <c r="K4750">
        <v>150000</v>
      </c>
      <c r="L4750">
        <v>81000</v>
      </c>
      <c r="M4750">
        <v>741</v>
      </c>
      <c r="N4750">
        <v>778</v>
      </c>
      <c r="O4750">
        <v>817</v>
      </c>
      <c r="P4750">
        <v>893</v>
      </c>
      <c r="Q4750">
        <v>969</v>
      </c>
      <c r="R4750">
        <v>150000</v>
      </c>
      <c r="S4750">
        <v>157490</v>
      </c>
      <c r="T4750">
        <v>165385</v>
      </c>
      <c r="U4750">
        <v>180769</v>
      </c>
      <c r="V4750">
        <v>196154</v>
      </c>
      <c r="W4750" t="s">
        <v>3020</v>
      </c>
      <c r="X4750">
        <v>1</v>
      </c>
      <c r="Y4750">
        <v>1</v>
      </c>
      <c r="Z4750" t="s">
        <v>1532</v>
      </c>
    </row>
    <row r="4751" spans="1:26">
      <c r="A4751">
        <v>285</v>
      </c>
      <c r="B4751">
        <v>16226</v>
      </c>
      <c r="C4751" t="s">
        <v>1574</v>
      </c>
      <c r="D4751" t="s">
        <v>1529</v>
      </c>
      <c r="E4751" t="s">
        <v>1449</v>
      </c>
      <c r="F4751">
        <v>2170112</v>
      </c>
      <c r="G4751">
        <v>2170112</v>
      </c>
      <c r="H4751" t="s">
        <v>1584</v>
      </c>
      <c r="I4751">
        <v>112</v>
      </c>
      <c r="J4751">
        <v>1</v>
      </c>
      <c r="K4751">
        <v>40000</v>
      </c>
      <c r="L4751">
        <v>81314</v>
      </c>
      <c r="M4751">
        <v>1010</v>
      </c>
      <c r="N4751">
        <v>1061</v>
      </c>
      <c r="O4751">
        <v>1114</v>
      </c>
      <c r="P4751">
        <v>1218</v>
      </c>
      <c r="Q4751">
        <v>1322</v>
      </c>
      <c r="R4751">
        <v>40000</v>
      </c>
      <c r="S4751">
        <v>42020</v>
      </c>
      <c r="T4751">
        <v>44119</v>
      </c>
      <c r="U4751">
        <v>48238</v>
      </c>
      <c r="V4751">
        <v>52356</v>
      </c>
      <c r="W4751" t="s">
        <v>3541</v>
      </c>
      <c r="X4751">
        <v>1</v>
      </c>
      <c r="Y4751">
        <v>1</v>
      </c>
      <c r="Z4751" t="s">
        <v>1532</v>
      </c>
    </row>
    <row r="4752" spans="1:26">
      <c r="A4752">
        <v>285</v>
      </c>
      <c r="B4752">
        <v>16226</v>
      </c>
      <c r="C4752" t="s">
        <v>1574</v>
      </c>
      <c r="D4752" t="s">
        <v>1529</v>
      </c>
      <c r="E4752" t="s">
        <v>1445</v>
      </c>
      <c r="F4752">
        <v>2170112</v>
      </c>
      <c r="G4752">
        <v>2170112</v>
      </c>
      <c r="H4752" t="s">
        <v>1584</v>
      </c>
      <c r="I4752">
        <v>112</v>
      </c>
      <c r="J4752">
        <v>1</v>
      </c>
      <c r="K4752">
        <v>40000</v>
      </c>
      <c r="L4752">
        <v>81000</v>
      </c>
      <c r="M4752">
        <v>4982</v>
      </c>
      <c r="N4752">
        <v>5231</v>
      </c>
      <c r="O4752">
        <v>5493</v>
      </c>
      <c r="P4752">
        <v>6004</v>
      </c>
      <c r="Q4752">
        <v>6515</v>
      </c>
      <c r="R4752">
        <v>40000</v>
      </c>
      <c r="S4752">
        <v>41999</v>
      </c>
      <c r="T4752">
        <v>44103</v>
      </c>
      <c r="U4752">
        <v>48206</v>
      </c>
      <c r="V4752">
        <v>52308</v>
      </c>
      <c r="W4752" t="s">
        <v>3541</v>
      </c>
      <c r="X4752">
        <v>1</v>
      </c>
      <c r="Y4752">
        <v>1</v>
      </c>
      <c r="Z4752" t="s">
        <v>1532</v>
      </c>
    </row>
    <row r="4753" spans="1:26">
      <c r="A4753">
        <v>285</v>
      </c>
      <c r="B4753">
        <v>16226</v>
      </c>
      <c r="C4753" t="s">
        <v>1574</v>
      </c>
      <c r="D4753" t="s">
        <v>1529</v>
      </c>
      <c r="E4753" t="s">
        <v>1441</v>
      </c>
      <c r="F4753">
        <v>2170112</v>
      </c>
      <c r="G4753">
        <v>2170112</v>
      </c>
      <c r="H4753" t="s">
        <v>1584</v>
      </c>
      <c r="I4753">
        <v>112</v>
      </c>
      <c r="J4753">
        <v>1</v>
      </c>
      <c r="K4753">
        <v>40000</v>
      </c>
      <c r="L4753">
        <v>81000</v>
      </c>
      <c r="M4753">
        <v>741</v>
      </c>
      <c r="N4753">
        <v>778</v>
      </c>
      <c r="O4753">
        <v>817</v>
      </c>
      <c r="P4753">
        <v>893</v>
      </c>
      <c r="Q4753">
        <v>969</v>
      </c>
      <c r="R4753">
        <v>40000</v>
      </c>
      <c r="S4753">
        <v>41997</v>
      </c>
      <c r="T4753">
        <v>44103</v>
      </c>
      <c r="U4753">
        <v>48205</v>
      </c>
      <c r="V4753">
        <v>52308</v>
      </c>
      <c r="W4753" t="s">
        <v>3541</v>
      </c>
      <c r="X4753">
        <v>1</v>
      </c>
      <c r="Y4753">
        <v>1</v>
      </c>
      <c r="Z4753" t="s">
        <v>1532</v>
      </c>
    </row>
    <row r="4754" spans="1:26">
      <c r="A4754">
        <v>285</v>
      </c>
      <c r="B4754">
        <v>16226</v>
      </c>
      <c r="C4754" t="s">
        <v>1574</v>
      </c>
      <c r="D4754" t="s">
        <v>1529</v>
      </c>
      <c r="E4754" t="s">
        <v>1449</v>
      </c>
      <c r="F4754">
        <v>2170111</v>
      </c>
      <c r="G4754">
        <v>2170111</v>
      </c>
      <c r="H4754" t="s">
        <v>1584</v>
      </c>
      <c r="I4754">
        <v>111</v>
      </c>
      <c r="J4754">
        <v>1</v>
      </c>
      <c r="K4754">
        <v>3000000</v>
      </c>
      <c r="L4754">
        <v>81314</v>
      </c>
      <c r="M4754">
        <v>1010</v>
      </c>
      <c r="N4754">
        <v>1061</v>
      </c>
      <c r="O4754">
        <v>1114</v>
      </c>
      <c r="P4754">
        <v>1218</v>
      </c>
      <c r="Q4754">
        <v>1322</v>
      </c>
      <c r="R4754">
        <v>3000000</v>
      </c>
      <c r="S4754">
        <v>3151485</v>
      </c>
      <c r="T4754">
        <v>3308911</v>
      </c>
      <c r="U4754">
        <v>3617822</v>
      </c>
      <c r="V4754">
        <v>3926733</v>
      </c>
      <c r="W4754" t="s">
        <v>3542</v>
      </c>
      <c r="X4754">
        <v>1</v>
      </c>
      <c r="Y4754">
        <v>1</v>
      </c>
      <c r="Z4754" t="s">
        <v>1532</v>
      </c>
    </row>
    <row r="4755" spans="1:26">
      <c r="A4755">
        <v>285</v>
      </c>
      <c r="B4755">
        <v>16226</v>
      </c>
      <c r="C4755" t="s">
        <v>1574</v>
      </c>
      <c r="D4755" t="s">
        <v>1529</v>
      </c>
      <c r="E4755" t="s">
        <v>1441</v>
      </c>
      <c r="F4755">
        <v>2170111</v>
      </c>
      <c r="G4755">
        <v>2170111</v>
      </c>
      <c r="H4755" t="s">
        <v>1584</v>
      </c>
      <c r="I4755">
        <v>111</v>
      </c>
      <c r="J4755">
        <v>1</v>
      </c>
      <c r="K4755">
        <v>3000000</v>
      </c>
      <c r="L4755">
        <v>81000</v>
      </c>
      <c r="M4755">
        <v>741</v>
      </c>
      <c r="N4755">
        <v>778</v>
      </c>
      <c r="O4755">
        <v>817</v>
      </c>
      <c r="P4755">
        <v>893</v>
      </c>
      <c r="Q4755">
        <v>969</v>
      </c>
      <c r="R4755">
        <v>3000000</v>
      </c>
      <c r="S4755">
        <v>3149798</v>
      </c>
      <c r="T4755">
        <v>3307692</v>
      </c>
      <c r="U4755">
        <v>3615385</v>
      </c>
      <c r="V4755">
        <v>3923077</v>
      </c>
      <c r="W4755" t="s">
        <v>3542</v>
      </c>
      <c r="X4755">
        <v>1</v>
      </c>
      <c r="Y4755">
        <v>1</v>
      </c>
      <c r="Z4755" t="s">
        <v>1532</v>
      </c>
    </row>
    <row r="4756" spans="1:26">
      <c r="A4756">
        <v>285</v>
      </c>
      <c r="B4756">
        <v>16226</v>
      </c>
      <c r="C4756" t="s">
        <v>1574</v>
      </c>
      <c r="D4756" t="s">
        <v>1529</v>
      </c>
      <c r="E4756" t="s">
        <v>1449</v>
      </c>
      <c r="F4756">
        <v>52207</v>
      </c>
      <c r="G4756">
        <v>61502</v>
      </c>
      <c r="H4756" t="s">
        <v>1530</v>
      </c>
      <c r="I4756">
        <v>211</v>
      </c>
      <c r="J4756">
        <v>150</v>
      </c>
      <c r="K4756">
        <v>250</v>
      </c>
      <c r="L4756">
        <v>81314</v>
      </c>
      <c r="M4756">
        <v>1010</v>
      </c>
      <c r="N4756">
        <v>1061</v>
      </c>
      <c r="O4756">
        <v>1114</v>
      </c>
      <c r="P4756">
        <v>1218</v>
      </c>
      <c r="Q4756">
        <v>1322</v>
      </c>
      <c r="R4756">
        <v>37500</v>
      </c>
      <c r="S4756">
        <v>39394</v>
      </c>
      <c r="T4756">
        <v>41361</v>
      </c>
      <c r="U4756">
        <v>45223</v>
      </c>
      <c r="V4756">
        <v>49084</v>
      </c>
      <c r="W4756" t="s">
        <v>3415</v>
      </c>
      <c r="X4756">
        <v>1</v>
      </c>
      <c r="Y4756">
        <v>1</v>
      </c>
      <c r="Z4756" t="s">
        <v>1532</v>
      </c>
    </row>
    <row r="4757" spans="1:26">
      <c r="A4757">
        <v>285</v>
      </c>
      <c r="B4757">
        <v>16226</v>
      </c>
      <c r="C4757" t="s">
        <v>1574</v>
      </c>
      <c r="D4757" t="s">
        <v>1529</v>
      </c>
      <c r="E4757" t="s">
        <v>1446</v>
      </c>
      <c r="F4757">
        <v>76125</v>
      </c>
      <c r="G4757">
        <v>90232</v>
      </c>
      <c r="H4757" t="s">
        <v>1577</v>
      </c>
      <c r="I4757">
        <v>322</v>
      </c>
      <c r="J4757">
        <v>10</v>
      </c>
      <c r="K4757">
        <v>300</v>
      </c>
      <c r="L4757">
        <v>81314</v>
      </c>
      <c r="M4757">
        <v>11180</v>
      </c>
      <c r="N4757">
        <v>11739</v>
      </c>
      <c r="O4757">
        <v>12326</v>
      </c>
      <c r="P4757">
        <v>13472</v>
      </c>
      <c r="Q4757">
        <v>14618</v>
      </c>
      <c r="R4757">
        <v>3000</v>
      </c>
      <c r="S4757">
        <v>3150</v>
      </c>
      <c r="T4757">
        <v>3308</v>
      </c>
      <c r="U4757">
        <v>3615</v>
      </c>
      <c r="V4757">
        <v>3923</v>
      </c>
      <c r="W4757" t="s">
        <v>3543</v>
      </c>
      <c r="X4757">
        <v>1</v>
      </c>
      <c r="Y4757">
        <v>1</v>
      </c>
      <c r="Z4757" t="s">
        <v>1532</v>
      </c>
    </row>
    <row r="4758" spans="1:26">
      <c r="A4758">
        <v>285</v>
      </c>
      <c r="B4758">
        <v>16226</v>
      </c>
      <c r="C4758" t="s">
        <v>1574</v>
      </c>
      <c r="D4758" t="s">
        <v>1529</v>
      </c>
      <c r="E4758" t="s">
        <v>1449</v>
      </c>
      <c r="F4758">
        <v>52206</v>
      </c>
      <c r="G4758">
        <v>67945</v>
      </c>
      <c r="H4758" t="s">
        <v>1530</v>
      </c>
      <c r="I4758">
        <v>211</v>
      </c>
      <c r="J4758">
        <v>125</v>
      </c>
      <c r="K4758">
        <v>250</v>
      </c>
      <c r="L4758">
        <v>81314</v>
      </c>
      <c r="M4758">
        <v>1010</v>
      </c>
      <c r="N4758">
        <v>1061</v>
      </c>
      <c r="O4758">
        <v>1114</v>
      </c>
      <c r="P4758">
        <v>1218</v>
      </c>
      <c r="Q4758">
        <v>1322</v>
      </c>
      <c r="R4758">
        <v>31250</v>
      </c>
      <c r="S4758">
        <v>32828</v>
      </c>
      <c r="T4758">
        <v>34468</v>
      </c>
      <c r="U4758">
        <v>37686</v>
      </c>
      <c r="V4758">
        <v>40903</v>
      </c>
      <c r="W4758" t="s">
        <v>3420</v>
      </c>
      <c r="X4758">
        <v>1</v>
      </c>
      <c r="Y4758">
        <v>1</v>
      </c>
      <c r="Z4758" t="s">
        <v>1532</v>
      </c>
    </row>
    <row r="4759" spans="1:26">
      <c r="A4759">
        <v>285</v>
      </c>
      <c r="B4759">
        <v>16226</v>
      </c>
      <c r="C4759" t="s">
        <v>1574</v>
      </c>
      <c r="D4759" t="s">
        <v>1529</v>
      </c>
      <c r="E4759" t="s">
        <v>1446</v>
      </c>
      <c r="F4759">
        <v>52564</v>
      </c>
      <c r="G4759">
        <v>61892</v>
      </c>
      <c r="H4759" t="s">
        <v>1577</v>
      </c>
      <c r="I4759">
        <v>322</v>
      </c>
      <c r="J4759">
        <v>35</v>
      </c>
      <c r="K4759">
        <v>350</v>
      </c>
      <c r="L4759">
        <v>81314</v>
      </c>
      <c r="M4759">
        <v>11180</v>
      </c>
      <c r="N4759">
        <v>11739</v>
      </c>
      <c r="O4759">
        <v>12326</v>
      </c>
      <c r="P4759">
        <v>13472</v>
      </c>
      <c r="Q4759">
        <v>14618</v>
      </c>
      <c r="R4759">
        <v>12250</v>
      </c>
      <c r="S4759">
        <v>12863</v>
      </c>
      <c r="T4759">
        <v>13506</v>
      </c>
      <c r="U4759">
        <v>14761</v>
      </c>
      <c r="V4759">
        <v>16017</v>
      </c>
      <c r="W4759" t="s">
        <v>2195</v>
      </c>
      <c r="X4759">
        <v>1</v>
      </c>
      <c r="Y4759">
        <v>1</v>
      </c>
      <c r="Z4759" t="s">
        <v>1532</v>
      </c>
    </row>
    <row r="4760" spans="1:26">
      <c r="A4760">
        <v>285</v>
      </c>
      <c r="B4760">
        <v>16226</v>
      </c>
      <c r="C4760" t="s">
        <v>1574</v>
      </c>
      <c r="D4760" t="s">
        <v>1529</v>
      </c>
      <c r="E4760" t="s">
        <v>1446</v>
      </c>
      <c r="F4760">
        <v>78600</v>
      </c>
      <c r="G4760">
        <v>92899</v>
      </c>
      <c r="H4760" t="s">
        <v>1577</v>
      </c>
      <c r="I4760">
        <v>322</v>
      </c>
      <c r="J4760">
        <v>4</v>
      </c>
      <c r="K4760">
        <v>850</v>
      </c>
      <c r="L4760">
        <v>81314</v>
      </c>
      <c r="M4760">
        <v>11180</v>
      </c>
      <c r="N4760">
        <v>11739</v>
      </c>
      <c r="O4760">
        <v>12326</v>
      </c>
      <c r="P4760">
        <v>13472</v>
      </c>
      <c r="Q4760">
        <v>14618</v>
      </c>
      <c r="R4760">
        <v>3400</v>
      </c>
      <c r="S4760">
        <v>3570</v>
      </c>
      <c r="T4760">
        <v>3749</v>
      </c>
      <c r="U4760">
        <v>4097</v>
      </c>
      <c r="V4760">
        <v>4446</v>
      </c>
      <c r="W4760" t="s">
        <v>1878</v>
      </c>
      <c r="X4760">
        <v>1</v>
      </c>
      <c r="Y4760">
        <v>1</v>
      </c>
      <c r="Z4760" t="s">
        <v>1532</v>
      </c>
    </row>
    <row r="4761" spans="1:26">
      <c r="A4761">
        <v>285</v>
      </c>
      <c r="B4761">
        <v>16226</v>
      </c>
      <c r="C4761" t="s">
        <v>1574</v>
      </c>
      <c r="D4761" t="s">
        <v>1529</v>
      </c>
      <c r="E4761" t="s">
        <v>1446</v>
      </c>
      <c r="F4761">
        <v>60645</v>
      </c>
      <c r="G4761">
        <v>72568</v>
      </c>
      <c r="H4761" t="s">
        <v>1577</v>
      </c>
      <c r="I4761">
        <v>322</v>
      </c>
      <c r="J4761">
        <v>5</v>
      </c>
      <c r="K4761">
        <v>500</v>
      </c>
      <c r="L4761">
        <v>81314</v>
      </c>
      <c r="M4761">
        <v>11180</v>
      </c>
      <c r="N4761">
        <v>11739</v>
      </c>
      <c r="O4761">
        <v>12326</v>
      </c>
      <c r="P4761">
        <v>13472</v>
      </c>
      <c r="Q4761">
        <v>14618</v>
      </c>
      <c r="R4761">
        <v>2500</v>
      </c>
      <c r="S4761">
        <v>2625</v>
      </c>
      <c r="T4761">
        <v>2756</v>
      </c>
      <c r="U4761">
        <v>3013</v>
      </c>
      <c r="V4761">
        <v>3269</v>
      </c>
      <c r="W4761" t="s">
        <v>1857</v>
      </c>
      <c r="X4761">
        <v>1</v>
      </c>
      <c r="Y4761">
        <v>1</v>
      </c>
      <c r="Z4761" t="s">
        <v>1532</v>
      </c>
    </row>
    <row r="4762" spans="1:26">
      <c r="A4762">
        <v>285</v>
      </c>
      <c r="B4762">
        <v>16226</v>
      </c>
      <c r="C4762" t="s">
        <v>1574</v>
      </c>
      <c r="D4762" t="s">
        <v>1529</v>
      </c>
      <c r="E4762" t="s">
        <v>1449</v>
      </c>
      <c r="F4762">
        <v>57138</v>
      </c>
      <c r="G4762">
        <v>67742</v>
      </c>
      <c r="H4762" t="s">
        <v>1530</v>
      </c>
      <c r="I4762">
        <v>211</v>
      </c>
      <c r="J4762">
        <v>300</v>
      </c>
      <c r="K4762">
        <v>25</v>
      </c>
      <c r="L4762">
        <v>81314</v>
      </c>
      <c r="M4762">
        <v>1010</v>
      </c>
      <c r="N4762">
        <v>1061</v>
      </c>
      <c r="O4762">
        <v>1114</v>
      </c>
      <c r="P4762">
        <v>1218</v>
      </c>
      <c r="Q4762">
        <v>1322</v>
      </c>
      <c r="R4762">
        <v>7500</v>
      </c>
      <c r="S4762">
        <v>7879</v>
      </c>
      <c r="T4762">
        <v>8272</v>
      </c>
      <c r="U4762">
        <v>9045</v>
      </c>
      <c r="V4762">
        <v>9817</v>
      </c>
      <c r="W4762" t="s">
        <v>3544</v>
      </c>
      <c r="X4762">
        <v>1</v>
      </c>
      <c r="Y4762">
        <v>1</v>
      </c>
      <c r="Z4762" t="s">
        <v>1532</v>
      </c>
    </row>
    <row r="4763" spans="1:26">
      <c r="A4763">
        <v>285</v>
      </c>
      <c r="B4763">
        <v>16226</v>
      </c>
      <c r="C4763" t="s">
        <v>1574</v>
      </c>
      <c r="D4763" t="s">
        <v>1529</v>
      </c>
      <c r="E4763" t="s">
        <v>1449</v>
      </c>
      <c r="F4763">
        <v>57165</v>
      </c>
      <c r="G4763">
        <v>67771</v>
      </c>
      <c r="H4763" t="s">
        <v>1530</v>
      </c>
      <c r="I4763">
        <v>211</v>
      </c>
      <c r="J4763">
        <v>200</v>
      </c>
      <c r="K4763">
        <v>250</v>
      </c>
      <c r="L4763">
        <v>81314</v>
      </c>
      <c r="M4763">
        <v>1010</v>
      </c>
      <c r="N4763">
        <v>1061</v>
      </c>
      <c r="O4763">
        <v>1114</v>
      </c>
      <c r="P4763">
        <v>1218</v>
      </c>
      <c r="Q4763">
        <v>1322</v>
      </c>
      <c r="R4763">
        <v>50000</v>
      </c>
      <c r="S4763">
        <v>52525</v>
      </c>
      <c r="T4763">
        <v>55149</v>
      </c>
      <c r="U4763">
        <v>60297</v>
      </c>
      <c r="V4763">
        <v>65446</v>
      </c>
      <c r="W4763" t="s">
        <v>3405</v>
      </c>
      <c r="X4763">
        <v>1</v>
      </c>
      <c r="Y4763">
        <v>1</v>
      </c>
      <c r="Z4763" t="s">
        <v>1532</v>
      </c>
    </row>
    <row r="4764" spans="1:26">
      <c r="A4764">
        <v>285</v>
      </c>
      <c r="B4764">
        <v>16226</v>
      </c>
      <c r="C4764" t="s">
        <v>1574</v>
      </c>
      <c r="D4764" t="s">
        <v>1529</v>
      </c>
      <c r="E4764" t="s">
        <v>1446</v>
      </c>
      <c r="F4764">
        <v>59844</v>
      </c>
      <c r="G4764">
        <v>71132</v>
      </c>
      <c r="H4764" t="s">
        <v>1577</v>
      </c>
      <c r="I4764">
        <v>322</v>
      </c>
      <c r="J4764">
        <v>10</v>
      </c>
      <c r="K4764">
        <v>1500</v>
      </c>
      <c r="L4764">
        <v>81314</v>
      </c>
      <c r="M4764">
        <v>11180</v>
      </c>
      <c r="N4764">
        <v>11739</v>
      </c>
      <c r="O4764">
        <v>12326</v>
      </c>
      <c r="P4764">
        <v>13472</v>
      </c>
      <c r="Q4764">
        <v>14618</v>
      </c>
      <c r="R4764">
        <v>15000</v>
      </c>
      <c r="S4764">
        <v>15750</v>
      </c>
      <c r="T4764">
        <v>16538</v>
      </c>
      <c r="U4764">
        <v>18075</v>
      </c>
      <c r="V4764">
        <v>19613</v>
      </c>
      <c r="W4764" t="s">
        <v>3338</v>
      </c>
      <c r="X4764">
        <v>1</v>
      </c>
      <c r="Y4764">
        <v>1</v>
      </c>
      <c r="Z4764" t="s">
        <v>1532</v>
      </c>
    </row>
    <row r="4765" spans="1:26">
      <c r="A4765">
        <v>285</v>
      </c>
      <c r="B4765">
        <v>16226</v>
      </c>
      <c r="C4765" t="s">
        <v>1574</v>
      </c>
      <c r="D4765" t="s">
        <v>1529</v>
      </c>
      <c r="E4765" t="s">
        <v>1446</v>
      </c>
      <c r="F4765">
        <v>1652</v>
      </c>
      <c r="G4765">
        <v>1972</v>
      </c>
      <c r="H4765" t="s">
        <v>1577</v>
      </c>
      <c r="I4765">
        <v>322</v>
      </c>
      <c r="J4765">
        <v>5</v>
      </c>
      <c r="K4765">
        <v>750</v>
      </c>
      <c r="L4765">
        <v>81314</v>
      </c>
      <c r="M4765">
        <v>11180</v>
      </c>
      <c r="N4765">
        <v>11739</v>
      </c>
      <c r="O4765">
        <v>12326</v>
      </c>
      <c r="P4765">
        <v>13472</v>
      </c>
      <c r="Q4765">
        <v>14618</v>
      </c>
      <c r="R4765">
        <v>3750</v>
      </c>
      <c r="S4765">
        <v>3938</v>
      </c>
      <c r="T4765">
        <v>4134</v>
      </c>
      <c r="U4765">
        <v>4519</v>
      </c>
      <c r="V4765">
        <v>4903</v>
      </c>
      <c r="W4765" t="s">
        <v>3545</v>
      </c>
      <c r="X4765">
        <v>1</v>
      </c>
      <c r="Y4765">
        <v>1</v>
      </c>
      <c r="Z4765" t="s">
        <v>1532</v>
      </c>
    </row>
    <row r="4766" spans="1:26">
      <c r="A4766">
        <v>285</v>
      </c>
      <c r="B4766">
        <v>16226</v>
      </c>
      <c r="C4766" t="s">
        <v>1574</v>
      </c>
      <c r="D4766" t="s">
        <v>1529</v>
      </c>
      <c r="E4766" t="s">
        <v>1446</v>
      </c>
      <c r="F4766">
        <v>1646</v>
      </c>
      <c r="G4766">
        <v>1966</v>
      </c>
      <c r="H4766" t="s">
        <v>1577</v>
      </c>
      <c r="I4766">
        <v>322</v>
      </c>
      <c r="J4766">
        <v>5</v>
      </c>
      <c r="K4766">
        <v>1500</v>
      </c>
      <c r="L4766">
        <v>81314</v>
      </c>
      <c r="M4766">
        <v>11180</v>
      </c>
      <c r="N4766">
        <v>11739</v>
      </c>
      <c r="O4766">
        <v>12326</v>
      </c>
      <c r="P4766">
        <v>13472</v>
      </c>
      <c r="Q4766">
        <v>14618</v>
      </c>
      <c r="R4766">
        <v>7500</v>
      </c>
      <c r="S4766">
        <v>7875</v>
      </c>
      <c r="T4766">
        <v>8269</v>
      </c>
      <c r="U4766">
        <v>9038</v>
      </c>
      <c r="V4766">
        <v>9806</v>
      </c>
      <c r="W4766" t="s">
        <v>3333</v>
      </c>
      <c r="X4766">
        <v>1</v>
      </c>
      <c r="Y4766">
        <v>1</v>
      </c>
      <c r="Z4766" t="s">
        <v>1532</v>
      </c>
    </row>
    <row r="4767" spans="1:26">
      <c r="A4767">
        <v>285</v>
      </c>
      <c r="B4767">
        <v>16226</v>
      </c>
      <c r="C4767" t="s">
        <v>1574</v>
      </c>
      <c r="D4767" t="s">
        <v>1529</v>
      </c>
      <c r="E4767" t="s">
        <v>1446</v>
      </c>
      <c r="F4767">
        <v>5048</v>
      </c>
      <c r="G4767">
        <v>5268</v>
      </c>
      <c r="H4767" t="s">
        <v>1577</v>
      </c>
      <c r="I4767">
        <v>322</v>
      </c>
      <c r="J4767">
        <v>15</v>
      </c>
      <c r="K4767">
        <v>4500</v>
      </c>
      <c r="L4767">
        <v>81314</v>
      </c>
      <c r="M4767">
        <v>11180</v>
      </c>
      <c r="N4767">
        <v>11739</v>
      </c>
      <c r="O4767">
        <v>12326</v>
      </c>
      <c r="P4767">
        <v>13472</v>
      </c>
      <c r="Q4767">
        <v>14618</v>
      </c>
      <c r="R4767">
        <v>67500</v>
      </c>
      <c r="S4767">
        <v>70875</v>
      </c>
      <c r="T4767">
        <v>74419</v>
      </c>
      <c r="U4767">
        <v>81338</v>
      </c>
      <c r="V4767">
        <v>88257</v>
      </c>
      <c r="W4767" t="s">
        <v>3546</v>
      </c>
      <c r="X4767">
        <v>1</v>
      </c>
      <c r="Y4767">
        <v>1</v>
      </c>
      <c r="Z4767" t="s">
        <v>1532</v>
      </c>
    </row>
    <row r="4768" spans="1:26">
      <c r="A4768">
        <v>285</v>
      </c>
      <c r="B4768">
        <v>16226</v>
      </c>
      <c r="C4768" t="s">
        <v>1574</v>
      </c>
      <c r="D4768" t="s">
        <v>1529</v>
      </c>
      <c r="E4768" t="s">
        <v>1445</v>
      </c>
      <c r="F4768">
        <v>2407</v>
      </c>
      <c r="G4768">
        <v>68337</v>
      </c>
      <c r="H4768" t="s">
        <v>1530</v>
      </c>
      <c r="I4768">
        <v>211</v>
      </c>
      <c r="J4768">
        <v>12</v>
      </c>
      <c r="K4768">
        <v>35</v>
      </c>
      <c r="L4768">
        <v>81000</v>
      </c>
      <c r="M4768">
        <v>4982</v>
      </c>
      <c r="N4768">
        <v>5231</v>
      </c>
      <c r="O4768">
        <v>5493</v>
      </c>
      <c r="P4768">
        <v>6004</v>
      </c>
      <c r="Q4768">
        <v>6515</v>
      </c>
      <c r="R4768">
        <v>420</v>
      </c>
      <c r="S4768">
        <v>441</v>
      </c>
      <c r="T4768">
        <v>463</v>
      </c>
      <c r="U4768">
        <v>506</v>
      </c>
      <c r="V4768">
        <v>549</v>
      </c>
      <c r="W4768" t="s">
        <v>3547</v>
      </c>
      <c r="X4768">
        <v>1</v>
      </c>
      <c r="Y4768">
        <v>1</v>
      </c>
      <c r="Z4768" t="s">
        <v>1532</v>
      </c>
    </row>
    <row r="4769" spans="1:26">
      <c r="A4769">
        <v>285</v>
      </c>
      <c r="B4769">
        <v>16226</v>
      </c>
      <c r="C4769" t="s">
        <v>1574</v>
      </c>
      <c r="D4769" t="s">
        <v>1529</v>
      </c>
      <c r="E4769" t="s">
        <v>1446</v>
      </c>
      <c r="F4769">
        <v>54104</v>
      </c>
      <c r="G4769">
        <v>63804</v>
      </c>
      <c r="H4769" t="s">
        <v>1577</v>
      </c>
      <c r="I4769">
        <v>322</v>
      </c>
      <c r="J4769">
        <v>10</v>
      </c>
      <c r="K4769">
        <v>1500</v>
      </c>
      <c r="L4769">
        <v>81314</v>
      </c>
      <c r="M4769">
        <v>11180</v>
      </c>
      <c r="N4769">
        <v>11739</v>
      </c>
      <c r="O4769">
        <v>12326</v>
      </c>
      <c r="P4769">
        <v>13472</v>
      </c>
      <c r="Q4769">
        <v>14618</v>
      </c>
      <c r="R4769">
        <v>15000</v>
      </c>
      <c r="S4769">
        <v>15750</v>
      </c>
      <c r="T4769">
        <v>16538</v>
      </c>
      <c r="U4769">
        <v>18075</v>
      </c>
      <c r="V4769">
        <v>19613</v>
      </c>
      <c r="W4769" t="s">
        <v>3548</v>
      </c>
      <c r="X4769">
        <v>1</v>
      </c>
      <c r="Y4769">
        <v>1</v>
      </c>
      <c r="Z4769" t="s">
        <v>1532</v>
      </c>
    </row>
    <row r="4770" spans="1:26">
      <c r="A4770">
        <v>285</v>
      </c>
      <c r="B4770">
        <v>16226</v>
      </c>
      <c r="C4770" t="s">
        <v>1574</v>
      </c>
      <c r="D4770" t="s">
        <v>1529</v>
      </c>
      <c r="E4770" t="s">
        <v>1445</v>
      </c>
      <c r="F4770">
        <v>57234</v>
      </c>
      <c r="G4770">
        <v>67862</v>
      </c>
      <c r="H4770" t="s">
        <v>1530</v>
      </c>
      <c r="I4770">
        <v>211</v>
      </c>
      <c r="J4770">
        <v>300</v>
      </c>
      <c r="K4770">
        <v>250</v>
      </c>
      <c r="L4770">
        <v>81000</v>
      </c>
      <c r="M4770">
        <v>4982</v>
      </c>
      <c r="N4770">
        <v>5231</v>
      </c>
      <c r="O4770">
        <v>5493</v>
      </c>
      <c r="P4770">
        <v>6004</v>
      </c>
      <c r="Q4770">
        <v>6515</v>
      </c>
      <c r="R4770">
        <v>75000</v>
      </c>
      <c r="S4770">
        <v>78748</v>
      </c>
      <c r="T4770">
        <v>82693</v>
      </c>
      <c r="U4770">
        <v>90385</v>
      </c>
      <c r="V4770">
        <v>98078</v>
      </c>
      <c r="W4770" t="s">
        <v>3408</v>
      </c>
      <c r="X4770">
        <v>1</v>
      </c>
      <c r="Y4770">
        <v>1</v>
      </c>
      <c r="Z4770" t="s">
        <v>1532</v>
      </c>
    </row>
    <row r="4771" spans="1:26">
      <c r="A4771">
        <v>285</v>
      </c>
      <c r="B4771">
        <v>16226</v>
      </c>
      <c r="C4771" t="s">
        <v>1574</v>
      </c>
      <c r="D4771" t="s">
        <v>1529</v>
      </c>
      <c r="E4771" t="s">
        <v>1445</v>
      </c>
      <c r="F4771">
        <v>57123</v>
      </c>
      <c r="G4771">
        <v>67725</v>
      </c>
      <c r="H4771" t="s">
        <v>1530</v>
      </c>
      <c r="I4771">
        <v>211</v>
      </c>
      <c r="J4771">
        <v>125</v>
      </c>
      <c r="K4771">
        <v>400</v>
      </c>
      <c r="L4771">
        <v>81000</v>
      </c>
      <c r="M4771">
        <v>4982</v>
      </c>
      <c r="N4771">
        <v>5231</v>
      </c>
      <c r="O4771">
        <v>5493</v>
      </c>
      <c r="P4771">
        <v>6004</v>
      </c>
      <c r="Q4771">
        <v>6515</v>
      </c>
      <c r="R4771">
        <v>50000</v>
      </c>
      <c r="S4771">
        <v>52499</v>
      </c>
      <c r="T4771">
        <v>55128</v>
      </c>
      <c r="U4771">
        <v>60257</v>
      </c>
      <c r="V4771">
        <v>65385</v>
      </c>
      <c r="W4771" t="s">
        <v>3406</v>
      </c>
      <c r="X4771">
        <v>1</v>
      </c>
      <c r="Y4771">
        <v>1</v>
      </c>
      <c r="Z4771" t="s">
        <v>1532</v>
      </c>
    </row>
    <row r="4772" spans="1:26">
      <c r="A4772">
        <v>285</v>
      </c>
      <c r="B4772">
        <v>16226</v>
      </c>
      <c r="C4772" t="s">
        <v>1574</v>
      </c>
      <c r="D4772" t="s">
        <v>1529</v>
      </c>
      <c r="E4772" t="s">
        <v>1445</v>
      </c>
      <c r="F4772">
        <v>2395</v>
      </c>
      <c r="G4772">
        <v>51952</v>
      </c>
      <c r="H4772" t="s">
        <v>1530</v>
      </c>
      <c r="I4772">
        <v>211</v>
      </c>
      <c r="J4772">
        <v>200</v>
      </c>
      <c r="K4772">
        <v>300</v>
      </c>
      <c r="L4772">
        <v>81000</v>
      </c>
      <c r="M4772">
        <v>4982</v>
      </c>
      <c r="N4772">
        <v>5231</v>
      </c>
      <c r="O4772">
        <v>5493</v>
      </c>
      <c r="P4772">
        <v>6004</v>
      </c>
      <c r="Q4772">
        <v>6515</v>
      </c>
      <c r="R4772">
        <v>60000</v>
      </c>
      <c r="S4772">
        <v>62999</v>
      </c>
      <c r="T4772">
        <v>66154</v>
      </c>
      <c r="U4772">
        <v>72308</v>
      </c>
      <c r="V4772">
        <v>78462</v>
      </c>
      <c r="W4772" t="s">
        <v>3395</v>
      </c>
      <c r="X4772">
        <v>1</v>
      </c>
      <c r="Y4772">
        <v>1</v>
      </c>
      <c r="Z4772" t="s">
        <v>1532</v>
      </c>
    </row>
    <row r="4773" spans="1:26">
      <c r="A4773">
        <v>285</v>
      </c>
      <c r="B4773">
        <v>16226</v>
      </c>
      <c r="C4773" t="s">
        <v>1574</v>
      </c>
      <c r="D4773" t="s">
        <v>1529</v>
      </c>
      <c r="E4773" t="s">
        <v>1445</v>
      </c>
      <c r="F4773">
        <v>52196</v>
      </c>
      <c r="G4773">
        <v>61485</v>
      </c>
      <c r="H4773" t="s">
        <v>1530</v>
      </c>
      <c r="I4773">
        <v>211</v>
      </c>
      <c r="J4773">
        <v>125</v>
      </c>
      <c r="K4773">
        <v>250</v>
      </c>
      <c r="L4773">
        <v>81000</v>
      </c>
      <c r="M4773">
        <v>4982</v>
      </c>
      <c r="N4773">
        <v>5231</v>
      </c>
      <c r="O4773">
        <v>5493</v>
      </c>
      <c r="P4773">
        <v>6004</v>
      </c>
      <c r="Q4773">
        <v>6515</v>
      </c>
      <c r="R4773">
        <v>31250</v>
      </c>
      <c r="S4773">
        <v>32812</v>
      </c>
      <c r="T4773">
        <v>34455</v>
      </c>
      <c r="U4773">
        <v>37661</v>
      </c>
      <c r="V4773">
        <v>40866</v>
      </c>
      <c r="W4773" t="s">
        <v>3411</v>
      </c>
      <c r="X4773">
        <v>1</v>
      </c>
      <c r="Y4773">
        <v>1</v>
      </c>
      <c r="Z4773" t="s">
        <v>1532</v>
      </c>
    </row>
    <row r="4774" spans="1:26">
      <c r="A4774">
        <v>285</v>
      </c>
      <c r="B4774">
        <v>16226</v>
      </c>
      <c r="C4774" t="s">
        <v>1574</v>
      </c>
      <c r="D4774" t="s">
        <v>1529</v>
      </c>
      <c r="E4774" t="s">
        <v>1445</v>
      </c>
      <c r="F4774">
        <v>59035</v>
      </c>
      <c r="G4774">
        <v>70113</v>
      </c>
      <c r="H4774" t="s">
        <v>1530</v>
      </c>
      <c r="I4774">
        <v>211</v>
      </c>
      <c r="J4774">
        <v>200</v>
      </c>
      <c r="K4774">
        <v>250</v>
      </c>
      <c r="L4774">
        <v>81000</v>
      </c>
      <c r="M4774">
        <v>4982</v>
      </c>
      <c r="N4774">
        <v>5231</v>
      </c>
      <c r="O4774">
        <v>5493</v>
      </c>
      <c r="P4774">
        <v>6004</v>
      </c>
      <c r="Q4774">
        <v>6515</v>
      </c>
      <c r="R4774">
        <v>50000</v>
      </c>
      <c r="S4774">
        <v>52499</v>
      </c>
      <c r="T4774">
        <v>55128</v>
      </c>
      <c r="U4774">
        <v>60257</v>
      </c>
      <c r="V4774">
        <v>65385</v>
      </c>
      <c r="W4774" t="s">
        <v>3408</v>
      </c>
      <c r="X4774">
        <v>1</v>
      </c>
      <c r="Y4774">
        <v>1</v>
      </c>
      <c r="Z4774" t="s">
        <v>1532</v>
      </c>
    </row>
    <row r="4775" spans="1:26">
      <c r="A4775">
        <v>285</v>
      </c>
      <c r="B4775">
        <v>16226</v>
      </c>
      <c r="C4775" t="s">
        <v>1574</v>
      </c>
      <c r="D4775" t="s">
        <v>1529</v>
      </c>
      <c r="E4775" t="s">
        <v>1445</v>
      </c>
      <c r="F4775">
        <v>58898</v>
      </c>
      <c r="G4775">
        <v>69941</v>
      </c>
      <c r="H4775" t="s">
        <v>1530</v>
      </c>
      <c r="I4775">
        <v>211</v>
      </c>
      <c r="J4775">
        <v>200</v>
      </c>
      <c r="K4775">
        <v>250</v>
      </c>
      <c r="L4775">
        <v>81000</v>
      </c>
      <c r="M4775">
        <v>4982</v>
      </c>
      <c r="N4775">
        <v>5231</v>
      </c>
      <c r="O4775">
        <v>5493</v>
      </c>
      <c r="P4775">
        <v>6004</v>
      </c>
      <c r="Q4775">
        <v>6515</v>
      </c>
      <c r="R4775">
        <v>50000</v>
      </c>
      <c r="S4775">
        <v>52499</v>
      </c>
      <c r="T4775">
        <v>55128</v>
      </c>
      <c r="U4775">
        <v>60257</v>
      </c>
      <c r="V4775">
        <v>65385</v>
      </c>
      <c r="W4775" t="s">
        <v>3549</v>
      </c>
      <c r="X4775">
        <v>1</v>
      </c>
      <c r="Y4775">
        <v>1</v>
      </c>
      <c r="Z4775" t="s">
        <v>1532</v>
      </c>
    </row>
    <row r="4776" spans="1:26">
      <c r="A4776">
        <v>285</v>
      </c>
      <c r="B4776">
        <v>16226</v>
      </c>
      <c r="C4776" t="s">
        <v>1574</v>
      </c>
      <c r="D4776" t="s">
        <v>1529</v>
      </c>
      <c r="E4776" t="s">
        <v>1445</v>
      </c>
      <c r="F4776">
        <v>58898</v>
      </c>
      <c r="G4776">
        <v>69940</v>
      </c>
      <c r="H4776" t="s">
        <v>1530</v>
      </c>
      <c r="I4776">
        <v>211</v>
      </c>
      <c r="J4776">
        <v>200</v>
      </c>
      <c r="K4776">
        <v>250</v>
      </c>
      <c r="L4776">
        <v>81000</v>
      </c>
      <c r="M4776">
        <v>4982</v>
      </c>
      <c r="N4776">
        <v>5231</v>
      </c>
      <c r="O4776">
        <v>5493</v>
      </c>
      <c r="P4776">
        <v>6004</v>
      </c>
      <c r="Q4776">
        <v>6515</v>
      </c>
      <c r="R4776">
        <v>50000</v>
      </c>
      <c r="S4776">
        <v>52499</v>
      </c>
      <c r="T4776">
        <v>55128</v>
      </c>
      <c r="U4776">
        <v>60257</v>
      </c>
      <c r="V4776">
        <v>65385</v>
      </c>
      <c r="W4776" t="s">
        <v>3549</v>
      </c>
      <c r="X4776">
        <v>1</v>
      </c>
      <c r="Y4776">
        <v>1</v>
      </c>
      <c r="Z4776" t="s">
        <v>1532</v>
      </c>
    </row>
    <row r="4777" spans="1:26">
      <c r="A4777">
        <v>285</v>
      </c>
      <c r="B4777">
        <v>16226</v>
      </c>
      <c r="C4777" t="s">
        <v>1574</v>
      </c>
      <c r="D4777" t="s">
        <v>1529</v>
      </c>
      <c r="E4777" t="s">
        <v>1445</v>
      </c>
      <c r="F4777">
        <v>58822</v>
      </c>
      <c r="G4777">
        <v>69839</v>
      </c>
      <c r="H4777" t="s">
        <v>1530</v>
      </c>
      <c r="I4777">
        <v>211</v>
      </c>
      <c r="J4777">
        <v>200</v>
      </c>
      <c r="K4777">
        <v>200</v>
      </c>
      <c r="L4777">
        <v>81000</v>
      </c>
      <c r="M4777">
        <v>4982</v>
      </c>
      <c r="N4777">
        <v>5231</v>
      </c>
      <c r="O4777">
        <v>5493</v>
      </c>
      <c r="P4777">
        <v>6004</v>
      </c>
      <c r="Q4777">
        <v>6515</v>
      </c>
      <c r="R4777">
        <v>40000</v>
      </c>
      <c r="S4777">
        <v>41999</v>
      </c>
      <c r="T4777">
        <v>44103</v>
      </c>
      <c r="U4777">
        <v>48206</v>
      </c>
      <c r="V4777">
        <v>52308</v>
      </c>
      <c r="W4777" t="s">
        <v>3550</v>
      </c>
      <c r="X4777">
        <v>1</v>
      </c>
      <c r="Y4777">
        <v>1</v>
      </c>
      <c r="Z4777" t="s">
        <v>1532</v>
      </c>
    </row>
    <row r="4778" spans="1:26">
      <c r="A4778">
        <v>285</v>
      </c>
      <c r="B4778">
        <v>16226</v>
      </c>
      <c r="C4778" t="s">
        <v>1574</v>
      </c>
      <c r="D4778" t="s">
        <v>1529</v>
      </c>
      <c r="E4778" t="s">
        <v>1445</v>
      </c>
      <c r="F4778">
        <v>58821</v>
      </c>
      <c r="G4778">
        <v>69838</v>
      </c>
      <c r="H4778" t="s">
        <v>1530</v>
      </c>
      <c r="I4778">
        <v>211</v>
      </c>
      <c r="J4778">
        <v>200</v>
      </c>
      <c r="K4778">
        <v>250</v>
      </c>
      <c r="L4778">
        <v>81000</v>
      </c>
      <c r="M4778">
        <v>4982</v>
      </c>
      <c r="N4778">
        <v>5231</v>
      </c>
      <c r="O4778">
        <v>5493</v>
      </c>
      <c r="P4778">
        <v>6004</v>
      </c>
      <c r="Q4778">
        <v>6515</v>
      </c>
      <c r="R4778">
        <v>50000</v>
      </c>
      <c r="S4778">
        <v>52499</v>
      </c>
      <c r="T4778">
        <v>55128</v>
      </c>
      <c r="U4778">
        <v>60257</v>
      </c>
      <c r="V4778">
        <v>65385</v>
      </c>
      <c r="W4778" t="s">
        <v>3550</v>
      </c>
      <c r="X4778">
        <v>1</v>
      </c>
      <c r="Y4778">
        <v>1</v>
      </c>
      <c r="Z4778" t="s">
        <v>1532</v>
      </c>
    </row>
    <row r="4779" spans="1:26">
      <c r="A4779">
        <v>285</v>
      </c>
      <c r="B4779">
        <v>16226</v>
      </c>
      <c r="C4779" t="s">
        <v>1574</v>
      </c>
      <c r="D4779" t="s">
        <v>1529</v>
      </c>
      <c r="E4779" t="s">
        <v>1448</v>
      </c>
      <c r="F4779">
        <v>24839</v>
      </c>
      <c r="G4779">
        <v>26476</v>
      </c>
      <c r="H4779" t="s">
        <v>1577</v>
      </c>
      <c r="I4779">
        <v>322</v>
      </c>
      <c r="J4779">
        <v>21</v>
      </c>
      <c r="K4779">
        <v>1000</v>
      </c>
      <c r="L4779">
        <v>81314</v>
      </c>
      <c r="M4779">
        <v>7354</v>
      </c>
      <c r="N4779">
        <v>7721</v>
      </c>
      <c r="O4779">
        <v>8107</v>
      </c>
      <c r="P4779">
        <v>8860</v>
      </c>
      <c r="Q4779">
        <v>9613</v>
      </c>
      <c r="R4779">
        <v>21000</v>
      </c>
      <c r="S4779">
        <v>22048</v>
      </c>
      <c r="T4779">
        <v>23150</v>
      </c>
      <c r="U4779">
        <v>25301</v>
      </c>
      <c r="V4779">
        <v>27451</v>
      </c>
      <c r="W4779" t="s">
        <v>1922</v>
      </c>
      <c r="X4779">
        <v>1</v>
      </c>
      <c r="Y4779">
        <v>1</v>
      </c>
      <c r="Z4779" t="s">
        <v>1532</v>
      </c>
    </row>
    <row r="4780" spans="1:26">
      <c r="A4780">
        <v>285</v>
      </c>
      <c r="B4780">
        <v>16226</v>
      </c>
      <c r="C4780" t="s">
        <v>1574</v>
      </c>
      <c r="D4780" t="s">
        <v>1529</v>
      </c>
      <c r="E4780" t="s">
        <v>1445</v>
      </c>
      <c r="F4780">
        <v>52192</v>
      </c>
      <c r="G4780">
        <v>61480</v>
      </c>
      <c r="H4780" t="s">
        <v>1530</v>
      </c>
      <c r="I4780">
        <v>211</v>
      </c>
      <c r="J4780">
        <v>125</v>
      </c>
      <c r="K4780">
        <v>200</v>
      </c>
      <c r="L4780">
        <v>81000</v>
      </c>
      <c r="M4780">
        <v>4982</v>
      </c>
      <c r="N4780">
        <v>5231</v>
      </c>
      <c r="O4780">
        <v>5493</v>
      </c>
      <c r="P4780">
        <v>6004</v>
      </c>
      <c r="Q4780">
        <v>6515</v>
      </c>
      <c r="R4780">
        <v>25000</v>
      </c>
      <c r="S4780">
        <v>26249</v>
      </c>
      <c r="T4780">
        <v>27564</v>
      </c>
      <c r="U4780">
        <v>30128</v>
      </c>
      <c r="V4780">
        <v>32693</v>
      </c>
      <c r="W4780" t="s">
        <v>3408</v>
      </c>
      <c r="X4780">
        <v>1</v>
      </c>
      <c r="Y4780">
        <v>1</v>
      </c>
      <c r="Z4780" t="s">
        <v>1532</v>
      </c>
    </row>
    <row r="4781" spans="1:26">
      <c r="A4781">
        <v>285</v>
      </c>
      <c r="B4781">
        <v>16226</v>
      </c>
      <c r="C4781" t="s">
        <v>1574</v>
      </c>
      <c r="D4781" t="s">
        <v>1529</v>
      </c>
      <c r="E4781" t="s">
        <v>1442</v>
      </c>
      <c r="F4781">
        <v>8634</v>
      </c>
      <c r="G4781">
        <v>9014</v>
      </c>
      <c r="H4781" t="s">
        <v>1577</v>
      </c>
      <c r="I4781">
        <v>322</v>
      </c>
      <c r="J4781">
        <v>20</v>
      </c>
      <c r="K4781">
        <v>300</v>
      </c>
      <c r="L4781">
        <v>81000</v>
      </c>
      <c r="M4781">
        <v>59968</v>
      </c>
      <c r="N4781">
        <v>62966</v>
      </c>
      <c r="O4781">
        <v>66115</v>
      </c>
      <c r="P4781">
        <v>72262</v>
      </c>
      <c r="Q4781">
        <v>78409</v>
      </c>
      <c r="R4781">
        <v>6000</v>
      </c>
      <c r="S4781">
        <v>6300</v>
      </c>
      <c r="T4781">
        <v>6615</v>
      </c>
      <c r="U4781">
        <v>7230</v>
      </c>
      <c r="V4781">
        <v>7845</v>
      </c>
      <c r="W4781" t="s">
        <v>1878</v>
      </c>
      <c r="X4781">
        <v>1</v>
      </c>
      <c r="Y4781">
        <v>1</v>
      </c>
      <c r="Z4781" t="s">
        <v>1532</v>
      </c>
    </row>
    <row r="4782" spans="1:26">
      <c r="A4782">
        <v>285</v>
      </c>
      <c r="B4782">
        <v>16226</v>
      </c>
      <c r="C4782" t="s">
        <v>1574</v>
      </c>
      <c r="D4782" t="s">
        <v>1529</v>
      </c>
      <c r="E4782" t="s">
        <v>1442</v>
      </c>
      <c r="F4782">
        <v>22405</v>
      </c>
      <c r="G4782">
        <v>23946</v>
      </c>
      <c r="H4782" t="s">
        <v>1577</v>
      </c>
      <c r="I4782">
        <v>322</v>
      </c>
      <c r="J4782">
        <v>20</v>
      </c>
      <c r="K4782">
        <v>800</v>
      </c>
      <c r="L4782">
        <v>81000</v>
      </c>
      <c r="M4782">
        <v>59968</v>
      </c>
      <c r="N4782">
        <v>62966</v>
      </c>
      <c r="O4782">
        <v>66115</v>
      </c>
      <c r="P4782">
        <v>72262</v>
      </c>
      <c r="Q4782">
        <v>78409</v>
      </c>
      <c r="R4782">
        <v>16000</v>
      </c>
      <c r="S4782">
        <v>16800</v>
      </c>
      <c r="T4782">
        <v>17640</v>
      </c>
      <c r="U4782">
        <v>19280</v>
      </c>
      <c r="V4782">
        <v>20920</v>
      </c>
      <c r="W4782" t="s">
        <v>1878</v>
      </c>
      <c r="X4782">
        <v>1</v>
      </c>
      <c r="Y4782">
        <v>1</v>
      </c>
      <c r="Z4782" t="s">
        <v>1532</v>
      </c>
    </row>
    <row r="4783" spans="1:26">
      <c r="A4783">
        <v>285</v>
      </c>
      <c r="B4783">
        <v>16226</v>
      </c>
      <c r="C4783" t="s">
        <v>1574</v>
      </c>
      <c r="D4783" t="s">
        <v>1529</v>
      </c>
      <c r="E4783" t="s">
        <v>1445</v>
      </c>
      <c r="F4783">
        <v>58832</v>
      </c>
      <c r="G4783">
        <v>69853</v>
      </c>
      <c r="H4783" t="s">
        <v>1530</v>
      </c>
      <c r="I4783">
        <v>211</v>
      </c>
      <c r="J4783">
        <v>200</v>
      </c>
      <c r="K4783">
        <v>200</v>
      </c>
      <c r="L4783">
        <v>81000</v>
      </c>
      <c r="M4783">
        <v>4982</v>
      </c>
      <c r="N4783">
        <v>5231</v>
      </c>
      <c r="O4783">
        <v>5493</v>
      </c>
      <c r="P4783">
        <v>6004</v>
      </c>
      <c r="Q4783">
        <v>6515</v>
      </c>
      <c r="R4783">
        <v>40000</v>
      </c>
      <c r="S4783">
        <v>41999</v>
      </c>
      <c r="T4783">
        <v>44103</v>
      </c>
      <c r="U4783">
        <v>48206</v>
      </c>
      <c r="V4783">
        <v>52308</v>
      </c>
      <c r="W4783" t="s">
        <v>3551</v>
      </c>
      <c r="X4783">
        <v>1</v>
      </c>
      <c r="Y4783">
        <v>1</v>
      </c>
      <c r="Z4783" t="s">
        <v>1532</v>
      </c>
    </row>
    <row r="4784" spans="1:26">
      <c r="A4784">
        <v>285</v>
      </c>
      <c r="B4784">
        <v>16226</v>
      </c>
      <c r="C4784" t="s">
        <v>1574</v>
      </c>
      <c r="D4784" t="s">
        <v>1529</v>
      </c>
      <c r="E4784" t="s">
        <v>1442</v>
      </c>
      <c r="F4784">
        <v>1641</v>
      </c>
      <c r="G4784">
        <v>1961</v>
      </c>
      <c r="H4784" t="s">
        <v>1577</v>
      </c>
      <c r="I4784">
        <v>322</v>
      </c>
      <c r="J4784">
        <v>10</v>
      </c>
      <c r="K4784">
        <v>700</v>
      </c>
      <c r="L4784">
        <v>81000</v>
      </c>
      <c r="M4784">
        <v>59968</v>
      </c>
      <c r="N4784">
        <v>62966</v>
      </c>
      <c r="O4784">
        <v>66115</v>
      </c>
      <c r="P4784">
        <v>72262</v>
      </c>
      <c r="Q4784">
        <v>78409</v>
      </c>
      <c r="R4784">
        <v>7000</v>
      </c>
      <c r="S4784">
        <v>7350</v>
      </c>
      <c r="T4784">
        <v>7718</v>
      </c>
      <c r="U4784">
        <v>8435</v>
      </c>
      <c r="V4784">
        <v>9153</v>
      </c>
      <c r="W4784" t="s">
        <v>1878</v>
      </c>
      <c r="X4784">
        <v>1</v>
      </c>
      <c r="Y4784">
        <v>1</v>
      </c>
      <c r="Z4784" t="s">
        <v>1532</v>
      </c>
    </row>
    <row r="4785" spans="1:26">
      <c r="A4785">
        <v>285</v>
      </c>
      <c r="B4785">
        <v>16226</v>
      </c>
      <c r="C4785" t="s">
        <v>1574</v>
      </c>
      <c r="D4785" t="s">
        <v>1529</v>
      </c>
      <c r="E4785" t="s">
        <v>1445</v>
      </c>
      <c r="F4785">
        <v>58833</v>
      </c>
      <c r="G4785">
        <v>91405</v>
      </c>
      <c r="H4785" t="s">
        <v>1530</v>
      </c>
      <c r="I4785">
        <v>211</v>
      </c>
      <c r="J4785">
        <v>300</v>
      </c>
      <c r="K4785">
        <v>50</v>
      </c>
      <c r="L4785">
        <v>81000</v>
      </c>
      <c r="M4785">
        <v>4982</v>
      </c>
      <c r="N4785">
        <v>5231</v>
      </c>
      <c r="O4785">
        <v>5493</v>
      </c>
      <c r="P4785">
        <v>6004</v>
      </c>
      <c r="Q4785">
        <v>6515</v>
      </c>
      <c r="R4785">
        <v>15000</v>
      </c>
      <c r="S4785">
        <v>15750</v>
      </c>
      <c r="T4785">
        <v>16539</v>
      </c>
      <c r="U4785">
        <v>18077</v>
      </c>
      <c r="V4785">
        <v>19616</v>
      </c>
      <c r="W4785" t="s">
        <v>3552</v>
      </c>
      <c r="X4785">
        <v>1</v>
      </c>
      <c r="Y4785">
        <v>1</v>
      </c>
      <c r="Z4785" t="s">
        <v>1532</v>
      </c>
    </row>
    <row r="4786" spans="1:26">
      <c r="A4786">
        <v>285</v>
      </c>
      <c r="B4786">
        <v>16226</v>
      </c>
      <c r="C4786" t="s">
        <v>1574</v>
      </c>
      <c r="D4786" t="s">
        <v>1529</v>
      </c>
      <c r="E4786" t="s">
        <v>1442</v>
      </c>
      <c r="F4786">
        <v>1689</v>
      </c>
      <c r="G4786">
        <v>2009</v>
      </c>
      <c r="H4786" t="s">
        <v>1577</v>
      </c>
      <c r="I4786">
        <v>322</v>
      </c>
      <c r="J4786">
        <v>1</v>
      </c>
      <c r="K4786">
        <v>800</v>
      </c>
      <c r="L4786">
        <v>81000</v>
      </c>
      <c r="M4786">
        <v>59968</v>
      </c>
      <c r="N4786">
        <v>62966</v>
      </c>
      <c r="O4786">
        <v>66115</v>
      </c>
      <c r="P4786">
        <v>72262</v>
      </c>
      <c r="Q4786">
        <v>78409</v>
      </c>
      <c r="R4786">
        <v>800</v>
      </c>
      <c r="S4786">
        <v>840</v>
      </c>
      <c r="T4786">
        <v>882</v>
      </c>
      <c r="U4786">
        <v>964</v>
      </c>
      <c r="V4786">
        <v>1046</v>
      </c>
      <c r="W4786" t="s">
        <v>3553</v>
      </c>
      <c r="X4786">
        <v>1</v>
      </c>
      <c r="Y4786">
        <v>1</v>
      </c>
      <c r="Z4786" t="s">
        <v>1532</v>
      </c>
    </row>
    <row r="4787" spans="1:26">
      <c r="A4787">
        <v>285</v>
      </c>
      <c r="B4787">
        <v>16226</v>
      </c>
      <c r="C4787" t="s">
        <v>1574</v>
      </c>
      <c r="D4787" t="s">
        <v>1529</v>
      </c>
      <c r="E4787" t="s">
        <v>1442</v>
      </c>
      <c r="F4787">
        <v>29603</v>
      </c>
      <c r="G4787">
        <v>32231</v>
      </c>
      <c r="H4787" t="s">
        <v>1577</v>
      </c>
      <c r="I4787">
        <v>322</v>
      </c>
      <c r="J4787">
        <v>5</v>
      </c>
      <c r="K4787">
        <v>1200</v>
      </c>
      <c r="L4787">
        <v>81000</v>
      </c>
      <c r="M4787">
        <v>59968</v>
      </c>
      <c r="N4787">
        <v>62966</v>
      </c>
      <c r="O4787">
        <v>66115</v>
      </c>
      <c r="P4787">
        <v>72262</v>
      </c>
      <c r="Q4787">
        <v>78409</v>
      </c>
      <c r="R4787">
        <v>6000</v>
      </c>
      <c r="S4787">
        <v>6300</v>
      </c>
      <c r="T4787">
        <v>6615</v>
      </c>
      <c r="U4787">
        <v>7230</v>
      </c>
      <c r="V4787">
        <v>7845</v>
      </c>
      <c r="W4787" t="s">
        <v>1922</v>
      </c>
      <c r="X4787">
        <v>1</v>
      </c>
      <c r="Y4787">
        <v>1</v>
      </c>
      <c r="Z4787" t="s">
        <v>1532</v>
      </c>
    </row>
    <row r="4788" spans="1:26">
      <c r="A4788">
        <v>285</v>
      </c>
      <c r="B4788">
        <v>16226</v>
      </c>
      <c r="C4788" t="s">
        <v>1574</v>
      </c>
      <c r="D4788" t="s">
        <v>1529</v>
      </c>
      <c r="E4788" t="s">
        <v>1445</v>
      </c>
      <c r="F4788">
        <v>58837</v>
      </c>
      <c r="G4788">
        <v>69858</v>
      </c>
      <c r="H4788" t="s">
        <v>1530</v>
      </c>
      <c r="I4788">
        <v>211</v>
      </c>
      <c r="J4788">
        <v>125</v>
      </c>
      <c r="K4788">
        <v>250</v>
      </c>
      <c r="L4788">
        <v>81000</v>
      </c>
      <c r="M4788">
        <v>4982</v>
      </c>
      <c r="N4788">
        <v>5231</v>
      </c>
      <c r="O4788">
        <v>5493</v>
      </c>
      <c r="P4788">
        <v>6004</v>
      </c>
      <c r="Q4788">
        <v>6515</v>
      </c>
      <c r="R4788">
        <v>31250</v>
      </c>
      <c r="S4788">
        <v>32812</v>
      </c>
      <c r="T4788">
        <v>34455</v>
      </c>
      <c r="U4788">
        <v>37661</v>
      </c>
      <c r="V4788">
        <v>40866</v>
      </c>
      <c r="W4788" t="s">
        <v>3554</v>
      </c>
      <c r="X4788">
        <v>1</v>
      </c>
      <c r="Y4788">
        <v>1</v>
      </c>
      <c r="Z4788" t="s">
        <v>1532</v>
      </c>
    </row>
    <row r="4789" spans="1:26">
      <c r="A4789">
        <v>285</v>
      </c>
      <c r="B4789">
        <v>16226</v>
      </c>
      <c r="C4789" t="s">
        <v>1574</v>
      </c>
      <c r="D4789" t="s">
        <v>1529</v>
      </c>
      <c r="E4789" t="s">
        <v>1445</v>
      </c>
      <c r="F4789">
        <v>58838</v>
      </c>
      <c r="G4789">
        <v>69859</v>
      </c>
      <c r="H4789" t="s">
        <v>1530</v>
      </c>
      <c r="I4789">
        <v>211</v>
      </c>
      <c r="J4789">
        <v>125</v>
      </c>
      <c r="K4789">
        <v>250</v>
      </c>
      <c r="L4789">
        <v>81000</v>
      </c>
      <c r="M4789">
        <v>4982</v>
      </c>
      <c r="N4789">
        <v>5231</v>
      </c>
      <c r="O4789">
        <v>5493</v>
      </c>
      <c r="P4789">
        <v>6004</v>
      </c>
      <c r="Q4789">
        <v>6515</v>
      </c>
      <c r="R4789">
        <v>31250</v>
      </c>
      <c r="S4789">
        <v>32812</v>
      </c>
      <c r="T4789">
        <v>34455</v>
      </c>
      <c r="U4789">
        <v>37661</v>
      </c>
      <c r="V4789">
        <v>40866</v>
      </c>
      <c r="W4789" t="s">
        <v>3554</v>
      </c>
      <c r="X4789">
        <v>1</v>
      </c>
      <c r="Y4789">
        <v>1</v>
      </c>
      <c r="Z4789" t="s">
        <v>1532</v>
      </c>
    </row>
    <row r="4790" spans="1:26">
      <c r="A4790">
        <v>285</v>
      </c>
      <c r="B4790">
        <v>16226</v>
      </c>
      <c r="C4790" t="s">
        <v>1574</v>
      </c>
      <c r="D4790" t="s">
        <v>1529</v>
      </c>
      <c r="E4790" t="s">
        <v>1442</v>
      </c>
      <c r="F4790">
        <v>29580</v>
      </c>
      <c r="G4790">
        <v>32208</v>
      </c>
      <c r="H4790" t="s">
        <v>1577</v>
      </c>
      <c r="I4790">
        <v>322</v>
      </c>
      <c r="J4790">
        <v>14</v>
      </c>
      <c r="K4790">
        <v>1200</v>
      </c>
      <c r="L4790">
        <v>81000</v>
      </c>
      <c r="M4790">
        <v>59968</v>
      </c>
      <c r="N4790">
        <v>62966</v>
      </c>
      <c r="O4790">
        <v>66115</v>
      </c>
      <c r="P4790">
        <v>72262</v>
      </c>
      <c r="Q4790">
        <v>78409</v>
      </c>
      <c r="R4790">
        <v>16800</v>
      </c>
      <c r="S4790">
        <v>17640</v>
      </c>
      <c r="T4790">
        <v>18522</v>
      </c>
      <c r="U4790">
        <v>20244</v>
      </c>
      <c r="V4790">
        <v>21966</v>
      </c>
      <c r="W4790" t="s">
        <v>1922</v>
      </c>
      <c r="X4790">
        <v>1</v>
      </c>
      <c r="Y4790">
        <v>1</v>
      </c>
      <c r="Z4790" t="s">
        <v>1532</v>
      </c>
    </row>
    <row r="4791" spans="1:26">
      <c r="A4791">
        <v>285</v>
      </c>
      <c r="B4791">
        <v>16226</v>
      </c>
      <c r="C4791" t="s">
        <v>1574</v>
      </c>
      <c r="D4791" t="s">
        <v>1529</v>
      </c>
      <c r="E4791" t="s">
        <v>1445</v>
      </c>
      <c r="F4791">
        <v>58836</v>
      </c>
      <c r="G4791">
        <v>69857</v>
      </c>
      <c r="H4791" t="s">
        <v>1530</v>
      </c>
      <c r="I4791">
        <v>211</v>
      </c>
      <c r="J4791">
        <v>125</v>
      </c>
      <c r="K4791">
        <v>200</v>
      </c>
      <c r="L4791">
        <v>81000</v>
      </c>
      <c r="M4791">
        <v>4982</v>
      </c>
      <c r="N4791">
        <v>5231</v>
      </c>
      <c r="O4791">
        <v>5493</v>
      </c>
      <c r="P4791">
        <v>6004</v>
      </c>
      <c r="Q4791">
        <v>6515</v>
      </c>
      <c r="R4791">
        <v>25000</v>
      </c>
      <c r="S4791">
        <v>26249</v>
      </c>
      <c r="T4791">
        <v>27564</v>
      </c>
      <c r="U4791">
        <v>30128</v>
      </c>
      <c r="V4791">
        <v>32693</v>
      </c>
      <c r="W4791" t="s">
        <v>3554</v>
      </c>
      <c r="X4791">
        <v>1</v>
      </c>
      <c r="Y4791">
        <v>1</v>
      </c>
      <c r="Z4791" t="s">
        <v>1532</v>
      </c>
    </row>
    <row r="4792" spans="1:26">
      <c r="A4792">
        <v>285</v>
      </c>
      <c r="B4792">
        <v>16226</v>
      </c>
      <c r="C4792" t="s">
        <v>1574</v>
      </c>
      <c r="D4792" t="s">
        <v>1529</v>
      </c>
      <c r="E4792" t="s">
        <v>1442</v>
      </c>
      <c r="F4792">
        <v>27112</v>
      </c>
      <c r="G4792">
        <v>29591</v>
      </c>
      <c r="H4792" t="s">
        <v>1577</v>
      </c>
      <c r="I4792">
        <v>322</v>
      </c>
      <c r="J4792">
        <v>15</v>
      </c>
      <c r="K4792">
        <v>329</v>
      </c>
      <c r="L4792">
        <v>81000</v>
      </c>
      <c r="M4792">
        <v>59968</v>
      </c>
      <c r="N4792">
        <v>62966</v>
      </c>
      <c r="O4792">
        <v>66115</v>
      </c>
      <c r="P4792">
        <v>72262</v>
      </c>
      <c r="Q4792">
        <v>78409</v>
      </c>
      <c r="R4792">
        <v>4935</v>
      </c>
      <c r="S4792">
        <v>5182</v>
      </c>
      <c r="T4792">
        <v>5441</v>
      </c>
      <c r="U4792">
        <v>5947</v>
      </c>
      <c r="V4792">
        <v>6453</v>
      </c>
      <c r="W4792" t="s">
        <v>1857</v>
      </c>
      <c r="X4792">
        <v>1</v>
      </c>
      <c r="Y4792">
        <v>1</v>
      </c>
      <c r="Z4792" t="s">
        <v>1532</v>
      </c>
    </row>
    <row r="4793" spans="1:26">
      <c r="A4793">
        <v>285</v>
      </c>
      <c r="B4793">
        <v>16226</v>
      </c>
      <c r="C4793" t="s">
        <v>1574</v>
      </c>
      <c r="D4793" t="s">
        <v>1529</v>
      </c>
      <c r="E4793" t="s">
        <v>1442</v>
      </c>
      <c r="F4793">
        <v>1691</v>
      </c>
      <c r="G4793">
        <v>2011</v>
      </c>
      <c r="H4793" t="s">
        <v>1577</v>
      </c>
      <c r="I4793">
        <v>322</v>
      </c>
      <c r="J4793">
        <v>159</v>
      </c>
      <c r="K4793">
        <v>900</v>
      </c>
      <c r="L4793">
        <v>81000</v>
      </c>
      <c r="M4793">
        <v>59968</v>
      </c>
      <c r="N4793">
        <v>62966</v>
      </c>
      <c r="O4793">
        <v>66115</v>
      </c>
      <c r="P4793">
        <v>72262</v>
      </c>
      <c r="Q4793">
        <v>78409</v>
      </c>
      <c r="R4793">
        <v>143100</v>
      </c>
      <c r="S4793">
        <v>150254</v>
      </c>
      <c r="T4793">
        <v>157768</v>
      </c>
      <c r="U4793">
        <v>172437</v>
      </c>
      <c r="V4793">
        <v>187105</v>
      </c>
      <c r="W4793" t="s">
        <v>1857</v>
      </c>
      <c r="X4793">
        <v>1</v>
      </c>
      <c r="Y4793">
        <v>1</v>
      </c>
      <c r="Z4793" t="s">
        <v>1532</v>
      </c>
    </row>
    <row r="4794" spans="1:26">
      <c r="A4794">
        <v>285</v>
      </c>
      <c r="B4794">
        <v>16226</v>
      </c>
      <c r="C4794" t="s">
        <v>1574</v>
      </c>
      <c r="D4794" t="s">
        <v>1529</v>
      </c>
      <c r="E4794" t="s">
        <v>1442</v>
      </c>
      <c r="F4794">
        <v>21504</v>
      </c>
      <c r="G4794">
        <v>22697</v>
      </c>
      <c r="H4794" t="s">
        <v>1577</v>
      </c>
      <c r="I4794">
        <v>322</v>
      </c>
      <c r="J4794">
        <v>5</v>
      </c>
      <c r="K4794">
        <v>10000</v>
      </c>
      <c r="L4794">
        <v>81000</v>
      </c>
      <c r="M4794">
        <v>59968</v>
      </c>
      <c r="N4794">
        <v>62966</v>
      </c>
      <c r="O4794">
        <v>66115</v>
      </c>
      <c r="P4794">
        <v>72262</v>
      </c>
      <c r="Q4794">
        <v>78409</v>
      </c>
      <c r="R4794">
        <v>50000</v>
      </c>
      <c r="S4794">
        <v>52500</v>
      </c>
      <c r="T4794">
        <v>55125</v>
      </c>
      <c r="U4794">
        <v>60250</v>
      </c>
      <c r="V4794">
        <v>65376</v>
      </c>
      <c r="W4794" t="s">
        <v>1886</v>
      </c>
      <c r="X4794">
        <v>1</v>
      </c>
      <c r="Y4794">
        <v>1</v>
      </c>
      <c r="Z4794" t="s">
        <v>1532</v>
      </c>
    </row>
    <row r="4795" spans="1:26">
      <c r="A4795">
        <v>285</v>
      </c>
      <c r="B4795">
        <v>16226</v>
      </c>
      <c r="C4795" t="s">
        <v>1574</v>
      </c>
      <c r="D4795" t="s">
        <v>1529</v>
      </c>
      <c r="E4795" t="s">
        <v>1445</v>
      </c>
      <c r="F4795">
        <v>58827</v>
      </c>
      <c r="G4795">
        <v>69848</v>
      </c>
      <c r="H4795" t="s">
        <v>1530</v>
      </c>
      <c r="I4795">
        <v>211</v>
      </c>
      <c r="J4795">
        <v>300</v>
      </c>
      <c r="K4795">
        <v>200</v>
      </c>
      <c r="L4795">
        <v>81000</v>
      </c>
      <c r="M4795">
        <v>4982</v>
      </c>
      <c r="N4795">
        <v>5231</v>
      </c>
      <c r="O4795">
        <v>5493</v>
      </c>
      <c r="P4795">
        <v>6004</v>
      </c>
      <c r="Q4795">
        <v>6515</v>
      </c>
      <c r="R4795">
        <v>60000</v>
      </c>
      <c r="S4795">
        <v>62999</v>
      </c>
      <c r="T4795">
        <v>66154</v>
      </c>
      <c r="U4795">
        <v>72308</v>
      </c>
      <c r="V4795">
        <v>78462</v>
      </c>
      <c r="W4795" t="s">
        <v>3555</v>
      </c>
      <c r="X4795">
        <v>1</v>
      </c>
      <c r="Y4795">
        <v>1</v>
      </c>
      <c r="Z4795" t="s">
        <v>1532</v>
      </c>
    </row>
    <row r="4796" spans="1:26">
      <c r="A4796">
        <v>285</v>
      </c>
      <c r="B4796">
        <v>16226</v>
      </c>
      <c r="C4796" t="s">
        <v>1574</v>
      </c>
      <c r="D4796" t="s">
        <v>1529</v>
      </c>
      <c r="E4796" t="s">
        <v>1442</v>
      </c>
      <c r="F4796">
        <v>1683</v>
      </c>
      <c r="G4796">
        <v>2003</v>
      </c>
      <c r="H4796" t="s">
        <v>1577</v>
      </c>
      <c r="I4796">
        <v>322</v>
      </c>
      <c r="J4796">
        <v>370</v>
      </c>
      <c r="K4796">
        <v>500</v>
      </c>
      <c r="L4796">
        <v>81000</v>
      </c>
      <c r="M4796">
        <v>59968</v>
      </c>
      <c r="N4796">
        <v>62966</v>
      </c>
      <c r="O4796">
        <v>66115</v>
      </c>
      <c r="P4796">
        <v>72262</v>
      </c>
      <c r="Q4796">
        <v>78409</v>
      </c>
      <c r="R4796">
        <v>185000</v>
      </c>
      <c r="S4796">
        <v>194249</v>
      </c>
      <c r="T4796">
        <v>203963</v>
      </c>
      <c r="U4796">
        <v>222927</v>
      </c>
      <c r="V4796">
        <v>241890</v>
      </c>
      <c r="W4796" t="s">
        <v>3556</v>
      </c>
      <c r="X4796">
        <v>1</v>
      </c>
      <c r="Y4796">
        <v>1</v>
      </c>
      <c r="Z4796" t="s">
        <v>1532</v>
      </c>
    </row>
    <row r="4797" spans="1:26">
      <c r="A4797">
        <v>285</v>
      </c>
      <c r="B4797">
        <v>16226</v>
      </c>
      <c r="C4797" t="s">
        <v>1574</v>
      </c>
      <c r="D4797" t="s">
        <v>1529</v>
      </c>
      <c r="E4797" t="s">
        <v>1442</v>
      </c>
      <c r="F4797">
        <v>1681</v>
      </c>
      <c r="G4797">
        <v>2001</v>
      </c>
      <c r="H4797" t="s">
        <v>1577</v>
      </c>
      <c r="I4797">
        <v>322</v>
      </c>
      <c r="J4797">
        <v>78</v>
      </c>
      <c r="K4797">
        <v>1500</v>
      </c>
      <c r="L4797">
        <v>81000</v>
      </c>
      <c r="M4797">
        <v>59968</v>
      </c>
      <c r="N4797">
        <v>62966</v>
      </c>
      <c r="O4797">
        <v>66115</v>
      </c>
      <c r="P4797">
        <v>72262</v>
      </c>
      <c r="Q4797">
        <v>78409</v>
      </c>
      <c r="R4797">
        <v>117000</v>
      </c>
      <c r="S4797">
        <v>122849</v>
      </c>
      <c r="T4797">
        <v>128993</v>
      </c>
      <c r="U4797">
        <v>140986</v>
      </c>
      <c r="V4797">
        <v>152979</v>
      </c>
      <c r="W4797" t="s">
        <v>1860</v>
      </c>
      <c r="X4797">
        <v>1</v>
      </c>
      <c r="Y4797">
        <v>1</v>
      </c>
      <c r="Z4797" t="s">
        <v>1532</v>
      </c>
    </row>
    <row r="4798" spans="1:26">
      <c r="A4798">
        <v>285</v>
      </c>
      <c r="B4798">
        <v>16226</v>
      </c>
      <c r="C4798" t="s">
        <v>1574</v>
      </c>
      <c r="D4798" t="s">
        <v>1529</v>
      </c>
      <c r="E4798" t="s">
        <v>1442</v>
      </c>
      <c r="F4798">
        <v>28581</v>
      </c>
      <c r="G4798">
        <v>31151</v>
      </c>
      <c r="H4798" t="s">
        <v>1577</v>
      </c>
      <c r="I4798">
        <v>322</v>
      </c>
      <c r="J4798">
        <v>204</v>
      </c>
      <c r="K4798">
        <v>3000</v>
      </c>
      <c r="L4798">
        <v>81000</v>
      </c>
      <c r="M4798">
        <v>59968</v>
      </c>
      <c r="N4798">
        <v>62966</v>
      </c>
      <c r="O4798">
        <v>66115</v>
      </c>
      <c r="P4798">
        <v>72262</v>
      </c>
      <c r="Q4798">
        <v>78409</v>
      </c>
      <c r="R4798">
        <v>612000</v>
      </c>
      <c r="S4798">
        <v>642596</v>
      </c>
      <c r="T4798">
        <v>674733</v>
      </c>
      <c r="U4798">
        <v>737466</v>
      </c>
      <c r="V4798">
        <v>800199</v>
      </c>
      <c r="W4798" t="s">
        <v>3557</v>
      </c>
      <c r="X4798">
        <v>1</v>
      </c>
      <c r="Y4798">
        <v>1</v>
      </c>
      <c r="Z4798" t="s">
        <v>1532</v>
      </c>
    </row>
    <row r="4799" spans="1:26">
      <c r="A4799">
        <v>285</v>
      </c>
      <c r="B4799">
        <v>16226</v>
      </c>
      <c r="C4799" t="s">
        <v>1574</v>
      </c>
      <c r="D4799" t="s">
        <v>1529</v>
      </c>
      <c r="E4799" t="s">
        <v>1445</v>
      </c>
      <c r="F4799">
        <v>58834</v>
      </c>
      <c r="G4799">
        <v>69855</v>
      </c>
      <c r="H4799" t="s">
        <v>1530</v>
      </c>
      <c r="I4799">
        <v>211</v>
      </c>
      <c r="J4799">
        <v>200</v>
      </c>
      <c r="K4799">
        <v>250</v>
      </c>
      <c r="L4799">
        <v>81000</v>
      </c>
      <c r="M4799">
        <v>4982</v>
      </c>
      <c r="N4799">
        <v>5231</v>
      </c>
      <c r="O4799">
        <v>5493</v>
      </c>
      <c r="P4799">
        <v>6004</v>
      </c>
      <c r="Q4799">
        <v>6515</v>
      </c>
      <c r="R4799">
        <v>50000</v>
      </c>
      <c r="S4799">
        <v>52499</v>
      </c>
      <c r="T4799">
        <v>55128</v>
      </c>
      <c r="U4799">
        <v>60257</v>
      </c>
      <c r="V4799">
        <v>65385</v>
      </c>
      <c r="W4799" t="s">
        <v>3558</v>
      </c>
      <c r="X4799">
        <v>1</v>
      </c>
      <c r="Y4799">
        <v>1</v>
      </c>
      <c r="Z4799" t="s">
        <v>1532</v>
      </c>
    </row>
    <row r="4800" spans="1:26">
      <c r="A4800">
        <v>285</v>
      </c>
      <c r="B4800">
        <v>16226</v>
      </c>
      <c r="C4800" t="s">
        <v>1574</v>
      </c>
      <c r="D4800" t="s">
        <v>1529</v>
      </c>
      <c r="E4800" t="s">
        <v>1445</v>
      </c>
      <c r="F4800">
        <v>58835</v>
      </c>
      <c r="G4800">
        <v>69856</v>
      </c>
      <c r="H4800" t="s">
        <v>1530</v>
      </c>
      <c r="I4800">
        <v>211</v>
      </c>
      <c r="J4800">
        <v>125</v>
      </c>
      <c r="K4800">
        <v>250</v>
      </c>
      <c r="L4800">
        <v>81000</v>
      </c>
      <c r="M4800">
        <v>4982</v>
      </c>
      <c r="N4800">
        <v>5231</v>
      </c>
      <c r="O4800">
        <v>5493</v>
      </c>
      <c r="P4800">
        <v>6004</v>
      </c>
      <c r="Q4800">
        <v>6515</v>
      </c>
      <c r="R4800">
        <v>31250</v>
      </c>
      <c r="S4800">
        <v>32812</v>
      </c>
      <c r="T4800">
        <v>34455</v>
      </c>
      <c r="U4800">
        <v>37661</v>
      </c>
      <c r="V4800">
        <v>40866</v>
      </c>
      <c r="W4800" t="s">
        <v>3559</v>
      </c>
      <c r="X4800">
        <v>1</v>
      </c>
      <c r="Y4800">
        <v>1</v>
      </c>
      <c r="Z4800" t="s">
        <v>1532</v>
      </c>
    </row>
    <row r="4801" spans="1:26">
      <c r="A4801">
        <v>285</v>
      </c>
      <c r="B4801">
        <v>16226</v>
      </c>
      <c r="C4801" t="s">
        <v>1574</v>
      </c>
      <c r="D4801" t="s">
        <v>1529</v>
      </c>
      <c r="E4801" t="s">
        <v>1445</v>
      </c>
      <c r="F4801">
        <v>58830</v>
      </c>
      <c r="G4801">
        <v>94798</v>
      </c>
      <c r="H4801" t="s">
        <v>1530</v>
      </c>
      <c r="I4801">
        <v>211</v>
      </c>
      <c r="J4801">
        <v>200</v>
      </c>
      <c r="K4801">
        <v>300</v>
      </c>
      <c r="L4801">
        <v>81000</v>
      </c>
      <c r="M4801">
        <v>4982</v>
      </c>
      <c r="N4801">
        <v>5231</v>
      </c>
      <c r="O4801">
        <v>5493</v>
      </c>
      <c r="P4801">
        <v>6004</v>
      </c>
      <c r="Q4801">
        <v>6515</v>
      </c>
      <c r="R4801">
        <v>60000</v>
      </c>
      <c r="S4801">
        <v>62999</v>
      </c>
      <c r="T4801">
        <v>66154</v>
      </c>
      <c r="U4801">
        <v>72308</v>
      </c>
      <c r="V4801">
        <v>78462</v>
      </c>
      <c r="W4801" t="s">
        <v>3560</v>
      </c>
      <c r="X4801">
        <v>1</v>
      </c>
      <c r="Y4801">
        <v>1</v>
      </c>
      <c r="Z4801" t="s">
        <v>1532</v>
      </c>
    </row>
    <row r="4802" spans="1:26">
      <c r="A4802">
        <v>285</v>
      </c>
      <c r="B4802">
        <v>16226</v>
      </c>
      <c r="C4802" t="s">
        <v>1561</v>
      </c>
      <c r="D4802" t="s">
        <v>1529</v>
      </c>
      <c r="E4802" t="s">
        <v>1465</v>
      </c>
      <c r="F4802">
        <v>1678</v>
      </c>
      <c r="G4802">
        <v>1998</v>
      </c>
      <c r="H4802" t="s">
        <v>1577</v>
      </c>
      <c r="I4802">
        <v>322</v>
      </c>
      <c r="J4802">
        <v>25</v>
      </c>
      <c r="K4802">
        <v>800</v>
      </c>
      <c r="L4802">
        <v>1980</v>
      </c>
      <c r="M4802">
        <v>786</v>
      </c>
      <c r="N4802">
        <v>825</v>
      </c>
      <c r="O4802">
        <v>867</v>
      </c>
      <c r="P4802">
        <v>948</v>
      </c>
      <c r="Q4802">
        <v>1029</v>
      </c>
      <c r="R4802">
        <v>20000</v>
      </c>
      <c r="S4802">
        <v>20992</v>
      </c>
      <c r="T4802">
        <v>22061</v>
      </c>
      <c r="U4802">
        <v>24122</v>
      </c>
      <c r="V4802">
        <v>26183</v>
      </c>
      <c r="W4802" t="s">
        <v>1859</v>
      </c>
      <c r="X4802">
        <v>1</v>
      </c>
      <c r="Y4802">
        <v>1</v>
      </c>
      <c r="Z4802" t="s">
        <v>1532</v>
      </c>
    </row>
    <row r="4803" spans="1:26">
      <c r="A4803">
        <v>285</v>
      </c>
      <c r="B4803">
        <v>16226</v>
      </c>
      <c r="C4803" t="s">
        <v>1574</v>
      </c>
      <c r="D4803" t="s">
        <v>1529</v>
      </c>
      <c r="E4803" t="s">
        <v>1445</v>
      </c>
      <c r="F4803">
        <v>2330</v>
      </c>
      <c r="G4803">
        <v>45883</v>
      </c>
      <c r="H4803" t="s">
        <v>1530</v>
      </c>
      <c r="I4803">
        <v>211</v>
      </c>
      <c r="J4803">
        <v>1000</v>
      </c>
      <c r="K4803">
        <v>0.25</v>
      </c>
      <c r="L4803">
        <v>81000</v>
      </c>
      <c r="M4803">
        <v>4982</v>
      </c>
      <c r="N4803">
        <v>5231</v>
      </c>
      <c r="O4803">
        <v>5493</v>
      </c>
      <c r="P4803">
        <v>6004</v>
      </c>
      <c r="Q4803">
        <v>6515</v>
      </c>
      <c r="R4803">
        <v>250</v>
      </c>
      <c r="S4803">
        <v>262</v>
      </c>
      <c r="T4803">
        <v>276</v>
      </c>
      <c r="U4803">
        <v>301</v>
      </c>
      <c r="V4803">
        <v>327</v>
      </c>
      <c r="W4803" t="s">
        <v>3523</v>
      </c>
      <c r="X4803">
        <v>1</v>
      </c>
      <c r="Y4803">
        <v>1</v>
      </c>
      <c r="Z4803" t="s">
        <v>1532</v>
      </c>
    </row>
    <row r="4804" spans="1:26">
      <c r="A4804">
        <v>285</v>
      </c>
      <c r="B4804">
        <v>16226</v>
      </c>
      <c r="C4804" t="s">
        <v>1561</v>
      </c>
      <c r="D4804" t="s">
        <v>1529</v>
      </c>
      <c r="E4804" t="s">
        <v>1465</v>
      </c>
      <c r="F4804">
        <v>34392</v>
      </c>
      <c r="G4804">
        <v>37658</v>
      </c>
      <c r="H4804" t="s">
        <v>1577</v>
      </c>
      <c r="I4804">
        <v>322</v>
      </c>
      <c r="J4804">
        <v>44</v>
      </c>
      <c r="K4804">
        <v>2500</v>
      </c>
      <c r="L4804">
        <v>1980</v>
      </c>
      <c r="M4804">
        <v>786</v>
      </c>
      <c r="N4804">
        <v>825</v>
      </c>
      <c r="O4804">
        <v>867</v>
      </c>
      <c r="P4804">
        <v>948</v>
      </c>
      <c r="Q4804">
        <v>1029</v>
      </c>
      <c r="R4804">
        <v>110000</v>
      </c>
      <c r="S4804">
        <v>115458</v>
      </c>
      <c r="T4804">
        <v>121336</v>
      </c>
      <c r="U4804">
        <v>132672</v>
      </c>
      <c r="V4804">
        <v>144008</v>
      </c>
      <c r="W4804" t="s">
        <v>1853</v>
      </c>
      <c r="X4804">
        <v>1</v>
      </c>
      <c r="Y4804">
        <v>1</v>
      </c>
      <c r="Z4804" t="s">
        <v>1532</v>
      </c>
    </row>
    <row r="4805" spans="1:26">
      <c r="A4805">
        <v>285</v>
      </c>
      <c r="B4805">
        <v>16226</v>
      </c>
      <c r="C4805" t="s">
        <v>1574</v>
      </c>
      <c r="D4805" t="s">
        <v>1529</v>
      </c>
      <c r="E4805" t="s">
        <v>1445</v>
      </c>
      <c r="F4805">
        <v>55065</v>
      </c>
      <c r="G4805">
        <v>64911</v>
      </c>
      <c r="H4805" t="s">
        <v>1530</v>
      </c>
      <c r="I4805">
        <v>211</v>
      </c>
      <c r="J4805">
        <v>125</v>
      </c>
      <c r="K4805">
        <v>200</v>
      </c>
      <c r="L4805">
        <v>81000</v>
      </c>
      <c r="M4805">
        <v>4982</v>
      </c>
      <c r="N4805">
        <v>5231</v>
      </c>
      <c r="O4805">
        <v>5493</v>
      </c>
      <c r="P4805">
        <v>6004</v>
      </c>
      <c r="Q4805">
        <v>6515</v>
      </c>
      <c r="R4805">
        <v>25000</v>
      </c>
      <c r="S4805">
        <v>26249</v>
      </c>
      <c r="T4805">
        <v>27564</v>
      </c>
      <c r="U4805">
        <v>30128</v>
      </c>
      <c r="V4805">
        <v>32693</v>
      </c>
      <c r="W4805" t="s">
        <v>3561</v>
      </c>
      <c r="X4805">
        <v>1</v>
      </c>
      <c r="Y4805">
        <v>1</v>
      </c>
      <c r="Z4805" t="s">
        <v>1532</v>
      </c>
    </row>
    <row r="4806" spans="1:26">
      <c r="A4806">
        <v>285</v>
      </c>
      <c r="B4806">
        <v>16226</v>
      </c>
      <c r="C4806" t="s">
        <v>1561</v>
      </c>
      <c r="D4806" t="s">
        <v>1529</v>
      </c>
      <c r="E4806" t="s">
        <v>1464</v>
      </c>
      <c r="F4806">
        <v>37668</v>
      </c>
      <c r="G4806">
        <v>41508</v>
      </c>
      <c r="H4806" t="s">
        <v>1577</v>
      </c>
      <c r="I4806">
        <v>322</v>
      </c>
      <c r="J4806">
        <v>200</v>
      </c>
      <c r="K4806">
        <v>1500</v>
      </c>
      <c r="L4806">
        <v>1980</v>
      </c>
      <c r="M4806">
        <v>786</v>
      </c>
      <c r="N4806">
        <v>825</v>
      </c>
      <c r="O4806">
        <v>867</v>
      </c>
      <c r="P4806">
        <v>948</v>
      </c>
      <c r="Q4806">
        <v>1029</v>
      </c>
      <c r="R4806">
        <v>300000</v>
      </c>
      <c r="S4806">
        <v>314885</v>
      </c>
      <c r="T4806">
        <v>330916</v>
      </c>
      <c r="U4806">
        <v>361832</v>
      </c>
      <c r="V4806">
        <v>392748</v>
      </c>
      <c r="W4806" t="s">
        <v>1850</v>
      </c>
      <c r="X4806">
        <v>1</v>
      </c>
      <c r="Y4806">
        <v>1</v>
      </c>
      <c r="Z4806" t="s">
        <v>1532</v>
      </c>
    </row>
    <row r="4807" spans="1:26">
      <c r="A4807">
        <v>285</v>
      </c>
      <c r="B4807">
        <v>16226</v>
      </c>
      <c r="C4807" t="s">
        <v>1574</v>
      </c>
      <c r="D4807" t="s">
        <v>1529</v>
      </c>
      <c r="E4807" t="s">
        <v>1445</v>
      </c>
      <c r="F4807">
        <v>49485</v>
      </c>
      <c r="G4807">
        <v>65025</v>
      </c>
      <c r="H4807" t="s">
        <v>1530</v>
      </c>
      <c r="I4807">
        <v>211</v>
      </c>
      <c r="J4807">
        <v>150</v>
      </c>
      <c r="K4807">
        <v>200</v>
      </c>
      <c r="L4807">
        <v>81000</v>
      </c>
      <c r="M4807">
        <v>4982</v>
      </c>
      <c r="N4807">
        <v>5231</v>
      </c>
      <c r="O4807">
        <v>5493</v>
      </c>
      <c r="P4807">
        <v>6004</v>
      </c>
      <c r="Q4807">
        <v>6515</v>
      </c>
      <c r="R4807">
        <v>30000</v>
      </c>
      <c r="S4807">
        <v>31499</v>
      </c>
      <c r="T4807">
        <v>33077</v>
      </c>
      <c r="U4807">
        <v>36154</v>
      </c>
      <c r="V4807">
        <v>39231</v>
      </c>
      <c r="W4807" t="s">
        <v>3405</v>
      </c>
      <c r="X4807">
        <v>1</v>
      </c>
      <c r="Y4807">
        <v>1</v>
      </c>
      <c r="Z4807" t="s">
        <v>1532</v>
      </c>
    </row>
    <row r="4808" spans="1:26">
      <c r="A4808">
        <v>285</v>
      </c>
      <c r="B4808">
        <v>16226</v>
      </c>
      <c r="C4808" t="s">
        <v>1574</v>
      </c>
      <c r="D4808" t="s">
        <v>1529</v>
      </c>
      <c r="E4808" t="s">
        <v>1441</v>
      </c>
      <c r="F4808">
        <v>21514</v>
      </c>
      <c r="G4808">
        <v>22727</v>
      </c>
      <c r="H4808" t="s">
        <v>1577</v>
      </c>
      <c r="I4808">
        <v>322</v>
      </c>
      <c r="J4808">
        <v>50</v>
      </c>
      <c r="K4808">
        <v>1200</v>
      </c>
      <c r="L4808">
        <v>81000</v>
      </c>
      <c r="M4808">
        <v>741</v>
      </c>
      <c r="N4808">
        <v>778</v>
      </c>
      <c r="O4808">
        <v>817</v>
      </c>
      <c r="P4808">
        <v>893</v>
      </c>
      <c r="Q4808">
        <v>969</v>
      </c>
      <c r="R4808">
        <v>60000</v>
      </c>
      <c r="S4808">
        <v>62996</v>
      </c>
      <c r="T4808">
        <v>66154</v>
      </c>
      <c r="U4808">
        <v>72308</v>
      </c>
      <c r="V4808">
        <v>78462</v>
      </c>
      <c r="W4808" t="s">
        <v>1850</v>
      </c>
      <c r="X4808">
        <v>1</v>
      </c>
      <c r="Y4808">
        <v>1</v>
      </c>
      <c r="Z4808" t="s">
        <v>1532</v>
      </c>
    </row>
    <row r="4809" spans="1:26">
      <c r="A4809">
        <v>285</v>
      </c>
      <c r="B4809">
        <v>16226</v>
      </c>
      <c r="C4809" t="s">
        <v>1574</v>
      </c>
      <c r="D4809" t="s">
        <v>1529</v>
      </c>
      <c r="E4809" t="s">
        <v>1441</v>
      </c>
      <c r="F4809">
        <v>32960</v>
      </c>
      <c r="G4809">
        <v>35940</v>
      </c>
      <c r="H4809" t="s">
        <v>1577</v>
      </c>
      <c r="I4809">
        <v>322</v>
      </c>
      <c r="J4809">
        <v>57</v>
      </c>
      <c r="K4809">
        <v>5000</v>
      </c>
      <c r="L4809">
        <v>81000</v>
      </c>
      <c r="M4809">
        <v>741</v>
      </c>
      <c r="N4809">
        <v>778</v>
      </c>
      <c r="O4809">
        <v>817</v>
      </c>
      <c r="P4809">
        <v>893</v>
      </c>
      <c r="Q4809">
        <v>969</v>
      </c>
      <c r="R4809">
        <v>285000</v>
      </c>
      <c r="S4809">
        <v>299231</v>
      </c>
      <c r="T4809">
        <v>314231</v>
      </c>
      <c r="U4809">
        <v>343462</v>
      </c>
      <c r="V4809">
        <v>372692</v>
      </c>
      <c r="W4809" t="s">
        <v>3342</v>
      </c>
      <c r="X4809">
        <v>1</v>
      </c>
      <c r="Y4809">
        <v>1</v>
      </c>
      <c r="Z4809" t="s">
        <v>1532</v>
      </c>
    </row>
    <row r="4810" spans="1:26">
      <c r="A4810">
        <v>285</v>
      </c>
      <c r="B4810">
        <v>16226</v>
      </c>
      <c r="C4810" t="s">
        <v>1574</v>
      </c>
      <c r="D4810" t="s">
        <v>1529</v>
      </c>
      <c r="E4810" t="s">
        <v>1445</v>
      </c>
      <c r="F4810">
        <v>34673</v>
      </c>
      <c r="G4810">
        <v>37997</v>
      </c>
      <c r="H4810" t="s">
        <v>1530</v>
      </c>
      <c r="I4810">
        <v>211</v>
      </c>
      <c r="J4810">
        <v>500</v>
      </c>
      <c r="K4810">
        <v>75</v>
      </c>
      <c r="L4810">
        <v>81000</v>
      </c>
      <c r="M4810">
        <v>4982</v>
      </c>
      <c r="N4810">
        <v>5231</v>
      </c>
      <c r="O4810">
        <v>5493</v>
      </c>
      <c r="P4810">
        <v>6004</v>
      </c>
      <c r="Q4810">
        <v>6515</v>
      </c>
      <c r="R4810">
        <v>37500</v>
      </c>
      <c r="S4810">
        <v>39374</v>
      </c>
      <c r="T4810">
        <v>41346</v>
      </c>
      <c r="U4810">
        <v>45193</v>
      </c>
      <c r="V4810">
        <v>49039</v>
      </c>
      <c r="W4810" t="s">
        <v>3395</v>
      </c>
      <c r="X4810">
        <v>1</v>
      </c>
      <c r="Y4810">
        <v>1</v>
      </c>
      <c r="Z4810" t="s">
        <v>1532</v>
      </c>
    </row>
    <row r="4811" spans="1:26">
      <c r="A4811">
        <v>285</v>
      </c>
      <c r="B4811">
        <v>16226</v>
      </c>
      <c r="C4811" t="s">
        <v>1574</v>
      </c>
      <c r="D4811" t="s">
        <v>1529</v>
      </c>
      <c r="E4811" t="s">
        <v>1441</v>
      </c>
      <c r="F4811">
        <v>34392</v>
      </c>
      <c r="G4811">
        <v>37658</v>
      </c>
      <c r="H4811" t="s">
        <v>1577</v>
      </c>
      <c r="I4811">
        <v>322</v>
      </c>
      <c r="J4811">
        <v>52</v>
      </c>
      <c r="K4811">
        <v>2500</v>
      </c>
      <c r="L4811">
        <v>81000</v>
      </c>
      <c r="M4811">
        <v>741</v>
      </c>
      <c r="N4811">
        <v>778</v>
      </c>
      <c r="O4811">
        <v>817</v>
      </c>
      <c r="P4811">
        <v>893</v>
      </c>
      <c r="Q4811">
        <v>969</v>
      </c>
      <c r="R4811">
        <v>130000</v>
      </c>
      <c r="S4811">
        <v>136491</v>
      </c>
      <c r="T4811">
        <v>143333</v>
      </c>
      <c r="U4811">
        <v>156667</v>
      </c>
      <c r="V4811">
        <v>170000</v>
      </c>
      <c r="W4811" t="s">
        <v>1853</v>
      </c>
      <c r="X4811">
        <v>1</v>
      </c>
      <c r="Y4811">
        <v>1</v>
      </c>
      <c r="Z4811" t="s">
        <v>1532</v>
      </c>
    </row>
    <row r="4812" spans="1:26">
      <c r="A4812">
        <v>285</v>
      </c>
      <c r="B4812">
        <v>16226</v>
      </c>
      <c r="C4812" t="s">
        <v>1574</v>
      </c>
      <c r="D4812" t="s">
        <v>1529</v>
      </c>
      <c r="E4812" t="s">
        <v>1441</v>
      </c>
      <c r="F4812">
        <v>31349</v>
      </c>
      <c r="G4812">
        <v>34136</v>
      </c>
      <c r="H4812" t="s">
        <v>1577</v>
      </c>
      <c r="I4812">
        <v>322</v>
      </c>
      <c r="J4812">
        <v>16</v>
      </c>
      <c r="K4812">
        <v>750</v>
      </c>
      <c r="L4812">
        <v>81000</v>
      </c>
      <c r="M4812">
        <v>741</v>
      </c>
      <c r="N4812">
        <v>778</v>
      </c>
      <c r="O4812">
        <v>817</v>
      </c>
      <c r="P4812">
        <v>893</v>
      </c>
      <c r="Q4812">
        <v>969</v>
      </c>
      <c r="R4812">
        <v>12000</v>
      </c>
      <c r="S4812">
        <v>12599</v>
      </c>
      <c r="T4812">
        <v>13231</v>
      </c>
      <c r="U4812">
        <v>14462</v>
      </c>
      <c r="V4812">
        <v>15692</v>
      </c>
      <c r="W4812" t="s">
        <v>3324</v>
      </c>
      <c r="X4812">
        <v>1</v>
      </c>
      <c r="Y4812">
        <v>1</v>
      </c>
      <c r="Z4812" t="s">
        <v>1532</v>
      </c>
    </row>
    <row r="4813" spans="1:26">
      <c r="A4813">
        <v>285</v>
      </c>
      <c r="B4813">
        <v>16226</v>
      </c>
      <c r="C4813" t="s">
        <v>1574</v>
      </c>
      <c r="D4813" t="s">
        <v>1529</v>
      </c>
      <c r="E4813" t="s">
        <v>1441</v>
      </c>
      <c r="F4813">
        <v>32197</v>
      </c>
      <c r="G4813">
        <v>35062</v>
      </c>
      <c r="H4813" t="s">
        <v>1577</v>
      </c>
      <c r="I4813">
        <v>322</v>
      </c>
      <c r="J4813">
        <v>30</v>
      </c>
      <c r="K4813">
        <v>3850</v>
      </c>
      <c r="L4813">
        <v>81000</v>
      </c>
      <c r="M4813">
        <v>741</v>
      </c>
      <c r="N4813">
        <v>778</v>
      </c>
      <c r="O4813">
        <v>817</v>
      </c>
      <c r="P4813">
        <v>893</v>
      </c>
      <c r="Q4813">
        <v>969</v>
      </c>
      <c r="R4813">
        <v>115500</v>
      </c>
      <c r="S4813">
        <v>121267</v>
      </c>
      <c r="T4813">
        <v>127346</v>
      </c>
      <c r="U4813">
        <v>139192</v>
      </c>
      <c r="V4813">
        <v>151038</v>
      </c>
      <c r="W4813" t="s">
        <v>1853</v>
      </c>
      <c r="X4813">
        <v>1</v>
      </c>
      <c r="Y4813">
        <v>1</v>
      </c>
      <c r="Z4813" t="s">
        <v>1532</v>
      </c>
    </row>
    <row r="4814" spans="1:26">
      <c r="A4814">
        <v>285</v>
      </c>
      <c r="B4814">
        <v>16226</v>
      </c>
      <c r="C4814" t="s">
        <v>1574</v>
      </c>
      <c r="D4814" t="s">
        <v>1529</v>
      </c>
      <c r="E4814" t="s">
        <v>1445</v>
      </c>
      <c r="F4814">
        <v>34673</v>
      </c>
      <c r="G4814">
        <v>66876</v>
      </c>
      <c r="H4814" t="s">
        <v>1530</v>
      </c>
      <c r="I4814">
        <v>211</v>
      </c>
      <c r="J4814">
        <v>200</v>
      </c>
      <c r="K4814">
        <v>300</v>
      </c>
      <c r="L4814">
        <v>81000</v>
      </c>
      <c r="M4814">
        <v>4982</v>
      </c>
      <c r="N4814">
        <v>5231</v>
      </c>
      <c r="O4814">
        <v>5493</v>
      </c>
      <c r="P4814">
        <v>6004</v>
      </c>
      <c r="Q4814">
        <v>6515</v>
      </c>
      <c r="R4814">
        <v>60000</v>
      </c>
      <c r="S4814">
        <v>62999</v>
      </c>
      <c r="T4814">
        <v>66154</v>
      </c>
      <c r="U4814">
        <v>72308</v>
      </c>
      <c r="V4814">
        <v>78462</v>
      </c>
      <c r="W4814" t="s">
        <v>3395</v>
      </c>
      <c r="X4814">
        <v>1</v>
      </c>
      <c r="Y4814">
        <v>1</v>
      </c>
      <c r="Z4814" t="s">
        <v>1532</v>
      </c>
    </row>
    <row r="4815" spans="1:26">
      <c r="A4815">
        <v>285</v>
      </c>
      <c r="B4815">
        <v>16226</v>
      </c>
      <c r="C4815" t="s">
        <v>1574</v>
      </c>
      <c r="D4815" t="s">
        <v>1529</v>
      </c>
      <c r="E4815" t="s">
        <v>1441</v>
      </c>
      <c r="F4815">
        <v>31355</v>
      </c>
      <c r="G4815">
        <v>34142</v>
      </c>
      <c r="H4815" t="s">
        <v>1577</v>
      </c>
      <c r="I4815">
        <v>322</v>
      </c>
      <c r="J4815">
        <v>50</v>
      </c>
      <c r="K4815">
        <v>375</v>
      </c>
      <c r="L4815">
        <v>81000</v>
      </c>
      <c r="M4815">
        <v>741</v>
      </c>
      <c r="N4815">
        <v>778</v>
      </c>
      <c r="O4815">
        <v>817</v>
      </c>
      <c r="P4815">
        <v>893</v>
      </c>
      <c r="Q4815">
        <v>969</v>
      </c>
      <c r="R4815">
        <v>18750</v>
      </c>
      <c r="S4815">
        <v>19686</v>
      </c>
      <c r="T4815">
        <v>20673</v>
      </c>
      <c r="U4815">
        <v>22596</v>
      </c>
      <c r="V4815">
        <v>24519</v>
      </c>
      <c r="W4815" t="s">
        <v>3307</v>
      </c>
      <c r="X4815">
        <v>1</v>
      </c>
      <c r="Y4815">
        <v>1</v>
      </c>
      <c r="Z4815" t="s">
        <v>1532</v>
      </c>
    </row>
    <row r="4816" spans="1:26">
      <c r="A4816">
        <v>285</v>
      </c>
      <c r="B4816">
        <v>16226</v>
      </c>
      <c r="C4816" t="s">
        <v>1574</v>
      </c>
      <c r="D4816" t="s">
        <v>1529</v>
      </c>
      <c r="E4816" t="s">
        <v>1441</v>
      </c>
      <c r="F4816">
        <v>30935</v>
      </c>
      <c r="G4816">
        <v>33721</v>
      </c>
      <c r="H4816" t="s">
        <v>1577</v>
      </c>
      <c r="I4816">
        <v>322</v>
      </c>
      <c r="J4816">
        <v>30</v>
      </c>
      <c r="K4816">
        <v>500</v>
      </c>
      <c r="L4816">
        <v>81000</v>
      </c>
      <c r="M4816">
        <v>741</v>
      </c>
      <c r="N4816">
        <v>778</v>
      </c>
      <c r="O4816">
        <v>817</v>
      </c>
      <c r="P4816">
        <v>893</v>
      </c>
      <c r="Q4816">
        <v>969</v>
      </c>
      <c r="R4816">
        <v>15000</v>
      </c>
      <c r="S4816">
        <v>15749</v>
      </c>
      <c r="T4816">
        <v>16538</v>
      </c>
      <c r="U4816">
        <v>18077</v>
      </c>
      <c r="V4816">
        <v>19615</v>
      </c>
      <c r="W4816" t="s">
        <v>1857</v>
      </c>
      <c r="X4816">
        <v>1</v>
      </c>
      <c r="Y4816">
        <v>1</v>
      </c>
      <c r="Z4816" t="s">
        <v>1532</v>
      </c>
    </row>
    <row r="4817" spans="1:26">
      <c r="A4817">
        <v>285</v>
      </c>
      <c r="B4817">
        <v>16226</v>
      </c>
      <c r="C4817" t="s">
        <v>1574</v>
      </c>
      <c r="D4817" t="s">
        <v>1529</v>
      </c>
      <c r="E4817" t="s">
        <v>1441</v>
      </c>
      <c r="F4817">
        <v>49729</v>
      </c>
      <c r="G4817">
        <v>58294</v>
      </c>
      <c r="H4817" t="s">
        <v>1577</v>
      </c>
      <c r="I4817">
        <v>322</v>
      </c>
      <c r="J4817">
        <v>40</v>
      </c>
      <c r="K4817">
        <v>1500</v>
      </c>
      <c r="L4817">
        <v>81000</v>
      </c>
      <c r="M4817">
        <v>741</v>
      </c>
      <c r="N4817">
        <v>778</v>
      </c>
      <c r="O4817">
        <v>817</v>
      </c>
      <c r="P4817">
        <v>893</v>
      </c>
      <c r="Q4817">
        <v>969</v>
      </c>
      <c r="R4817">
        <v>60000</v>
      </c>
      <c r="S4817">
        <v>62996</v>
      </c>
      <c r="T4817">
        <v>66154</v>
      </c>
      <c r="U4817">
        <v>72308</v>
      </c>
      <c r="V4817">
        <v>78462</v>
      </c>
      <c r="W4817" t="s">
        <v>1857</v>
      </c>
      <c r="X4817">
        <v>1</v>
      </c>
      <c r="Y4817">
        <v>1</v>
      </c>
      <c r="Z4817" t="s">
        <v>1532</v>
      </c>
    </row>
    <row r="4818" spans="1:26">
      <c r="A4818">
        <v>285</v>
      </c>
      <c r="B4818">
        <v>16226</v>
      </c>
      <c r="C4818" t="s">
        <v>1574</v>
      </c>
      <c r="D4818" t="s">
        <v>1529</v>
      </c>
      <c r="E4818" t="s">
        <v>1441</v>
      </c>
      <c r="F4818">
        <v>48252</v>
      </c>
      <c r="G4818">
        <v>56421</v>
      </c>
      <c r="H4818" t="s">
        <v>1577</v>
      </c>
      <c r="I4818">
        <v>322</v>
      </c>
      <c r="J4818">
        <v>320</v>
      </c>
      <c r="K4818">
        <v>3000</v>
      </c>
      <c r="L4818">
        <v>81000</v>
      </c>
      <c r="M4818">
        <v>741</v>
      </c>
      <c r="N4818">
        <v>778</v>
      </c>
      <c r="O4818">
        <v>817</v>
      </c>
      <c r="P4818">
        <v>893</v>
      </c>
      <c r="Q4818">
        <v>969</v>
      </c>
      <c r="R4818">
        <v>960000</v>
      </c>
      <c r="S4818">
        <v>1007935</v>
      </c>
      <c r="T4818">
        <v>1058462</v>
      </c>
      <c r="U4818">
        <v>1156923</v>
      </c>
      <c r="V4818">
        <v>1255385</v>
      </c>
      <c r="W4818" t="s">
        <v>3095</v>
      </c>
      <c r="X4818">
        <v>1</v>
      </c>
      <c r="Y4818">
        <v>1</v>
      </c>
      <c r="Z4818" t="s">
        <v>1532</v>
      </c>
    </row>
    <row r="4819" spans="1:26">
      <c r="A4819">
        <v>285</v>
      </c>
      <c r="B4819">
        <v>16226</v>
      </c>
      <c r="C4819" t="s">
        <v>1574</v>
      </c>
      <c r="D4819" t="s">
        <v>1529</v>
      </c>
      <c r="E4819" t="s">
        <v>1445</v>
      </c>
      <c r="F4819">
        <v>2395</v>
      </c>
      <c r="G4819">
        <v>67270</v>
      </c>
      <c r="H4819" t="s">
        <v>1530</v>
      </c>
      <c r="I4819">
        <v>211</v>
      </c>
      <c r="J4819">
        <v>125</v>
      </c>
      <c r="K4819">
        <v>65</v>
      </c>
      <c r="L4819">
        <v>81000</v>
      </c>
      <c r="M4819">
        <v>4982</v>
      </c>
      <c r="N4819">
        <v>5231</v>
      </c>
      <c r="O4819">
        <v>5493</v>
      </c>
      <c r="P4819">
        <v>6004</v>
      </c>
      <c r="Q4819">
        <v>6515</v>
      </c>
      <c r="R4819">
        <v>8125</v>
      </c>
      <c r="S4819">
        <v>8531</v>
      </c>
      <c r="T4819">
        <v>8958</v>
      </c>
      <c r="U4819">
        <v>9792</v>
      </c>
      <c r="V4819">
        <v>10625</v>
      </c>
      <c r="W4819" t="s">
        <v>3395</v>
      </c>
      <c r="X4819">
        <v>1</v>
      </c>
      <c r="Y4819">
        <v>1</v>
      </c>
      <c r="Z4819" t="s">
        <v>1532</v>
      </c>
    </row>
    <row r="4820" spans="1:26">
      <c r="A4820">
        <v>285</v>
      </c>
      <c r="B4820">
        <v>16226</v>
      </c>
      <c r="C4820" t="s">
        <v>1574</v>
      </c>
      <c r="D4820" t="s">
        <v>1529</v>
      </c>
      <c r="E4820" t="s">
        <v>1441</v>
      </c>
      <c r="F4820">
        <v>48783</v>
      </c>
      <c r="G4820">
        <v>57130</v>
      </c>
      <c r="H4820" t="s">
        <v>1577</v>
      </c>
      <c r="I4820">
        <v>322</v>
      </c>
      <c r="J4820">
        <v>30</v>
      </c>
      <c r="K4820">
        <v>800</v>
      </c>
      <c r="L4820">
        <v>81000</v>
      </c>
      <c r="M4820">
        <v>741</v>
      </c>
      <c r="N4820">
        <v>778</v>
      </c>
      <c r="O4820">
        <v>817</v>
      </c>
      <c r="P4820">
        <v>893</v>
      </c>
      <c r="Q4820">
        <v>969</v>
      </c>
      <c r="R4820">
        <v>24000</v>
      </c>
      <c r="S4820">
        <v>25198</v>
      </c>
      <c r="T4820">
        <v>26462</v>
      </c>
      <c r="U4820">
        <v>28923</v>
      </c>
      <c r="V4820">
        <v>31385</v>
      </c>
      <c r="W4820" t="s">
        <v>1857</v>
      </c>
      <c r="X4820">
        <v>1</v>
      </c>
      <c r="Y4820">
        <v>1</v>
      </c>
      <c r="Z4820" t="s">
        <v>1532</v>
      </c>
    </row>
    <row r="4821" spans="1:26">
      <c r="A4821">
        <v>285</v>
      </c>
      <c r="B4821">
        <v>16226</v>
      </c>
      <c r="C4821" t="s">
        <v>1574</v>
      </c>
      <c r="D4821" t="s">
        <v>1529</v>
      </c>
      <c r="E4821" t="s">
        <v>1441</v>
      </c>
      <c r="F4821">
        <v>51317</v>
      </c>
      <c r="G4821">
        <v>60343</v>
      </c>
      <c r="H4821" t="s">
        <v>1577</v>
      </c>
      <c r="I4821">
        <v>322</v>
      </c>
      <c r="J4821">
        <v>20</v>
      </c>
      <c r="K4821">
        <v>450</v>
      </c>
      <c r="L4821">
        <v>81000</v>
      </c>
      <c r="M4821">
        <v>741</v>
      </c>
      <c r="N4821">
        <v>778</v>
      </c>
      <c r="O4821">
        <v>817</v>
      </c>
      <c r="P4821">
        <v>893</v>
      </c>
      <c r="Q4821">
        <v>969</v>
      </c>
      <c r="R4821">
        <v>9000</v>
      </c>
      <c r="S4821">
        <v>9449</v>
      </c>
      <c r="T4821">
        <v>9923</v>
      </c>
      <c r="U4821">
        <v>10846</v>
      </c>
      <c r="V4821">
        <v>11769</v>
      </c>
      <c r="W4821" t="s">
        <v>1857</v>
      </c>
      <c r="X4821">
        <v>1</v>
      </c>
      <c r="Y4821">
        <v>1</v>
      </c>
      <c r="Z4821" t="s">
        <v>1532</v>
      </c>
    </row>
    <row r="4822" spans="1:26">
      <c r="A4822">
        <v>285</v>
      </c>
      <c r="B4822">
        <v>16226</v>
      </c>
      <c r="C4822" t="s">
        <v>1574</v>
      </c>
      <c r="D4822" t="s">
        <v>1529</v>
      </c>
      <c r="E4822" t="s">
        <v>1441</v>
      </c>
      <c r="F4822">
        <v>48070</v>
      </c>
      <c r="G4822">
        <v>56151</v>
      </c>
      <c r="H4822" t="s">
        <v>1577</v>
      </c>
      <c r="I4822">
        <v>322</v>
      </c>
      <c r="J4822">
        <v>30</v>
      </c>
      <c r="K4822">
        <v>1500</v>
      </c>
      <c r="L4822">
        <v>81000</v>
      </c>
      <c r="M4822">
        <v>741</v>
      </c>
      <c r="N4822">
        <v>778</v>
      </c>
      <c r="O4822">
        <v>817</v>
      </c>
      <c r="P4822">
        <v>893</v>
      </c>
      <c r="Q4822">
        <v>969</v>
      </c>
      <c r="R4822">
        <v>45000</v>
      </c>
      <c r="S4822">
        <v>47247</v>
      </c>
      <c r="T4822">
        <v>49615</v>
      </c>
      <c r="U4822">
        <v>54231</v>
      </c>
      <c r="V4822">
        <v>58846</v>
      </c>
      <c r="W4822" t="s">
        <v>1857</v>
      </c>
      <c r="X4822">
        <v>1</v>
      </c>
      <c r="Y4822">
        <v>1</v>
      </c>
      <c r="Z4822" t="s">
        <v>1532</v>
      </c>
    </row>
    <row r="4823" spans="1:26">
      <c r="A4823">
        <v>285</v>
      </c>
      <c r="B4823">
        <v>16226</v>
      </c>
      <c r="C4823" t="s">
        <v>1574</v>
      </c>
      <c r="D4823" t="s">
        <v>1529</v>
      </c>
      <c r="E4823" t="s">
        <v>1445</v>
      </c>
      <c r="F4823">
        <v>4877</v>
      </c>
      <c r="G4823">
        <v>28701</v>
      </c>
      <c r="H4823" t="s">
        <v>1530</v>
      </c>
      <c r="I4823">
        <v>211</v>
      </c>
      <c r="J4823">
        <v>31700</v>
      </c>
      <c r="K4823">
        <v>17</v>
      </c>
      <c r="L4823">
        <v>81000</v>
      </c>
      <c r="M4823">
        <v>4982</v>
      </c>
      <c r="N4823">
        <v>5231</v>
      </c>
      <c r="O4823">
        <v>5493</v>
      </c>
      <c r="P4823">
        <v>6004</v>
      </c>
      <c r="Q4823">
        <v>6515</v>
      </c>
      <c r="R4823">
        <v>538900</v>
      </c>
      <c r="S4823">
        <v>565834</v>
      </c>
      <c r="T4823">
        <v>594175</v>
      </c>
      <c r="U4823">
        <v>649449</v>
      </c>
      <c r="V4823">
        <v>704724</v>
      </c>
      <c r="W4823" t="s">
        <v>3198</v>
      </c>
      <c r="X4823">
        <v>1</v>
      </c>
      <c r="Y4823">
        <v>1</v>
      </c>
      <c r="Z4823" t="s">
        <v>1532</v>
      </c>
    </row>
    <row r="4824" spans="1:26">
      <c r="A4824">
        <v>285</v>
      </c>
      <c r="B4824">
        <v>16226</v>
      </c>
      <c r="C4824" t="s">
        <v>1574</v>
      </c>
      <c r="D4824" t="s">
        <v>1529</v>
      </c>
      <c r="E4824" t="s">
        <v>1445</v>
      </c>
      <c r="F4824">
        <v>64339</v>
      </c>
      <c r="G4824">
        <v>77413</v>
      </c>
      <c r="H4824" t="s">
        <v>1577</v>
      </c>
      <c r="I4824">
        <v>322</v>
      </c>
      <c r="J4824">
        <v>50</v>
      </c>
      <c r="K4824">
        <v>600</v>
      </c>
      <c r="L4824">
        <v>81000</v>
      </c>
      <c r="M4824">
        <v>4982</v>
      </c>
      <c r="N4824">
        <v>5231</v>
      </c>
      <c r="O4824">
        <v>5493</v>
      </c>
      <c r="P4824">
        <v>6004</v>
      </c>
      <c r="Q4824">
        <v>6515</v>
      </c>
      <c r="R4824">
        <v>30000</v>
      </c>
      <c r="S4824">
        <v>31499</v>
      </c>
      <c r="T4824">
        <v>33077</v>
      </c>
      <c r="U4824">
        <v>36154</v>
      </c>
      <c r="V4824">
        <v>39231</v>
      </c>
      <c r="W4824" t="s">
        <v>1859</v>
      </c>
      <c r="X4824">
        <v>1</v>
      </c>
      <c r="Y4824">
        <v>1</v>
      </c>
      <c r="Z4824" t="s">
        <v>1532</v>
      </c>
    </row>
    <row r="4825" spans="1:26">
      <c r="A4825">
        <v>285</v>
      </c>
      <c r="B4825">
        <v>16226</v>
      </c>
      <c r="C4825" t="s">
        <v>1574</v>
      </c>
      <c r="D4825" t="s">
        <v>1529</v>
      </c>
      <c r="E4825" t="s">
        <v>1445</v>
      </c>
      <c r="F4825">
        <v>36932</v>
      </c>
      <c r="G4825">
        <v>40597</v>
      </c>
      <c r="H4825" t="s">
        <v>1577</v>
      </c>
      <c r="I4825">
        <v>322</v>
      </c>
      <c r="J4825">
        <v>15</v>
      </c>
      <c r="K4825">
        <v>1200</v>
      </c>
      <c r="L4825">
        <v>81000</v>
      </c>
      <c r="M4825">
        <v>4982</v>
      </c>
      <c r="N4825">
        <v>5231</v>
      </c>
      <c r="O4825">
        <v>5493</v>
      </c>
      <c r="P4825">
        <v>6004</v>
      </c>
      <c r="Q4825">
        <v>6515</v>
      </c>
      <c r="R4825">
        <v>18000</v>
      </c>
      <c r="S4825">
        <v>18900</v>
      </c>
      <c r="T4825">
        <v>19846</v>
      </c>
      <c r="U4825">
        <v>21692</v>
      </c>
      <c r="V4825">
        <v>23539</v>
      </c>
      <c r="W4825" t="s">
        <v>1860</v>
      </c>
      <c r="X4825">
        <v>1</v>
      </c>
      <c r="Y4825">
        <v>1</v>
      </c>
      <c r="Z4825" t="s">
        <v>1532</v>
      </c>
    </row>
    <row r="4826" spans="1:26">
      <c r="A4826">
        <v>285</v>
      </c>
      <c r="B4826">
        <v>16226</v>
      </c>
      <c r="C4826" t="s">
        <v>1574</v>
      </c>
      <c r="D4826" t="s">
        <v>1529</v>
      </c>
      <c r="E4826" t="s">
        <v>1445</v>
      </c>
      <c r="F4826">
        <v>37615</v>
      </c>
      <c r="G4826">
        <v>41442</v>
      </c>
      <c r="H4826" t="s">
        <v>1577</v>
      </c>
      <c r="I4826">
        <v>322</v>
      </c>
      <c r="J4826">
        <v>50</v>
      </c>
      <c r="K4826">
        <v>600</v>
      </c>
      <c r="L4826">
        <v>81000</v>
      </c>
      <c r="M4826">
        <v>4982</v>
      </c>
      <c r="N4826">
        <v>5231</v>
      </c>
      <c r="O4826">
        <v>5493</v>
      </c>
      <c r="P4826">
        <v>6004</v>
      </c>
      <c r="Q4826">
        <v>6515</v>
      </c>
      <c r="R4826">
        <v>30000</v>
      </c>
      <c r="S4826">
        <v>31499</v>
      </c>
      <c r="T4826">
        <v>33077</v>
      </c>
      <c r="U4826">
        <v>36154</v>
      </c>
      <c r="V4826">
        <v>39231</v>
      </c>
      <c r="W4826" t="s">
        <v>3562</v>
      </c>
      <c r="X4826">
        <v>1</v>
      </c>
      <c r="Y4826">
        <v>1</v>
      </c>
      <c r="Z4826" t="s">
        <v>1532</v>
      </c>
    </row>
    <row r="4827" spans="1:26">
      <c r="A4827">
        <v>285</v>
      </c>
      <c r="B4827">
        <v>16226</v>
      </c>
      <c r="C4827" t="s">
        <v>1574</v>
      </c>
      <c r="D4827" t="s">
        <v>1529</v>
      </c>
      <c r="E4827" t="s">
        <v>1445</v>
      </c>
      <c r="F4827">
        <v>78143</v>
      </c>
      <c r="G4827">
        <v>92412</v>
      </c>
      <c r="H4827" t="s">
        <v>1577</v>
      </c>
      <c r="I4827">
        <v>322</v>
      </c>
      <c r="J4827">
        <v>40</v>
      </c>
      <c r="K4827">
        <v>400</v>
      </c>
      <c r="L4827">
        <v>81000</v>
      </c>
      <c r="M4827">
        <v>4982</v>
      </c>
      <c r="N4827">
        <v>5231</v>
      </c>
      <c r="O4827">
        <v>5493</v>
      </c>
      <c r="P4827">
        <v>6004</v>
      </c>
      <c r="Q4827">
        <v>6515</v>
      </c>
      <c r="R4827">
        <v>16000</v>
      </c>
      <c r="S4827">
        <v>16800</v>
      </c>
      <c r="T4827">
        <v>17641</v>
      </c>
      <c r="U4827">
        <v>19282</v>
      </c>
      <c r="V4827">
        <v>20923</v>
      </c>
      <c r="W4827" t="s">
        <v>1850</v>
      </c>
      <c r="X4827">
        <v>1</v>
      </c>
      <c r="Y4827">
        <v>1</v>
      </c>
      <c r="Z4827" t="s">
        <v>1532</v>
      </c>
    </row>
    <row r="4828" spans="1:26">
      <c r="A4828">
        <v>285</v>
      </c>
      <c r="B4828">
        <v>16226</v>
      </c>
      <c r="C4828" t="s">
        <v>1574</v>
      </c>
      <c r="D4828" t="s">
        <v>1529</v>
      </c>
      <c r="E4828" t="s">
        <v>1445</v>
      </c>
      <c r="F4828">
        <v>76873</v>
      </c>
      <c r="G4828">
        <v>91039</v>
      </c>
      <c r="H4828" t="s">
        <v>1577</v>
      </c>
      <c r="I4828">
        <v>322</v>
      </c>
      <c r="J4828">
        <v>1</v>
      </c>
      <c r="K4828">
        <v>7000</v>
      </c>
      <c r="L4828">
        <v>81000</v>
      </c>
      <c r="M4828">
        <v>4982</v>
      </c>
      <c r="N4828">
        <v>5231</v>
      </c>
      <c r="O4828">
        <v>5493</v>
      </c>
      <c r="P4828">
        <v>6004</v>
      </c>
      <c r="Q4828">
        <v>6515</v>
      </c>
      <c r="R4828">
        <v>7000</v>
      </c>
      <c r="S4828">
        <v>7350</v>
      </c>
      <c r="T4828">
        <v>7718</v>
      </c>
      <c r="U4828">
        <v>8436</v>
      </c>
      <c r="V4828">
        <v>9154</v>
      </c>
      <c r="W4828" t="s">
        <v>3331</v>
      </c>
      <c r="X4828">
        <v>1</v>
      </c>
      <c r="Y4828">
        <v>1</v>
      </c>
      <c r="Z4828" t="s">
        <v>1532</v>
      </c>
    </row>
    <row r="4829" spans="1:26">
      <c r="A4829">
        <v>285</v>
      </c>
      <c r="B4829">
        <v>16226</v>
      </c>
      <c r="C4829" t="s">
        <v>1574</v>
      </c>
      <c r="D4829" t="s">
        <v>1529</v>
      </c>
      <c r="E4829" t="s">
        <v>1445</v>
      </c>
      <c r="F4829">
        <v>76872</v>
      </c>
      <c r="G4829">
        <v>91038</v>
      </c>
      <c r="H4829" t="s">
        <v>1577</v>
      </c>
      <c r="I4829">
        <v>322</v>
      </c>
      <c r="J4829">
        <v>1</v>
      </c>
      <c r="K4829">
        <v>7000</v>
      </c>
      <c r="L4829">
        <v>81000</v>
      </c>
      <c r="M4829">
        <v>4982</v>
      </c>
      <c r="N4829">
        <v>5231</v>
      </c>
      <c r="O4829">
        <v>5493</v>
      </c>
      <c r="P4829">
        <v>6004</v>
      </c>
      <c r="Q4829">
        <v>6515</v>
      </c>
      <c r="R4829">
        <v>7000</v>
      </c>
      <c r="S4829">
        <v>7350</v>
      </c>
      <c r="T4829">
        <v>7718</v>
      </c>
      <c r="U4829">
        <v>8436</v>
      </c>
      <c r="V4829">
        <v>9154</v>
      </c>
      <c r="W4829" t="s">
        <v>3331</v>
      </c>
      <c r="X4829">
        <v>1</v>
      </c>
      <c r="Y4829">
        <v>1</v>
      </c>
      <c r="Z4829" t="s">
        <v>1532</v>
      </c>
    </row>
    <row r="4830" spans="1:26">
      <c r="A4830">
        <v>285</v>
      </c>
      <c r="B4830">
        <v>16226</v>
      </c>
      <c r="C4830" t="s">
        <v>1574</v>
      </c>
      <c r="D4830" t="s">
        <v>1529</v>
      </c>
      <c r="E4830" t="s">
        <v>1445</v>
      </c>
      <c r="F4830">
        <v>78260</v>
      </c>
      <c r="G4830">
        <v>92533</v>
      </c>
      <c r="H4830" t="s">
        <v>1577</v>
      </c>
      <c r="I4830">
        <v>322</v>
      </c>
      <c r="J4830">
        <v>2</v>
      </c>
      <c r="K4830">
        <v>10000</v>
      </c>
      <c r="L4830">
        <v>81000</v>
      </c>
      <c r="M4830">
        <v>4982</v>
      </c>
      <c r="N4830">
        <v>5231</v>
      </c>
      <c r="O4830">
        <v>5493</v>
      </c>
      <c r="P4830">
        <v>6004</v>
      </c>
      <c r="Q4830">
        <v>6515</v>
      </c>
      <c r="R4830">
        <v>20000</v>
      </c>
      <c r="S4830">
        <v>21000</v>
      </c>
      <c r="T4830">
        <v>22051</v>
      </c>
      <c r="U4830">
        <v>24103</v>
      </c>
      <c r="V4830">
        <v>26154</v>
      </c>
      <c r="W4830" t="s">
        <v>3331</v>
      </c>
      <c r="X4830">
        <v>1</v>
      </c>
      <c r="Y4830">
        <v>1</v>
      </c>
      <c r="Z4830" t="s">
        <v>1532</v>
      </c>
    </row>
    <row r="4831" spans="1:26">
      <c r="A4831">
        <v>285</v>
      </c>
      <c r="B4831">
        <v>16226</v>
      </c>
      <c r="C4831" t="s">
        <v>1574</v>
      </c>
      <c r="D4831" t="s">
        <v>1529</v>
      </c>
      <c r="E4831" t="s">
        <v>1445</v>
      </c>
      <c r="F4831">
        <v>77416</v>
      </c>
      <c r="G4831">
        <v>91624</v>
      </c>
      <c r="H4831" t="s">
        <v>1577</v>
      </c>
      <c r="I4831">
        <v>322</v>
      </c>
      <c r="J4831">
        <v>1</v>
      </c>
      <c r="K4831">
        <v>10000</v>
      </c>
      <c r="L4831">
        <v>81000</v>
      </c>
      <c r="M4831">
        <v>4982</v>
      </c>
      <c r="N4831">
        <v>5231</v>
      </c>
      <c r="O4831">
        <v>5493</v>
      </c>
      <c r="P4831">
        <v>6004</v>
      </c>
      <c r="Q4831">
        <v>6515</v>
      </c>
      <c r="R4831">
        <v>10000</v>
      </c>
      <c r="S4831">
        <v>10500</v>
      </c>
      <c r="T4831">
        <v>11026</v>
      </c>
      <c r="U4831">
        <v>12051</v>
      </c>
      <c r="V4831">
        <v>13077</v>
      </c>
      <c r="W4831" t="s">
        <v>3331</v>
      </c>
      <c r="X4831">
        <v>1</v>
      </c>
      <c r="Y4831">
        <v>1</v>
      </c>
      <c r="Z4831" t="s">
        <v>1532</v>
      </c>
    </row>
    <row r="4832" spans="1:26">
      <c r="A4832">
        <v>285</v>
      </c>
      <c r="B4832">
        <v>16226</v>
      </c>
      <c r="C4832" t="s">
        <v>1574</v>
      </c>
      <c r="D4832" t="s">
        <v>1529</v>
      </c>
      <c r="E4832" t="s">
        <v>1445</v>
      </c>
      <c r="F4832">
        <v>77349</v>
      </c>
      <c r="G4832">
        <v>91548</v>
      </c>
      <c r="H4832" t="s">
        <v>1577</v>
      </c>
      <c r="I4832">
        <v>322</v>
      </c>
      <c r="J4832">
        <v>1</v>
      </c>
      <c r="K4832">
        <v>10000</v>
      </c>
      <c r="L4832">
        <v>81000</v>
      </c>
      <c r="M4832">
        <v>4982</v>
      </c>
      <c r="N4832">
        <v>5231</v>
      </c>
      <c r="O4832">
        <v>5493</v>
      </c>
      <c r="P4832">
        <v>6004</v>
      </c>
      <c r="Q4832">
        <v>6515</v>
      </c>
      <c r="R4832">
        <v>10000</v>
      </c>
      <c r="S4832">
        <v>10500</v>
      </c>
      <c r="T4832">
        <v>11026</v>
      </c>
      <c r="U4832">
        <v>12051</v>
      </c>
      <c r="V4832">
        <v>13077</v>
      </c>
      <c r="W4832" t="s">
        <v>3563</v>
      </c>
      <c r="X4832">
        <v>1</v>
      </c>
      <c r="Y4832">
        <v>1</v>
      </c>
      <c r="Z4832" t="s">
        <v>1532</v>
      </c>
    </row>
    <row r="4833" spans="1:26">
      <c r="A4833">
        <v>285</v>
      </c>
      <c r="B4833">
        <v>16226</v>
      </c>
      <c r="C4833" t="s">
        <v>1574</v>
      </c>
      <c r="D4833" t="s">
        <v>1529</v>
      </c>
      <c r="E4833" t="s">
        <v>1445</v>
      </c>
      <c r="F4833">
        <v>77344</v>
      </c>
      <c r="G4833">
        <v>91543</v>
      </c>
      <c r="H4833" t="s">
        <v>1577</v>
      </c>
      <c r="I4833">
        <v>322</v>
      </c>
      <c r="J4833">
        <v>1</v>
      </c>
      <c r="K4833">
        <v>12000</v>
      </c>
      <c r="L4833">
        <v>81000</v>
      </c>
      <c r="M4833">
        <v>4982</v>
      </c>
      <c r="N4833">
        <v>5231</v>
      </c>
      <c r="O4833">
        <v>5493</v>
      </c>
      <c r="P4833">
        <v>6004</v>
      </c>
      <c r="Q4833">
        <v>6515</v>
      </c>
      <c r="R4833">
        <v>12000</v>
      </c>
      <c r="S4833">
        <v>12600</v>
      </c>
      <c r="T4833">
        <v>13231</v>
      </c>
      <c r="U4833">
        <v>14462</v>
      </c>
      <c r="V4833">
        <v>15692</v>
      </c>
      <c r="W4833" t="s">
        <v>3307</v>
      </c>
      <c r="X4833">
        <v>1</v>
      </c>
      <c r="Y4833">
        <v>1</v>
      </c>
      <c r="Z4833" t="s">
        <v>1532</v>
      </c>
    </row>
    <row r="4834" spans="1:26">
      <c r="A4834">
        <v>285</v>
      </c>
      <c r="B4834">
        <v>16226</v>
      </c>
      <c r="C4834" t="s">
        <v>1574</v>
      </c>
      <c r="D4834" t="s">
        <v>1529</v>
      </c>
      <c r="E4834" t="s">
        <v>1445</v>
      </c>
      <c r="F4834">
        <v>76886</v>
      </c>
      <c r="G4834">
        <v>91052</v>
      </c>
      <c r="H4834" t="s">
        <v>1577</v>
      </c>
      <c r="I4834">
        <v>322</v>
      </c>
      <c r="J4834">
        <v>3</v>
      </c>
      <c r="K4834">
        <v>5000</v>
      </c>
      <c r="L4834">
        <v>81000</v>
      </c>
      <c r="M4834">
        <v>4982</v>
      </c>
      <c r="N4834">
        <v>5231</v>
      </c>
      <c r="O4834">
        <v>5493</v>
      </c>
      <c r="P4834">
        <v>6004</v>
      </c>
      <c r="Q4834">
        <v>6515</v>
      </c>
      <c r="R4834">
        <v>15000</v>
      </c>
      <c r="S4834">
        <v>15750</v>
      </c>
      <c r="T4834">
        <v>16539</v>
      </c>
      <c r="U4834">
        <v>18077</v>
      </c>
      <c r="V4834">
        <v>19616</v>
      </c>
      <c r="W4834" t="s">
        <v>3342</v>
      </c>
      <c r="X4834">
        <v>1</v>
      </c>
      <c r="Y4834">
        <v>1</v>
      </c>
      <c r="Z4834" t="s">
        <v>1532</v>
      </c>
    </row>
    <row r="4835" spans="1:26">
      <c r="A4835">
        <v>285</v>
      </c>
      <c r="B4835">
        <v>16226</v>
      </c>
      <c r="C4835" t="s">
        <v>1574</v>
      </c>
      <c r="D4835" t="s">
        <v>1529</v>
      </c>
      <c r="E4835" t="s">
        <v>1445</v>
      </c>
      <c r="F4835">
        <v>76884</v>
      </c>
      <c r="G4835">
        <v>91050</v>
      </c>
      <c r="H4835" t="s">
        <v>1577</v>
      </c>
      <c r="I4835">
        <v>322</v>
      </c>
      <c r="J4835">
        <v>1</v>
      </c>
      <c r="K4835">
        <v>5000</v>
      </c>
      <c r="L4835">
        <v>81000</v>
      </c>
      <c r="M4835">
        <v>4982</v>
      </c>
      <c r="N4835">
        <v>5231</v>
      </c>
      <c r="O4835">
        <v>5493</v>
      </c>
      <c r="P4835">
        <v>6004</v>
      </c>
      <c r="Q4835">
        <v>6515</v>
      </c>
      <c r="R4835">
        <v>5000</v>
      </c>
      <c r="S4835">
        <v>5250</v>
      </c>
      <c r="T4835">
        <v>5513</v>
      </c>
      <c r="U4835">
        <v>6026</v>
      </c>
      <c r="V4835">
        <v>6539</v>
      </c>
      <c r="W4835" t="s">
        <v>3342</v>
      </c>
      <c r="X4835">
        <v>1</v>
      </c>
      <c r="Y4835">
        <v>1</v>
      </c>
      <c r="Z4835" t="s">
        <v>1532</v>
      </c>
    </row>
    <row r="4836" spans="1:26">
      <c r="A4836">
        <v>285</v>
      </c>
      <c r="B4836">
        <v>16226</v>
      </c>
      <c r="C4836" t="s">
        <v>1574</v>
      </c>
      <c r="D4836" t="s">
        <v>1529</v>
      </c>
      <c r="E4836" t="s">
        <v>1445</v>
      </c>
      <c r="F4836">
        <v>75520</v>
      </c>
      <c r="G4836">
        <v>89580</v>
      </c>
      <c r="H4836" t="s">
        <v>1577</v>
      </c>
      <c r="I4836">
        <v>322</v>
      </c>
      <c r="J4836">
        <v>3</v>
      </c>
      <c r="K4836">
        <v>5000</v>
      </c>
      <c r="L4836">
        <v>81000</v>
      </c>
      <c r="M4836">
        <v>4982</v>
      </c>
      <c r="N4836">
        <v>5231</v>
      </c>
      <c r="O4836">
        <v>5493</v>
      </c>
      <c r="P4836">
        <v>6004</v>
      </c>
      <c r="Q4836">
        <v>6515</v>
      </c>
      <c r="R4836">
        <v>15000</v>
      </c>
      <c r="S4836">
        <v>15750</v>
      </c>
      <c r="T4836">
        <v>16539</v>
      </c>
      <c r="U4836">
        <v>18077</v>
      </c>
      <c r="V4836">
        <v>19616</v>
      </c>
      <c r="W4836" t="s">
        <v>3342</v>
      </c>
      <c r="X4836">
        <v>1</v>
      </c>
      <c r="Y4836">
        <v>1</v>
      </c>
      <c r="Z4836" t="s">
        <v>1532</v>
      </c>
    </row>
    <row r="4837" spans="1:26">
      <c r="A4837">
        <v>285</v>
      </c>
      <c r="B4837">
        <v>16226</v>
      </c>
      <c r="C4837" t="s">
        <v>1574</v>
      </c>
      <c r="D4837" t="s">
        <v>1529</v>
      </c>
      <c r="E4837" t="s">
        <v>1445</v>
      </c>
      <c r="F4837">
        <v>77089</v>
      </c>
      <c r="G4837">
        <v>91266</v>
      </c>
      <c r="H4837" t="s">
        <v>1577</v>
      </c>
      <c r="I4837">
        <v>322</v>
      </c>
      <c r="J4837">
        <v>1</v>
      </c>
      <c r="K4837">
        <v>7000</v>
      </c>
      <c r="L4837">
        <v>81000</v>
      </c>
      <c r="M4837">
        <v>4982</v>
      </c>
      <c r="N4837">
        <v>5231</v>
      </c>
      <c r="O4837">
        <v>5493</v>
      </c>
      <c r="P4837">
        <v>6004</v>
      </c>
      <c r="Q4837">
        <v>6515</v>
      </c>
      <c r="R4837">
        <v>7000</v>
      </c>
      <c r="S4837">
        <v>7350</v>
      </c>
      <c r="T4837">
        <v>7718</v>
      </c>
      <c r="U4837">
        <v>8436</v>
      </c>
      <c r="V4837">
        <v>9154</v>
      </c>
      <c r="W4837" t="s">
        <v>3342</v>
      </c>
      <c r="X4837">
        <v>1</v>
      </c>
      <c r="Y4837">
        <v>1</v>
      </c>
      <c r="Z4837" t="s">
        <v>1532</v>
      </c>
    </row>
    <row r="4838" spans="1:26">
      <c r="A4838">
        <v>285</v>
      </c>
      <c r="B4838">
        <v>16226</v>
      </c>
      <c r="C4838" t="s">
        <v>1574</v>
      </c>
      <c r="D4838" t="s">
        <v>1529</v>
      </c>
      <c r="E4838" t="s">
        <v>1445</v>
      </c>
      <c r="F4838">
        <v>78162</v>
      </c>
      <c r="G4838">
        <v>92431</v>
      </c>
      <c r="H4838" t="s">
        <v>1577</v>
      </c>
      <c r="I4838">
        <v>322</v>
      </c>
      <c r="J4838">
        <v>3</v>
      </c>
      <c r="K4838">
        <v>7000</v>
      </c>
      <c r="L4838">
        <v>81000</v>
      </c>
      <c r="M4838">
        <v>4982</v>
      </c>
      <c r="N4838">
        <v>5231</v>
      </c>
      <c r="O4838">
        <v>5493</v>
      </c>
      <c r="P4838">
        <v>6004</v>
      </c>
      <c r="Q4838">
        <v>6515</v>
      </c>
      <c r="R4838">
        <v>21000</v>
      </c>
      <c r="S4838">
        <v>22050</v>
      </c>
      <c r="T4838">
        <v>23154</v>
      </c>
      <c r="U4838">
        <v>25308</v>
      </c>
      <c r="V4838">
        <v>27462</v>
      </c>
      <c r="W4838" t="s">
        <v>3341</v>
      </c>
      <c r="X4838">
        <v>1</v>
      </c>
      <c r="Y4838">
        <v>1</v>
      </c>
      <c r="Z4838" t="s">
        <v>1532</v>
      </c>
    </row>
    <row r="4839" spans="1:26">
      <c r="A4839">
        <v>285</v>
      </c>
      <c r="B4839">
        <v>16226</v>
      </c>
      <c r="C4839" t="s">
        <v>1574</v>
      </c>
      <c r="D4839" t="s">
        <v>1529</v>
      </c>
      <c r="E4839" t="s">
        <v>1445</v>
      </c>
      <c r="F4839">
        <v>78160</v>
      </c>
      <c r="G4839">
        <v>92429</v>
      </c>
      <c r="H4839" t="s">
        <v>1577</v>
      </c>
      <c r="I4839">
        <v>322</v>
      </c>
      <c r="J4839">
        <v>2</v>
      </c>
      <c r="K4839">
        <v>7000</v>
      </c>
      <c r="L4839">
        <v>81000</v>
      </c>
      <c r="M4839">
        <v>4982</v>
      </c>
      <c r="N4839">
        <v>5231</v>
      </c>
      <c r="O4839">
        <v>5493</v>
      </c>
      <c r="P4839">
        <v>6004</v>
      </c>
      <c r="Q4839">
        <v>6515</v>
      </c>
      <c r="R4839">
        <v>14000</v>
      </c>
      <c r="S4839">
        <v>14700</v>
      </c>
      <c r="T4839">
        <v>15436</v>
      </c>
      <c r="U4839">
        <v>16872</v>
      </c>
      <c r="V4839">
        <v>18308</v>
      </c>
      <c r="W4839" t="s">
        <v>3341</v>
      </c>
      <c r="X4839">
        <v>1</v>
      </c>
      <c r="Y4839">
        <v>1</v>
      </c>
      <c r="Z4839" t="s">
        <v>1532</v>
      </c>
    </row>
    <row r="4840" spans="1:26">
      <c r="A4840">
        <v>285</v>
      </c>
      <c r="B4840">
        <v>16226</v>
      </c>
      <c r="C4840" t="s">
        <v>1574</v>
      </c>
      <c r="D4840" t="s">
        <v>1529</v>
      </c>
      <c r="E4840" t="s">
        <v>1445</v>
      </c>
      <c r="F4840">
        <v>78158</v>
      </c>
      <c r="G4840">
        <v>92427</v>
      </c>
      <c r="H4840" t="s">
        <v>1577</v>
      </c>
      <c r="I4840">
        <v>322</v>
      </c>
      <c r="J4840">
        <v>5</v>
      </c>
      <c r="K4840">
        <v>7000</v>
      </c>
      <c r="L4840">
        <v>81000</v>
      </c>
      <c r="M4840">
        <v>4982</v>
      </c>
      <c r="N4840">
        <v>5231</v>
      </c>
      <c r="O4840">
        <v>5493</v>
      </c>
      <c r="P4840">
        <v>6004</v>
      </c>
      <c r="Q4840">
        <v>6515</v>
      </c>
      <c r="R4840">
        <v>35000</v>
      </c>
      <c r="S4840">
        <v>36749</v>
      </c>
      <c r="T4840">
        <v>38590</v>
      </c>
      <c r="U4840">
        <v>42180</v>
      </c>
      <c r="V4840">
        <v>45770</v>
      </c>
      <c r="W4840" t="s">
        <v>3341</v>
      </c>
      <c r="X4840">
        <v>1</v>
      </c>
      <c r="Y4840">
        <v>1</v>
      </c>
      <c r="Z4840" t="s">
        <v>1532</v>
      </c>
    </row>
    <row r="4841" spans="1:26">
      <c r="A4841">
        <v>285</v>
      </c>
      <c r="B4841">
        <v>16226</v>
      </c>
      <c r="C4841" t="s">
        <v>1574</v>
      </c>
      <c r="D4841" t="s">
        <v>1529</v>
      </c>
      <c r="E4841" t="s">
        <v>1445</v>
      </c>
      <c r="F4841">
        <v>77274</v>
      </c>
      <c r="G4841">
        <v>91465</v>
      </c>
      <c r="H4841" t="s">
        <v>1577</v>
      </c>
      <c r="I4841">
        <v>322</v>
      </c>
      <c r="J4841">
        <v>1</v>
      </c>
      <c r="K4841">
        <v>7000</v>
      </c>
      <c r="L4841">
        <v>81000</v>
      </c>
      <c r="M4841">
        <v>4982</v>
      </c>
      <c r="N4841">
        <v>5231</v>
      </c>
      <c r="O4841">
        <v>5493</v>
      </c>
      <c r="P4841">
        <v>6004</v>
      </c>
      <c r="Q4841">
        <v>6515</v>
      </c>
      <c r="R4841">
        <v>7000</v>
      </c>
      <c r="S4841">
        <v>7350</v>
      </c>
      <c r="T4841">
        <v>7718</v>
      </c>
      <c r="U4841">
        <v>8436</v>
      </c>
      <c r="V4841">
        <v>9154</v>
      </c>
      <c r="W4841" t="s">
        <v>3341</v>
      </c>
      <c r="X4841">
        <v>1</v>
      </c>
      <c r="Y4841">
        <v>1</v>
      </c>
      <c r="Z4841" t="s">
        <v>1532</v>
      </c>
    </row>
    <row r="4842" spans="1:26">
      <c r="A4842">
        <v>285</v>
      </c>
      <c r="B4842">
        <v>16226</v>
      </c>
      <c r="C4842" t="s">
        <v>1574</v>
      </c>
      <c r="D4842" t="s">
        <v>1529</v>
      </c>
      <c r="E4842" t="s">
        <v>1445</v>
      </c>
      <c r="F4842">
        <v>75527</v>
      </c>
      <c r="G4842">
        <v>89587</v>
      </c>
      <c r="H4842" t="s">
        <v>1577</v>
      </c>
      <c r="I4842">
        <v>322</v>
      </c>
      <c r="J4842">
        <v>40</v>
      </c>
      <c r="K4842">
        <v>3000</v>
      </c>
      <c r="L4842">
        <v>81000</v>
      </c>
      <c r="M4842">
        <v>4982</v>
      </c>
      <c r="N4842">
        <v>5231</v>
      </c>
      <c r="O4842">
        <v>5493</v>
      </c>
      <c r="P4842">
        <v>6004</v>
      </c>
      <c r="Q4842">
        <v>6515</v>
      </c>
      <c r="R4842">
        <v>120000</v>
      </c>
      <c r="S4842">
        <v>125998</v>
      </c>
      <c r="T4842">
        <v>132308</v>
      </c>
      <c r="U4842">
        <v>144617</v>
      </c>
      <c r="V4842">
        <v>156925</v>
      </c>
      <c r="W4842" t="s">
        <v>3344</v>
      </c>
      <c r="X4842">
        <v>1</v>
      </c>
      <c r="Y4842">
        <v>1</v>
      </c>
      <c r="Z4842" t="s">
        <v>1532</v>
      </c>
    </row>
    <row r="4843" spans="1:26">
      <c r="A4843">
        <v>285</v>
      </c>
      <c r="B4843">
        <v>16226</v>
      </c>
      <c r="C4843" t="s">
        <v>1574</v>
      </c>
      <c r="D4843" t="s">
        <v>1529</v>
      </c>
      <c r="E4843" t="s">
        <v>1445</v>
      </c>
      <c r="F4843">
        <v>34392</v>
      </c>
      <c r="G4843">
        <v>37658</v>
      </c>
      <c r="H4843" t="s">
        <v>1577</v>
      </c>
      <c r="I4843">
        <v>322</v>
      </c>
      <c r="J4843">
        <v>1</v>
      </c>
      <c r="K4843">
        <v>2500</v>
      </c>
      <c r="L4843">
        <v>81000</v>
      </c>
      <c r="M4843">
        <v>4982</v>
      </c>
      <c r="N4843">
        <v>5231</v>
      </c>
      <c r="O4843">
        <v>5493</v>
      </c>
      <c r="P4843">
        <v>6004</v>
      </c>
      <c r="Q4843">
        <v>6515</v>
      </c>
      <c r="R4843">
        <v>2500</v>
      </c>
      <c r="S4843">
        <v>2625</v>
      </c>
      <c r="T4843">
        <v>2756</v>
      </c>
      <c r="U4843">
        <v>3013</v>
      </c>
      <c r="V4843">
        <v>3269</v>
      </c>
      <c r="W4843" t="s">
        <v>1853</v>
      </c>
      <c r="X4843">
        <v>1</v>
      </c>
      <c r="Y4843">
        <v>1</v>
      </c>
      <c r="Z4843" t="s">
        <v>1532</v>
      </c>
    </row>
    <row r="4844" spans="1:26">
      <c r="A4844">
        <v>285</v>
      </c>
      <c r="B4844">
        <v>16226</v>
      </c>
      <c r="C4844" t="s">
        <v>1574</v>
      </c>
      <c r="D4844" t="s">
        <v>1529</v>
      </c>
      <c r="E4844" t="s">
        <v>1438</v>
      </c>
      <c r="F4844">
        <v>60912</v>
      </c>
      <c r="G4844">
        <v>73030</v>
      </c>
      <c r="H4844" t="s">
        <v>1577</v>
      </c>
      <c r="I4844">
        <v>322</v>
      </c>
      <c r="J4844">
        <v>11</v>
      </c>
      <c r="K4844">
        <v>1200</v>
      </c>
      <c r="L4844">
        <v>81000</v>
      </c>
      <c r="M4844">
        <v>30492</v>
      </c>
      <c r="N4844">
        <v>32017</v>
      </c>
      <c r="O4844">
        <v>33617</v>
      </c>
      <c r="P4844">
        <v>36742</v>
      </c>
      <c r="Q4844">
        <v>39867</v>
      </c>
      <c r="R4844">
        <v>13200</v>
      </c>
      <c r="S4844">
        <v>13860</v>
      </c>
      <c r="T4844">
        <v>14553</v>
      </c>
      <c r="U4844">
        <v>15906</v>
      </c>
      <c r="V4844">
        <v>17258</v>
      </c>
      <c r="W4844" t="s">
        <v>3564</v>
      </c>
      <c r="X4844">
        <v>1</v>
      </c>
      <c r="Y4844">
        <v>1</v>
      </c>
      <c r="Z4844" t="s">
        <v>1532</v>
      </c>
    </row>
    <row r="4845" spans="1:26">
      <c r="A4845">
        <v>285</v>
      </c>
      <c r="B4845">
        <v>16226</v>
      </c>
      <c r="C4845" t="s">
        <v>1574</v>
      </c>
      <c r="D4845" t="s">
        <v>1529</v>
      </c>
      <c r="E4845" t="s">
        <v>1438</v>
      </c>
      <c r="F4845">
        <v>76882</v>
      </c>
      <c r="G4845">
        <v>91048</v>
      </c>
      <c r="H4845" t="s">
        <v>1577</v>
      </c>
      <c r="I4845">
        <v>322</v>
      </c>
      <c r="J4845">
        <v>1</v>
      </c>
      <c r="K4845">
        <v>3000</v>
      </c>
      <c r="L4845">
        <v>81000</v>
      </c>
      <c r="M4845">
        <v>30492</v>
      </c>
      <c r="N4845">
        <v>32017</v>
      </c>
      <c r="O4845">
        <v>33617</v>
      </c>
      <c r="P4845">
        <v>36742</v>
      </c>
      <c r="Q4845">
        <v>39867</v>
      </c>
      <c r="R4845">
        <v>3000</v>
      </c>
      <c r="S4845">
        <v>3150</v>
      </c>
      <c r="T4845">
        <v>3307</v>
      </c>
      <c r="U4845">
        <v>3615</v>
      </c>
      <c r="V4845">
        <v>3922</v>
      </c>
      <c r="W4845" t="s">
        <v>3346</v>
      </c>
      <c r="X4845">
        <v>1</v>
      </c>
      <c r="Y4845">
        <v>1</v>
      </c>
      <c r="Z4845" t="s">
        <v>1532</v>
      </c>
    </row>
    <row r="4846" spans="1:26">
      <c r="A4846">
        <v>285</v>
      </c>
      <c r="B4846">
        <v>16226</v>
      </c>
      <c r="C4846" t="s">
        <v>1574</v>
      </c>
      <c r="D4846" t="s">
        <v>1529</v>
      </c>
      <c r="E4846" t="s">
        <v>1438</v>
      </c>
      <c r="F4846">
        <v>76881</v>
      </c>
      <c r="G4846">
        <v>91047</v>
      </c>
      <c r="H4846" t="s">
        <v>1577</v>
      </c>
      <c r="I4846">
        <v>322</v>
      </c>
      <c r="J4846">
        <v>1</v>
      </c>
      <c r="K4846">
        <v>2500</v>
      </c>
      <c r="L4846">
        <v>81000</v>
      </c>
      <c r="M4846">
        <v>30492</v>
      </c>
      <c r="N4846">
        <v>32017</v>
      </c>
      <c r="O4846">
        <v>33617</v>
      </c>
      <c r="P4846">
        <v>36742</v>
      </c>
      <c r="Q4846">
        <v>39867</v>
      </c>
      <c r="R4846">
        <v>2500</v>
      </c>
      <c r="S4846">
        <v>2625</v>
      </c>
      <c r="T4846">
        <v>2756</v>
      </c>
      <c r="U4846">
        <v>3012</v>
      </c>
      <c r="V4846">
        <v>3269</v>
      </c>
      <c r="W4846" t="s">
        <v>3346</v>
      </c>
      <c r="X4846">
        <v>1</v>
      </c>
      <c r="Y4846">
        <v>1</v>
      </c>
      <c r="Z4846" t="s">
        <v>1532</v>
      </c>
    </row>
    <row r="4847" spans="1:26">
      <c r="A4847">
        <v>285</v>
      </c>
      <c r="B4847">
        <v>16226</v>
      </c>
      <c r="C4847" t="s">
        <v>1574</v>
      </c>
      <c r="D4847" t="s">
        <v>1529</v>
      </c>
      <c r="E4847" t="s">
        <v>1438</v>
      </c>
      <c r="F4847">
        <v>76880</v>
      </c>
      <c r="G4847">
        <v>91046</v>
      </c>
      <c r="H4847" t="s">
        <v>1577</v>
      </c>
      <c r="I4847">
        <v>322</v>
      </c>
      <c r="J4847">
        <v>1</v>
      </c>
      <c r="K4847">
        <v>2500</v>
      </c>
      <c r="L4847">
        <v>81000</v>
      </c>
      <c r="M4847">
        <v>30492</v>
      </c>
      <c r="N4847">
        <v>32017</v>
      </c>
      <c r="O4847">
        <v>33617</v>
      </c>
      <c r="P4847">
        <v>36742</v>
      </c>
      <c r="Q4847">
        <v>39867</v>
      </c>
      <c r="R4847">
        <v>2500</v>
      </c>
      <c r="S4847">
        <v>2625</v>
      </c>
      <c r="T4847">
        <v>2756</v>
      </c>
      <c r="U4847">
        <v>3012</v>
      </c>
      <c r="V4847">
        <v>3269</v>
      </c>
      <c r="W4847" t="s">
        <v>3346</v>
      </c>
      <c r="X4847">
        <v>1</v>
      </c>
      <c r="Y4847">
        <v>1</v>
      </c>
      <c r="Z4847" t="s">
        <v>1532</v>
      </c>
    </row>
    <row r="4848" spans="1:26">
      <c r="A4848">
        <v>285</v>
      </c>
      <c r="B4848">
        <v>16226</v>
      </c>
      <c r="C4848" t="s">
        <v>1574</v>
      </c>
      <c r="D4848" t="s">
        <v>1529</v>
      </c>
      <c r="E4848" t="s">
        <v>1438</v>
      </c>
      <c r="F4848">
        <v>76879</v>
      </c>
      <c r="G4848">
        <v>91045</v>
      </c>
      <c r="H4848" t="s">
        <v>1577</v>
      </c>
      <c r="I4848">
        <v>322</v>
      </c>
      <c r="J4848">
        <v>1</v>
      </c>
      <c r="K4848">
        <v>2500</v>
      </c>
      <c r="L4848">
        <v>81000</v>
      </c>
      <c r="M4848">
        <v>30492</v>
      </c>
      <c r="N4848">
        <v>32017</v>
      </c>
      <c r="O4848">
        <v>33617</v>
      </c>
      <c r="P4848">
        <v>36742</v>
      </c>
      <c r="Q4848">
        <v>39867</v>
      </c>
      <c r="R4848">
        <v>2500</v>
      </c>
      <c r="S4848">
        <v>2625</v>
      </c>
      <c r="T4848">
        <v>2756</v>
      </c>
      <c r="U4848">
        <v>3012</v>
      </c>
      <c r="V4848">
        <v>3269</v>
      </c>
      <c r="W4848" t="s">
        <v>3346</v>
      </c>
      <c r="X4848">
        <v>1</v>
      </c>
      <c r="Y4848">
        <v>1</v>
      </c>
      <c r="Z4848" t="s">
        <v>1532</v>
      </c>
    </row>
    <row r="4849" spans="1:26">
      <c r="A4849">
        <v>285</v>
      </c>
      <c r="B4849">
        <v>16226</v>
      </c>
      <c r="C4849" t="s">
        <v>1574</v>
      </c>
      <c r="D4849" t="s">
        <v>1529</v>
      </c>
      <c r="E4849" t="s">
        <v>1438</v>
      </c>
      <c r="F4849">
        <v>76877</v>
      </c>
      <c r="G4849">
        <v>91043</v>
      </c>
      <c r="H4849" t="s">
        <v>1577</v>
      </c>
      <c r="I4849">
        <v>322</v>
      </c>
      <c r="J4849">
        <v>1</v>
      </c>
      <c r="K4849">
        <v>2500</v>
      </c>
      <c r="L4849">
        <v>81000</v>
      </c>
      <c r="M4849">
        <v>30492</v>
      </c>
      <c r="N4849">
        <v>32017</v>
      </c>
      <c r="O4849">
        <v>33617</v>
      </c>
      <c r="P4849">
        <v>36742</v>
      </c>
      <c r="Q4849">
        <v>39867</v>
      </c>
      <c r="R4849">
        <v>2500</v>
      </c>
      <c r="S4849">
        <v>2625</v>
      </c>
      <c r="T4849">
        <v>2756</v>
      </c>
      <c r="U4849">
        <v>3012</v>
      </c>
      <c r="V4849">
        <v>3269</v>
      </c>
      <c r="W4849" t="s">
        <v>3346</v>
      </c>
      <c r="X4849">
        <v>1</v>
      </c>
      <c r="Y4849">
        <v>1</v>
      </c>
      <c r="Z4849" t="s">
        <v>1532</v>
      </c>
    </row>
    <row r="4850" spans="1:26">
      <c r="A4850">
        <v>285</v>
      </c>
      <c r="B4850">
        <v>16226</v>
      </c>
      <c r="C4850" t="s">
        <v>1574</v>
      </c>
      <c r="D4850" t="s">
        <v>1529</v>
      </c>
      <c r="E4850" t="s">
        <v>1438</v>
      </c>
      <c r="F4850">
        <v>76866</v>
      </c>
      <c r="G4850">
        <v>91032</v>
      </c>
      <c r="H4850" t="s">
        <v>1577</v>
      </c>
      <c r="I4850">
        <v>322</v>
      </c>
      <c r="J4850">
        <v>1</v>
      </c>
      <c r="K4850">
        <v>2500</v>
      </c>
      <c r="L4850">
        <v>81000</v>
      </c>
      <c r="M4850">
        <v>30492</v>
      </c>
      <c r="N4850">
        <v>32017</v>
      </c>
      <c r="O4850">
        <v>33617</v>
      </c>
      <c r="P4850">
        <v>36742</v>
      </c>
      <c r="Q4850">
        <v>39867</v>
      </c>
      <c r="R4850">
        <v>2500</v>
      </c>
      <c r="S4850">
        <v>2625</v>
      </c>
      <c r="T4850">
        <v>2756</v>
      </c>
      <c r="U4850">
        <v>3012</v>
      </c>
      <c r="V4850">
        <v>3269</v>
      </c>
      <c r="W4850" t="s">
        <v>3346</v>
      </c>
      <c r="X4850">
        <v>1</v>
      </c>
      <c r="Y4850">
        <v>1</v>
      </c>
      <c r="Z4850" t="s">
        <v>1532</v>
      </c>
    </row>
    <row r="4851" spans="1:26">
      <c r="A4851">
        <v>285</v>
      </c>
      <c r="B4851">
        <v>16226</v>
      </c>
      <c r="C4851" t="s">
        <v>1574</v>
      </c>
      <c r="D4851" t="s">
        <v>1529</v>
      </c>
      <c r="E4851" t="s">
        <v>1438</v>
      </c>
      <c r="F4851">
        <v>76883</v>
      </c>
      <c r="G4851">
        <v>91049</v>
      </c>
      <c r="H4851" t="s">
        <v>1577</v>
      </c>
      <c r="I4851">
        <v>322</v>
      </c>
      <c r="J4851">
        <v>1</v>
      </c>
      <c r="K4851">
        <v>2500</v>
      </c>
      <c r="L4851">
        <v>81000</v>
      </c>
      <c r="M4851">
        <v>30492</v>
      </c>
      <c r="N4851">
        <v>32017</v>
      </c>
      <c r="O4851">
        <v>33617</v>
      </c>
      <c r="P4851">
        <v>36742</v>
      </c>
      <c r="Q4851">
        <v>39867</v>
      </c>
      <c r="R4851">
        <v>2500</v>
      </c>
      <c r="S4851">
        <v>2625</v>
      </c>
      <c r="T4851">
        <v>2756</v>
      </c>
      <c r="U4851">
        <v>3012</v>
      </c>
      <c r="V4851">
        <v>3269</v>
      </c>
      <c r="W4851" t="s">
        <v>3346</v>
      </c>
      <c r="X4851">
        <v>1</v>
      </c>
      <c r="Y4851">
        <v>1</v>
      </c>
      <c r="Z4851" t="s">
        <v>1532</v>
      </c>
    </row>
    <row r="4852" spans="1:26">
      <c r="A4852">
        <v>285</v>
      </c>
      <c r="B4852">
        <v>16226</v>
      </c>
      <c r="C4852" t="s">
        <v>1574</v>
      </c>
      <c r="D4852" t="s">
        <v>1529</v>
      </c>
      <c r="E4852" t="s">
        <v>1445</v>
      </c>
      <c r="F4852">
        <v>56368</v>
      </c>
      <c r="G4852">
        <v>66725</v>
      </c>
      <c r="H4852" t="s">
        <v>1530</v>
      </c>
      <c r="I4852">
        <v>211</v>
      </c>
      <c r="J4852">
        <v>125</v>
      </c>
      <c r="K4852">
        <v>20</v>
      </c>
      <c r="L4852">
        <v>81000</v>
      </c>
      <c r="M4852">
        <v>4982</v>
      </c>
      <c r="N4852">
        <v>5231</v>
      </c>
      <c r="O4852">
        <v>5493</v>
      </c>
      <c r="P4852">
        <v>6004</v>
      </c>
      <c r="Q4852">
        <v>6515</v>
      </c>
      <c r="R4852">
        <v>2500</v>
      </c>
      <c r="S4852">
        <v>2625</v>
      </c>
      <c r="T4852">
        <v>2756</v>
      </c>
      <c r="U4852">
        <v>3013</v>
      </c>
      <c r="V4852">
        <v>3269</v>
      </c>
      <c r="W4852" t="s">
        <v>3565</v>
      </c>
      <c r="X4852">
        <v>1</v>
      </c>
      <c r="Y4852">
        <v>1</v>
      </c>
      <c r="Z4852" t="s">
        <v>1532</v>
      </c>
    </row>
    <row r="4853" spans="1:26">
      <c r="A4853">
        <v>285</v>
      </c>
      <c r="B4853">
        <v>16226</v>
      </c>
      <c r="C4853" t="s">
        <v>1574</v>
      </c>
      <c r="D4853" t="s">
        <v>1529</v>
      </c>
      <c r="E4853" t="s">
        <v>1438</v>
      </c>
      <c r="F4853">
        <v>36648</v>
      </c>
      <c r="G4853">
        <v>40298</v>
      </c>
      <c r="H4853" t="s">
        <v>1577</v>
      </c>
      <c r="I4853">
        <v>322</v>
      </c>
      <c r="J4853">
        <v>1</v>
      </c>
      <c r="K4853">
        <v>2500</v>
      </c>
      <c r="L4853">
        <v>81000</v>
      </c>
      <c r="M4853">
        <v>30492</v>
      </c>
      <c r="N4853">
        <v>32017</v>
      </c>
      <c r="O4853">
        <v>33617</v>
      </c>
      <c r="P4853">
        <v>36742</v>
      </c>
      <c r="Q4853">
        <v>39867</v>
      </c>
      <c r="R4853">
        <v>2500</v>
      </c>
      <c r="S4853">
        <v>2625</v>
      </c>
      <c r="T4853">
        <v>2756</v>
      </c>
      <c r="U4853">
        <v>3012</v>
      </c>
      <c r="V4853">
        <v>3269</v>
      </c>
      <c r="W4853" t="s">
        <v>3346</v>
      </c>
      <c r="X4853">
        <v>1</v>
      </c>
      <c r="Y4853">
        <v>1</v>
      </c>
      <c r="Z4853" t="s">
        <v>1532</v>
      </c>
    </row>
    <row r="4854" spans="1:26">
      <c r="A4854">
        <v>285</v>
      </c>
      <c r="B4854">
        <v>16226</v>
      </c>
      <c r="C4854" t="s">
        <v>1574</v>
      </c>
      <c r="D4854" t="s">
        <v>1529</v>
      </c>
      <c r="E4854" t="s">
        <v>1445</v>
      </c>
      <c r="F4854">
        <v>56366</v>
      </c>
      <c r="G4854">
        <v>66723</v>
      </c>
      <c r="H4854" t="s">
        <v>1530</v>
      </c>
      <c r="I4854">
        <v>211</v>
      </c>
      <c r="J4854">
        <v>125</v>
      </c>
      <c r="K4854">
        <v>400</v>
      </c>
      <c r="L4854">
        <v>81000</v>
      </c>
      <c r="M4854">
        <v>4982</v>
      </c>
      <c r="N4854">
        <v>5231</v>
      </c>
      <c r="O4854">
        <v>5493</v>
      </c>
      <c r="P4854">
        <v>6004</v>
      </c>
      <c r="Q4854">
        <v>6515</v>
      </c>
      <c r="R4854">
        <v>50000</v>
      </c>
      <c r="S4854">
        <v>52499</v>
      </c>
      <c r="T4854">
        <v>55128</v>
      </c>
      <c r="U4854">
        <v>60257</v>
      </c>
      <c r="V4854">
        <v>65385</v>
      </c>
      <c r="W4854" t="s">
        <v>3405</v>
      </c>
      <c r="X4854">
        <v>1</v>
      </c>
      <c r="Y4854">
        <v>1</v>
      </c>
      <c r="Z4854" t="s">
        <v>1532</v>
      </c>
    </row>
    <row r="4855" spans="1:26">
      <c r="A4855">
        <v>285</v>
      </c>
      <c r="B4855">
        <v>16226</v>
      </c>
      <c r="C4855" t="s">
        <v>1574</v>
      </c>
      <c r="D4855" t="s">
        <v>1529</v>
      </c>
      <c r="E4855" t="s">
        <v>1438</v>
      </c>
      <c r="F4855">
        <v>49860</v>
      </c>
      <c r="G4855">
        <v>58447</v>
      </c>
      <c r="H4855" t="s">
        <v>1577</v>
      </c>
      <c r="I4855">
        <v>329</v>
      </c>
      <c r="J4855">
        <v>15</v>
      </c>
      <c r="K4855">
        <v>2000</v>
      </c>
      <c r="L4855">
        <v>81000</v>
      </c>
      <c r="M4855">
        <v>30492</v>
      </c>
      <c r="N4855">
        <v>32017</v>
      </c>
      <c r="O4855">
        <v>33617</v>
      </c>
      <c r="P4855">
        <v>36742</v>
      </c>
      <c r="Q4855">
        <v>39867</v>
      </c>
      <c r="R4855">
        <v>30000</v>
      </c>
      <c r="S4855">
        <v>31500</v>
      </c>
      <c r="T4855">
        <v>33075</v>
      </c>
      <c r="U4855">
        <v>36149</v>
      </c>
      <c r="V4855">
        <v>39224</v>
      </c>
      <c r="W4855" t="s">
        <v>2010</v>
      </c>
      <c r="X4855">
        <v>1</v>
      </c>
      <c r="Y4855">
        <v>1</v>
      </c>
      <c r="Z4855" t="s">
        <v>1532</v>
      </c>
    </row>
    <row r="4856" spans="1:26">
      <c r="A4856">
        <v>285</v>
      </c>
      <c r="B4856">
        <v>16226</v>
      </c>
      <c r="C4856" t="s">
        <v>1574</v>
      </c>
      <c r="D4856" t="s">
        <v>1529</v>
      </c>
      <c r="E4856" t="s">
        <v>1445</v>
      </c>
      <c r="F4856">
        <v>56364</v>
      </c>
      <c r="G4856">
        <v>66721</v>
      </c>
      <c r="H4856" t="s">
        <v>1530</v>
      </c>
      <c r="I4856">
        <v>211</v>
      </c>
      <c r="J4856">
        <v>125</v>
      </c>
      <c r="K4856">
        <v>400</v>
      </c>
      <c r="L4856">
        <v>81000</v>
      </c>
      <c r="M4856">
        <v>4982</v>
      </c>
      <c r="N4856">
        <v>5231</v>
      </c>
      <c r="O4856">
        <v>5493</v>
      </c>
      <c r="P4856">
        <v>6004</v>
      </c>
      <c r="Q4856">
        <v>6515</v>
      </c>
      <c r="R4856">
        <v>50000</v>
      </c>
      <c r="S4856">
        <v>52499</v>
      </c>
      <c r="T4856">
        <v>55128</v>
      </c>
      <c r="U4856">
        <v>60257</v>
      </c>
      <c r="V4856">
        <v>65385</v>
      </c>
      <c r="W4856" t="s">
        <v>3405</v>
      </c>
      <c r="X4856">
        <v>1</v>
      </c>
      <c r="Y4856">
        <v>1</v>
      </c>
      <c r="Z4856" t="s">
        <v>1532</v>
      </c>
    </row>
    <row r="4857" spans="1:26">
      <c r="A4857">
        <v>285</v>
      </c>
      <c r="B4857">
        <v>16226</v>
      </c>
      <c r="C4857" t="s">
        <v>1574</v>
      </c>
      <c r="D4857" t="s">
        <v>1529</v>
      </c>
      <c r="E4857" t="s">
        <v>1438</v>
      </c>
      <c r="F4857">
        <v>76896</v>
      </c>
      <c r="G4857">
        <v>91062</v>
      </c>
      <c r="H4857" t="s">
        <v>1577</v>
      </c>
      <c r="I4857">
        <v>322</v>
      </c>
      <c r="J4857">
        <v>1</v>
      </c>
      <c r="K4857">
        <v>2500</v>
      </c>
      <c r="L4857">
        <v>81000</v>
      </c>
      <c r="M4857">
        <v>30492</v>
      </c>
      <c r="N4857">
        <v>32017</v>
      </c>
      <c r="O4857">
        <v>33617</v>
      </c>
      <c r="P4857">
        <v>36742</v>
      </c>
      <c r="Q4857">
        <v>39867</v>
      </c>
      <c r="R4857">
        <v>2500</v>
      </c>
      <c r="S4857">
        <v>2625</v>
      </c>
      <c r="T4857">
        <v>2756</v>
      </c>
      <c r="U4857">
        <v>3012</v>
      </c>
      <c r="V4857">
        <v>3269</v>
      </c>
      <c r="W4857" t="s">
        <v>1878</v>
      </c>
      <c r="X4857">
        <v>1</v>
      </c>
      <c r="Y4857">
        <v>1</v>
      </c>
      <c r="Z4857" t="s">
        <v>1532</v>
      </c>
    </row>
    <row r="4858" spans="1:26">
      <c r="A4858">
        <v>285</v>
      </c>
      <c r="B4858">
        <v>16226</v>
      </c>
      <c r="C4858" t="s">
        <v>1574</v>
      </c>
      <c r="D4858" t="s">
        <v>1529</v>
      </c>
      <c r="E4858" t="s">
        <v>1438</v>
      </c>
      <c r="F4858">
        <v>76865</v>
      </c>
      <c r="G4858">
        <v>91031</v>
      </c>
      <c r="H4858" t="s">
        <v>1577</v>
      </c>
      <c r="I4858">
        <v>322</v>
      </c>
      <c r="J4858">
        <v>9</v>
      </c>
      <c r="K4858">
        <v>3500</v>
      </c>
      <c r="L4858">
        <v>81000</v>
      </c>
      <c r="M4858">
        <v>30492</v>
      </c>
      <c r="N4858">
        <v>32017</v>
      </c>
      <c r="O4858">
        <v>33617</v>
      </c>
      <c r="P4858">
        <v>36742</v>
      </c>
      <c r="Q4858">
        <v>39867</v>
      </c>
      <c r="R4858">
        <v>31500</v>
      </c>
      <c r="S4858">
        <v>33075</v>
      </c>
      <c r="T4858">
        <v>34728</v>
      </c>
      <c r="U4858">
        <v>37957</v>
      </c>
      <c r="V4858">
        <v>41185</v>
      </c>
      <c r="W4858" t="s">
        <v>1878</v>
      </c>
      <c r="X4858">
        <v>1</v>
      </c>
      <c r="Y4858">
        <v>1</v>
      </c>
      <c r="Z4858" t="s">
        <v>1532</v>
      </c>
    </row>
    <row r="4859" spans="1:26">
      <c r="A4859">
        <v>285</v>
      </c>
      <c r="B4859">
        <v>16226</v>
      </c>
      <c r="C4859" t="s">
        <v>1574</v>
      </c>
      <c r="D4859" t="s">
        <v>1529</v>
      </c>
      <c r="E4859" t="s">
        <v>1445</v>
      </c>
      <c r="F4859">
        <v>2405</v>
      </c>
      <c r="G4859">
        <v>2855</v>
      </c>
      <c r="H4859" t="s">
        <v>1530</v>
      </c>
      <c r="I4859">
        <v>211</v>
      </c>
      <c r="J4859">
        <v>200</v>
      </c>
      <c r="K4859">
        <v>18</v>
      </c>
      <c r="L4859">
        <v>81000</v>
      </c>
      <c r="M4859">
        <v>4982</v>
      </c>
      <c r="N4859">
        <v>5231</v>
      </c>
      <c r="O4859">
        <v>5493</v>
      </c>
      <c r="P4859">
        <v>6004</v>
      </c>
      <c r="Q4859">
        <v>6515</v>
      </c>
      <c r="R4859">
        <v>3600</v>
      </c>
      <c r="S4859">
        <v>3780</v>
      </c>
      <c r="T4859">
        <v>3969</v>
      </c>
      <c r="U4859">
        <v>4338</v>
      </c>
      <c r="V4859">
        <v>4708</v>
      </c>
      <c r="W4859" t="s">
        <v>3547</v>
      </c>
      <c r="X4859">
        <v>1</v>
      </c>
      <c r="Y4859">
        <v>1</v>
      </c>
      <c r="Z4859" t="s">
        <v>1532</v>
      </c>
    </row>
    <row r="4860" spans="1:26">
      <c r="A4860">
        <v>285</v>
      </c>
      <c r="B4860">
        <v>16226</v>
      </c>
      <c r="C4860" t="s">
        <v>1574</v>
      </c>
      <c r="D4860" t="s">
        <v>1529</v>
      </c>
      <c r="E4860" t="s">
        <v>1445</v>
      </c>
      <c r="F4860">
        <v>34511</v>
      </c>
      <c r="G4860">
        <v>37797</v>
      </c>
      <c r="H4860" t="s">
        <v>1530</v>
      </c>
      <c r="I4860">
        <v>211</v>
      </c>
      <c r="J4860">
        <v>500</v>
      </c>
      <c r="K4860">
        <v>50</v>
      </c>
      <c r="L4860">
        <v>81000</v>
      </c>
      <c r="M4860">
        <v>4982</v>
      </c>
      <c r="N4860">
        <v>5231</v>
      </c>
      <c r="O4860">
        <v>5493</v>
      </c>
      <c r="P4860">
        <v>6004</v>
      </c>
      <c r="Q4860">
        <v>6515</v>
      </c>
      <c r="R4860">
        <v>25000</v>
      </c>
      <c r="S4860">
        <v>26249</v>
      </c>
      <c r="T4860">
        <v>27564</v>
      </c>
      <c r="U4860">
        <v>30128</v>
      </c>
      <c r="V4860">
        <v>32693</v>
      </c>
      <c r="W4860" t="s">
        <v>3566</v>
      </c>
      <c r="X4860">
        <v>1</v>
      </c>
      <c r="Y4860">
        <v>1</v>
      </c>
      <c r="Z4860" t="s">
        <v>1532</v>
      </c>
    </row>
    <row r="4861" spans="1:26">
      <c r="A4861">
        <v>285</v>
      </c>
      <c r="B4861">
        <v>16226</v>
      </c>
      <c r="C4861" t="s">
        <v>1574</v>
      </c>
      <c r="D4861" t="s">
        <v>1529</v>
      </c>
      <c r="E4861" t="s">
        <v>1445</v>
      </c>
      <c r="F4861">
        <v>56363</v>
      </c>
      <c r="G4861">
        <v>66720</v>
      </c>
      <c r="H4861" t="s">
        <v>1530</v>
      </c>
      <c r="I4861">
        <v>211</v>
      </c>
      <c r="J4861">
        <v>125</v>
      </c>
      <c r="K4861">
        <v>300</v>
      </c>
      <c r="L4861">
        <v>81000</v>
      </c>
      <c r="M4861">
        <v>4982</v>
      </c>
      <c r="N4861">
        <v>5231</v>
      </c>
      <c r="O4861">
        <v>5493</v>
      </c>
      <c r="P4861">
        <v>6004</v>
      </c>
      <c r="Q4861">
        <v>6515</v>
      </c>
      <c r="R4861">
        <v>37500</v>
      </c>
      <c r="S4861">
        <v>39374</v>
      </c>
      <c r="T4861">
        <v>41346</v>
      </c>
      <c r="U4861">
        <v>45193</v>
      </c>
      <c r="V4861">
        <v>49039</v>
      </c>
      <c r="W4861" t="s">
        <v>3405</v>
      </c>
      <c r="X4861">
        <v>1</v>
      </c>
      <c r="Y4861">
        <v>1</v>
      </c>
      <c r="Z4861" t="s">
        <v>1532</v>
      </c>
    </row>
    <row r="4862" spans="1:26">
      <c r="A4862">
        <v>285</v>
      </c>
      <c r="B4862">
        <v>16226</v>
      </c>
      <c r="C4862" t="s">
        <v>1574</v>
      </c>
      <c r="D4862" t="s">
        <v>1529</v>
      </c>
      <c r="E4862" t="s">
        <v>1445</v>
      </c>
      <c r="F4862">
        <v>41682</v>
      </c>
      <c r="G4862">
        <v>46881</v>
      </c>
      <c r="H4862" t="s">
        <v>1530</v>
      </c>
      <c r="I4862">
        <v>211</v>
      </c>
      <c r="J4862">
        <v>125</v>
      </c>
      <c r="K4862">
        <v>250</v>
      </c>
      <c r="L4862">
        <v>81000</v>
      </c>
      <c r="M4862">
        <v>4982</v>
      </c>
      <c r="N4862">
        <v>5231</v>
      </c>
      <c r="O4862">
        <v>5493</v>
      </c>
      <c r="P4862">
        <v>6004</v>
      </c>
      <c r="Q4862">
        <v>6515</v>
      </c>
      <c r="R4862">
        <v>31250</v>
      </c>
      <c r="S4862">
        <v>32812</v>
      </c>
      <c r="T4862">
        <v>34455</v>
      </c>
      <c r="U4862">
        <v>37661</v>
      </c>
      <c r="V4862">
        <v>40866</v>
      </c>
      <c r="W4862" t="s">
        <v>3567</v>
      </c>
      <c r="X4862">
        <v>1</v>
      </c>
      <c r="Y4862">
        <v>1</v>
      </c>
      <c r="Z4862" t="s">
        <v>1532</v>
      </c>
    </row>
    <row r="4863" spans="1:26">
      <c r="A4863">
        <v>285</v>
      </c>
      <c r="B4863">
        <v>16226</v>
      </c>
      <c r="C4863" t="s">
        <v>1574</v>
      </c>
      <c r="D4863" t="s">
        <v>1529</v>
      </c>
      <c r="E4863" t="s">
        <v>1445</v>
      </c>
      <c r="F4863">
        <v>39681</v>
      </c>
      <c r="G4863">
        <v>63914</v>
      </c>
      <c r="H4863" t="s">
        <v>1530</v>
      </c>
      <c r="I4863">
        <v>211</v>
      </c>
      <c r="J4863">
        <v>125</v>
      </c>
      <c r="K4863">
        <v>200</v>
      </c>
      <c r="L4863">
        <v>81000</v>
      </c>
      <c r="M4863">
        <v>4982</v>
      </c>
      <c r="N4863">
        <v>5231</v>
      </c>
      <c r="O4863">
        <v>5493</v>
      </c>
      <c r="P4863">
        <v>6004</v>
      </c>
      <c r="Q4863">
        <v>6515</v>
      </c>
      <c r="R4863">
        <v>25000</v>
      </c>
      <c r="S4863">
        <v>26249</v>
      </c>
      <c r="T4863">
        <v>27564</v>
      </c>
      <c r="U4863">
        <v>30128</v>
      </c>
      <c r="V4863">
        <v>32693</v>
      </c>
      <c r="W4863" t="s">
        <v>3404</v>
      </c>
      <c r="X4863">
        <v>1</v>
      </c>
      <c r="Y4863">
        <v>1</v>
      </c>
      <c r="Z4863" t="s">
        <v>1532</v>
      </c>
    </row>
    <row r="4864" spans="1:26">
      <c r="A4864">
        <v>285</v>
      </c>
      <c r="B4864">
        <v>16226</v>
      </c>
      <c r="C4864" t="s">
        <v>1574</v>
      </c>
      <c r="D4864" t="s">
        <v>1529</v>
      </c>
      <c r="E4864" t="s">
        <v>1445</v>
      </c>
      <c r="F4864">
        <v>26542</v>
      </c>
      <c r="G4864">
        <v>56707</v>
      </c>
      <c r="H4864" t="s">
        <v>1530</v>
      </c>
      <c r="I4864">
        <v>211</v>
      </c>
      <c r="J4864">
        <v>125</v>
      </c>
      <c r="K4864">
        <v>100</v>
      </c>
      <c r="L4864">
        <v>81000</v>
      </c>
      <c r="M4864">
        <v>4982</v>
      </c>
      <c r="N4864">
        <v>5231</v>
      </c>
      <c r="O4864">
        <v>5493</v>
      </c>
      <c r="P4864">
        <v>6004</v>
      </c>
      <c r="Q4864">
        <v>6515</v>
      </c>
      <c r="R4864">
        <v>12500</v>
      </c>
      <c r="S4864">
        <v>13125</v>
      </c>
      <c r="T4864">
        <v>13782</v>
      </c>
      <c r="U4864">
        <v>15064</v>
      </c>
      <c r="V4864">
        <v>16346</v>
      </c>
      <c r="W4864" t="s">
        <v>3424</v>
      </c>
      <c r="X4864">
        <v>1</v>
      </c>
      <c r="Y4864">
        <v>1</v>
      </c>
      <c r="Z4864" t="s">
        <v>1532</v>
      </c>
    </row>
    <row r="4865" spans="1:26">
      <c r="A4865">
        <v>285</v>
      </c>
      <c r="B4865">
        <v>16226</v>
      </c>
      <c r="C4865" t="s">
        <v>1574</v>
      </c>
      <c r="D4865" t="s">
        <v>1529</v>
      </c>
      <c r="E4865" t="s">
        <v>1445</v>
      </c>
      <c r="F4865">
        <v>52139</v>
      </c>
      <c r="G4865">
        <v>61419</v>
      </c>
      <c r="H4865" t="s">
        <v>1530</v>
      </c>
      <c r="I4865">
        <v>211</v>
      </c>
      <c r="J4865">
        <v>125</v>
      </c>
      <c r="K4865">
        <v>200</v>
      </c>
      <c r="L4865">
        <v>81000</v>
      </c>
      <c r="M4865">
        <v>4982</v>
      </c>
      <c r="N4865">
        <v>5231</v>
      </c>
      <c r="O4865">
        <v>5493</v>
      </c>
      <c r="P4865">
        <v>6004</v>
      </c>
      <c r="Q4865">
        <v>6515</v>
      </c>
      <c r="R4865">
        <v>25000</v>
      </c>
      <c r="S4865">
        <v>26249</v>
      </c>
      <c r="T4865">
        <v>27564</v>
      </c>
      <c r="U4865">
        <v>30128</v>
      </c>
      <c r="V4865">
        <v>32693</v>
      </c>
      <c r="W4865" t="s">
        <v>3405</v>
      </c>
      <c r="X4865">
        <v>1</v>
      </c>
      <c r="Y4865">
        <v>1</v>
      </c>
      <c r="Z4865" t="s">
        <v>1532</v>
      </c>
    </row>
    <row r="4866" spans="1:26">
      <c r="A4866">
        <v>285</v>
      </c>
      <c r="B4866">
        <v>16226</v>
      </c>
      <c r="C4866" t="s">
        <v>1574</v>
      </c>
      <c r="D4866" t="s">
        <v>1529</v>
      </c>
      <c r="E4866" t="s">
        <v>1445</v>
      </c>
      <c r="F4866">
        <v>53127</v>
      </c>
      <c r="G4866">
        <v>62563</v>
      </c>
      <c r="H4866" t="s">
        <v>1530</v>
      </c>
      <c r="I4866">
        <v>211</v>
      </c>
      <c r="J4866">
        <v>24</v>
      </c>
      <c r="K4866">
        <v>25</v>
      </c>
      <c r="L4866">
        <v>81000</v>
      </c>
      <c r="M4866">
        <v>4982</v>
      </c>
      <c r="N4866">
        <v>5231</v>
      </c>
      <c r="O4866">
        <v>5493</v>
      </c>
      <c r="P4866">
        <v>6004</v>
      </c>
      <c r="Q4866">
        <v>6515</v>
      </c>
      <c r="R4866">
        <v>600</v>
      </c>
      <c r="S4866">
        <v>630</v>
      </c>
      <c r="T4866">
        <v>662</v>
      </c>
      <c r="U4866">
        <v>723</v>
      </c>
      <c r="V4866">
        <v>785</v>
      </c>
      <c r="W4866" t="s">
        <v>3568</v>
      </c>
      <c r="X4866">
        <v>1</v>
      </c>
      <c r="Y4866">
        <v>1</v>
      </c>
      <c r="Z4866" t="s">
        <v>1532</v>
      </c>
    </row>
    <row r="4867" spans="1:26">
      <c r="A4867">
        <v>285</v>
      </c>
      <c r="B4867">
        <v>16226</v>
      </c>
      <c r="C4867" t="s">
        <v>1574</v>
      </c>
      <c r="D4867" t="s">
        <v>1529</v>
      </c>
      <c r="E4867" t="s">
        <v>1445</v>
      </c>
      <c r="F4867">
        <v>2405</v>
      </c>
      <c r="G4867">
        <v>63307</v>
      </c>
      <c r="H4867" t="s">
        <v>1530</v>
      </c>
      <c r="I4867">
        <v>211</v>
      </c>
      <c r="J4867">
        <v>1200</v>
      </c>
      <c r="K4867">
        <v>1</v>
      </c>
      <c r="L4867">
        <v>81000</v>
      </c>
      <c r="M4867">
        <v>4982</v>
      </c>
      <c r="N4867">
        <v>5231</v>
      </c>
      <c r="O4867">
        <v>5493</v>
      </c>
      <c r="P4867">
        <v>6004</v>
      </c>
      <c r="Q4867">
        <v>6515</v>
      </c>
      <c r="R4867">
        <v>1200</v>
      </c>
      <c r="S4867">
        <v>1260</v>
      </c>
      <c r="T4867">
        <v>1323</v>
      </c>
      <c r="U4867">
        <v>1446</v>
      </c>
      <c r="V4867">
        <v>1569</v>
      </c>
      <c r="W4867" t="s">
        <v>3547</v>
      </c>
      <c r="X4867">
        <v>1</v>
      </c>
      <c r="Y4867">
        <v>1</v>
      </c>
      <c r="Z4867" t="s">
        <v>1532</v>
      </c>
    </row>
    <row r="4868" spans="1:26">
      <c r="A4868">
        <v>285</v>
      </c>
      <c r="B4868">
        <v>16226</v>
      </c>
      <c r="C4868" t="s">
        <v>1574</v>
      </c>
      <c r="D4868" t="s">
        <v>1529</v>
      </c>
      <c r="E4868" t="s">
        <v>1445</v>
      </c>
      <c r="F4868">
        <v>21469</v>
      </c>
      <c r="G4868">
        <v>77780</v>
      </c>
      <c r="H4868" t="s">
        <v>1530</v>
      </c>
      <c r="I4868">
        <v>211</v>
      </c>
      <c r="J4868">
        <v>150</v>
      </c>
      <c r="K4868">
        <v>25</v>
      </c>
      <c r="L4868">
        <v>81000</v>
      </c>
      <c r="M4868">
        <v>4982</v>
      </c>
      <c r="N4868">
        <v>5231</v>
      </c>
      <c r="O4868">
        <v>5493</v>
      </c>
      <c r="P4868">
        <v>6004</v>
      </c>
      <c r="Q4868">
        <v>6515</v>
      </c>
      <c r="R4868">
        <v>3750</v>
      </c>
      <c r="S4868">
        <v>3937</v>
      </c>
      <c r="T4868">
        <v>4135</v>
      </c>
      <c r="U4868">
        <v>4519</v>
      </c>
      <c r="V4868">
        <v>4904</v>
      </c>
      <c r="W4868" t="s">
        <v>3569</v>
      </c>
      <c r="X4868">
        <v>1</v>
      </c>
      <c r="Y4868">
        <v>1</v>
      </c>
      <c r="Z4868" t="s">
        <v>1532</v>
      </c>
    </row>
    <row r="4869" spans="1:26">
      <c r="A4869">
        <v>285</v>
      </c>
      <c r="B4869">
        <v>16226</v>
      </c>
      <c r="C4869" t="s">
        <v>1574</v>
      </c>
      <c r="D4869" t="s">
        <v>1529</v>
      </c>
      <c r="E4869" t="s">
        <v>1441</v>
      </c>
      <c r="F4869">
        <v>64669</v>
      </c>
      <c r="G4869">
        <v>77777</v>
      </c>
      <c r="H4869" t="s">
        <v>1530</v>
      </c>
      <c r="I4869">
        <v>211</v>
      </c>
      <c r="J4869">
        <v>150</v>
      </c>
      <c r="K4869">
        <v>1</v>
      </c>
      <c r="L4869">
        <v>81000</v>
      </c>
      <c r="M4869">
        <v>741</v>
      </c>
      <c r="N4869">
        <v>778</v>
      </c>
      <c r="O4869">
        <v>817</v>
      </c>
      <c r="P4869">
        <v>893</v>
      </c>
      <c r="Q4869">
        <v>969</v>
      </c>
      <c r="R4869">
        <v>150</v>
      </c>
      <c r="S4869">
        <v>157</v>
      </c>
      <c r="T4869">
        <v>165</v>
      </c>
      <c r="U4869">
        <v>181</v>
      </c>
      <c r="V4869">
        <v>196</v>
      </c>
      <c r="W4869" t="s">
        <v>3569</v>
      </c>
      <c r="X4869">
        <v>1</v>
      </c>
      <c r="Y4869">
        <v>1</v>
      </c>
      <c r="Z4869" t="s">
        <v>1532</v>
      </c>
    </row>
    <row r="4870" spans="1:26">
      <c r="A4870">
        <v>285</v>
      </c>
      <c r="B4870">
        <v>16226</v>
      </c>
      <c r="C4870" t="s">
        <v>1574</v>
      </c>
      <c r="D4870" t="s">
        <v>1529</v>
      </c>
      <c r="E4870" t="s">
        <v>1441</v>
      </c>
      <c r="F4870">
        <v>58822</v>
      </c>
      <c r="G4870">
        <v>69839</v>
      </c>
      <c r="H4870" t="s">
        <v>1530</v>
      </c>
      <c r="I4870">
        <v>211</v>
      </c>
      <c r="J4870">
        <v>125</v>
      </c>
      <c r="K4870">
        <v>200</v>
      </c>
      <c r="L4870">
        <v>81000</v>
      </c>
      <c r="M4870">
        <v>741</v>
      </c>
      <c r="N4870">
        <v>778</v>
      </c>
      <c r="O4870">
        <v>817</v>
      </c>
      <c r="P4870">
        <v>893</v>
      </c>
      <c r="Q4870">
        <v>969</v>
      </c>
      <c r="R4870">
        <v>25000</v>
      </c>
      <c r="S4870">
        <v>26248</v>
      </c>
      <c r="T4870">
        <v>27564</v>
      </c>
      <c r="U4870">
        <v>30128</v>
      </c>
      <c r="V4870">
        <v>32692</v>
      </c>
      <c r="W4870" t="s">
        <v>3550</v>
      </c>
      <c r="X4870">
        <v>1</v>
      </c>
      <c r="Y4870">
        <v>1</v>
      </c>
      <c r="Z4870" t="s">
        <v>1532</v>
      </c>
    </row>
    <row r="4871" spans="1:26">
      <c r="A4871">
        <v>285</v>
      </c>
      <c r="B4871">
        <v>16226</v>
      </c>
      <c r="C4871" t="s">
        <v>1574</v>
      </c>
      <c r="D4871" t="s">
        <v>1529</v>
      </c>
      <c r="E4871" t="s">
        <v>1449</v>
      </c>
      <c r="F4871">
        <v>42738</v>
      </c>
      <c r="G4871">
        <v>48458</v>
      </c>
      <c r="H4871" t="s">
        <v>1530</v>
      </c>
      <c r="I4871">
        <v>292</v>
      </c>
      <c r="J4871">
        <v>2500</v>
      </c>
      <c r="K4871">
        <v>250</v>
      </c>
      <c r="L4871">
        <v>81314</v>
      </c>
      <c r="M4871">
        <v>1010</v>
      </c>
      <c r="N4871">
        <v>1061</v>
      </c>
      <c r="O4871">
        <v>1114</v>
      </c>
      <c r="P4871">
        <v>1218</v>
      </c>
      <c r="Q4871">
        <v>1322</v>
      </c>
      <c r="R4871">
        <v>625000</v>
      </c>
      <c r="S4871">
        <v>656559</v>
      </c>
      <c r="T4871">
        <v>689356</v>
      </c>
      <c r="U4871">
        <v>753713</v>
      </c>
      <c r="V4871">
        <v>818069</v>
      </c>
      <c r="W4871" t="s">
        <v>3570</v>
      </c>
      <c r="X4871">
        <v>1</v>
      </c>
      <c r="Y4871">
        <v>1</v>
      </c>
      <c r="Z4871" t="s">
        <v>1532</v>
      </c>
    </row>
    <row r="4872" spans="1:26">
      <c r="A4872">
        <v>285</v>
      </c>
      <c r="B4872">
        <v>16226</v>
      </c>
      <c r="C4872" t="s">
        <v>1574</v>
      </c>
      <c r="D4872" t="s">
        <v>1529</v>
      </c>
      <c r="E4872" t="s">
        <v>1449</v>
      </c>
      <c r="F4872">
        <v>42420</v>
      </c>
      <c r="G4872">
        <v>64205</v>
      </c>
      <c r="H4872" t="s">
        <v>1530</v>
      </c>
      <c r="I4872">
        <v>292</v>
      </c>
      <c r="J4872">
        <v>4000</v>
      </c>
      <c r="K4872">
        <v>250</v>
      </c>
      <c r="L4872">
        <v>81314</v>
      </c>
      <c r="M4872">
        <v>1010</v>
      </c>
      <c r="N4872">
        <v>1061</v>
      </c>
      <c r="O4872">
        <v>1114</v>
      </c>
      <c r="P4872">
        <v>1218</v>
      </c>
      <c r="Q4872">
        <v>1322</v>
      </c>
      <c r="R4872">
        <v>1000000</v>
      </c>
      <c r="S4872">
        <v>1050495</v>
      </c>
      <c r="T4872">
        <v>1102970</v>
      </c>
      <c r="U4872">
        <v>1205941</v>
      </c>
      <c r="V4872">
        <v>1308911</v>
      </c>
      <c r="W4872" t="s">
        <v>3570</v>
      </c>
      <c r="X4872">
        <v>1</v>
      </c>
      <c r="Y4872">
        <v>1</v>
      </c>
      <c r="Z4872" t="s">
        <v>1532</v>
      </c>
    </row>
    <row r="4873" spans="1:26">
      <c r="A4873">
        <v>285</v>
      </c>
      <c r="B4873">
        <v>16226</v>
      </c>
      <c r="C4873" t="s">
        <v>1574</v>
      </c>
      <c r="D4873" t="s">
        <v>1529</v>
      </c>
      <c r="E4873" t="s">
        <v>1449</v>
      </c>
      <c r="F4873">
        <v>51189</v>
      </c>
      <c r="G4873">
        <v>66686</v>
      </c>
      <c r="H4873" t="s">
        <v>1530</v>
      </c>
      <c r="I4873">
        <v>292</v>
      </c>
      <c r="J4873">
        <v>3000</v>
      </c>
      <c r="K4873">
        <v>25</v>
      </c>
      <c r="L4873">
        <v>81314</v>
      </c>
      <c r="M4873">
        <v>1010</v>
      </c>
      <c r="N4873">
        <v>1061</v>
      </c>
      <c r="O4873">
        <v>1114</v>
      </c>
      <c r="P4873">
        <v>1218</v>
      </c>
      <c r="Q4873">
        <v>1322</v>
      </c>
      <c r="R4873">
        <v>75000</v>
      </c>
      <c r="S4873">
        <v>78787</v>
      </c>
      <c r="T4873">
        <v>82723</v>
      </c>
      <c r="U4873">
        <v>90446</v>
      </c>
      <c r="V4873">
        <v>98168</v>
      </c>
      <c r="W4873" t="s">
        <v>3019</v>
      </c>
      <c r="X4873">
        <v>1</v>
      </c>
      <c r="Y4873">
        <v>1</v>
      </c>
      <c r="Z4873" t="s">
        <v>1532</v>
      </c>
    </row>
    <row r="4874" spans="1:26">
      <c r="A4874">
        <v>285</v>
      </c>
      <c r="B4874">
        <v>16226</v>
      </c>
      <c r="C4874" t="s">
        <v>1574</v>
      </c>
      <c r="D4874" t="s">
        <v>1529</v>
      </c>
      <c r="E4874" t="s">
        <v>1449</v>
      </c>
      <c r="F4874">
        <v>21186</v>
      </c>
      <c r="G4874">
        <v>47817</v>
      </c>
      <c r="H4874" t="s">
        <v>1530</v>
      </c>
      <c r="I4874">
        <v>292</v>
      </c>
      <c r="J4874">
        <v>500</v>
      </c>
      <c r="K4874">
        <v>15</v>
      </c>
      <c r="L4874">
        <v>81314</v>
      </c>
      <c r="M4874">
        <v>1010</v>
      </c>
      <c r="N4874">
        <v>1061</v>
      </c>
      <c r="O4874">
        <v>1114</v>
      </c>
      <c r="P4874">
        <v>1218</v>
      </c>
      <c r="Q4874">
        <v>1322</v>
      </c>
      <c r="R4874">
        <v>7500</v>
      </c>
      <c r="S4874">
        <v>7879</v>
      </c>
      <c r="T4874">
        <v>8272</v>
      </c>
      <c r="U4874">
        <v>9045</v>
      </c>
      <c r="V4874">
        <v>9817</v>
      </c>
      <c r="W4874" t="s">
        <v>3571</v>
      </c>
      <c r="X4874">
        <v>1</v>
      </c>
      <c r="Y4874">
        <v>1</v>
      </c>
      <c r="Z4874" t="s">
        <v>1532</v>
      </c>
    </row>
    <row r="4875" spans="1:26">
      <c r="A4875">
        <v>285</v>
      </c>
      <c r="B4875">
        <v>16226</v>
      </c>
      <c r="C4875" t="s">
        <v>1574</v>
      </c>
      <c r="D4875" t="s">
        <v>1529</v>
      </c>
      <c r="E4875" t="s">
        <v>1441</v>
      </c>
      <c r="F4875">
        <v>65870</v>
      </c>
      <c r="G4875">
        <v>79209</v>
      </c>
      <c r="H4875" t="s">
        <v>1530</v>
      </c>
      <c r="I4875">
        <v>211</v>
      </c>
      <c r="J4875">
        <v>150</v>
      </c>
      <c r="K4875">
        <v>1</v>
      </c>
      <c r="L4875">
        <v>81000</v>
      </c>
      <c r="M4875">
        <v>741</v>
      </c>
      <c r="N4875">
        <v>778</v>
      </c>
      <c r="O4875">
        <v>817</v>
      </c>
      <c r="P4875">
        <v>893</v>
      </c>
      <c r="Q4875">
        <v>969</v>
      </c>
      <c r="R4875">
        <v>150</v>
      </c>
      <c r="S4875">
        <v>157</v>
      </c>
      <c r="T4875">
        <v>165</v>
      </c>
      <c r="U4875">
        <v>181</v>
      </c>
      <c r="V4875">
        <v>196</v>
      </c>
      <c r="W4875" t="s">
        <v>3569</v>
      </c>
      <c r="X4875">
        <v>1</v>
      </c>
      <c r="Y4875">
        <v>1</v>
      </c>
      <c r="Z4875" t="s">
        <v>1532</v>
      </c>
    </row>
    <row r="4876" spans="1:26">
      <c r="A4876">
        <v>285</v>
      </c>
      <c r="B4876">
        <v>16226</v>
      </c>
      <c r="C4876" t="s">
        <v>1574</v>
      </c>
      <c r="D4876" t="s">
        <v>1529</v>
      </c>
      <c r="E4876" t="s">
        <v>1449</v>
      </c>
      <c r="F4876">
        <v>28968</v>
      </c>
      <c r="G4876">
        <v>68203</v>
      </c>
      <c r="H4876" t="s">
        <v>1530</v>
      </c>
      <c r="I4876">
        <v>292</v>
      </c>
      <c r="J4876">
        <v>500</v>
      </c>
      <c r="K4876">
        <v>15</v>
      </c>
      <c r="L4876">
        <v>81314</v>
      </c>
      <c r="M4876">
        <v>1010</v>
      </c>
      <c r="N4876">
        <v>1061</v>
      </c>
      <c r="O4876">
        <v>1114</v>
      </c>
      <c r="P4876">
        <v>1218</v>
      </c>
      <c r="Q4876">
        <v>1322</v>
      </c>
      <c r="R4876">
        <v>7500</v>
      </c>
      <c r="S4876">
        <v>7879</v>
      </c>
      <c r="T4876">
        <v>8272</v>
      </c>
      <c r="U4876">
        <v>9045</v>
      </c>
      <c r="V4876">
        <v>9817</v>
      </c>
      <c r="W4876" t="s">
        <v>3572</v>
      </c>
      <c r="X4876">
        <v>1</v>
      </c>
      <c r="Y4876">
        <v>1</v>
      </c>
      <c r="Z4876" t="s">
        <v>1532</v>
      </c>
    </row>
    <row r="4877" spans="1:26">
      <c r="A4877">
        <v>285</v>
      </c>
      <c r="B4877">
        <v>16226</v>
      </c>
      <c r="C4877" t="s">
        <v>1574</v>
      </c>
      <c r="D4877" t="s">
        <v>1529</v>
      </c>
      <c r="E4877" t="s">
        <v>1441</v>
      </c>
      <c r="F4877">
        <v>73429</v>
      </c>
      <c r="G4877">
        <v>87252</v>
      </c>
      <c r="H4877" t="s">
        <v>1530</v>
      </c>
      <c r="I4877">
        <v>211</v>
      </c>
      <c r="J4877">
        <v>150</v>
      </c>
      <c r="K4877">
        <v>15</v>
      </c>
      <c r="L4877">
        <v>81000</v>
      </c>
      <c r="M4877">
        <v>741</v>
      </c>
      <c r="N4877">
        <v>778</v>
      </c>
      <c r="O4877">
        <v>817</v>
      </c>
      <c r="P4877">
        <v>893</v>
      </c>
      <c r="Q4877">
        <v>969</v>
      </c>
      <c r="R4877">
        <v>2250</v>
      </c>
      <c r="S4877">
        <v>2362</v>
      </c>
      <c r="T4877">
        <v>2481</v>
      </c>
      <c r="U4877">
        <v>2712</v>
      </c>
      <c r="V4877">
        <v>2942</v>
      </c>
      <c r="W4877" t="s">
        <v>3569</v>
      </c>
      <c r="X4877">
        <v>1</v>
      </c>
      <c r="Y4877">
        <v>1</v>
      </c>
      <c r="Z4877" t="s">
        <v>1532</v>
      </c>
    </row>
    <row r="4878" spans="1:26">
      <c r="A4878">
        <v>285</v>
      </c>
      <c r="B4878">
        <v>16226</v>
      </c>
      <c r="C4878" t="s">
        <v>1574</v>
      </c>
      <c r="D4878" t="s">
        <v>1529</v>
      </c>
      <c r="E4878" t="s">
        <v>1449</v>
      </c>
      <c r="F4878">
        <v>81372</v>
      </c>
      <c r="G4878">
        <v>96125</v>
      </c>
      <c r="H4878" t="s">
        <v>1530</v>
      </c>
      <c r="I4878">
        <v>292</v>
      </c>
      <c r="J4878">
        <v>30</v>
      </c>
      <c r="K4878">
        <v>1000</v>
      </c>
      <c r="L4878">
        <v>81314</v>
      </c>
      <c r="M4878">
        <v>1010</v>
      </c>
      <c r="N4878">
        <v>1061</v>
      </c>
      <c r="O4878">
        <v>1114</v>
      </c>
      <c r="P4878">
        <v>1218</v>
      </c>
      <c r="Q4878">
        <v>1322</v>
      </c>
      <c r="R4878">
        <v>30000</v>
      </c>
      <c r="S4878">
        <v>31515</v>
      </c>
      <c r="T4878">
        <v>33089</v>
      </c>
      <c r="U4878">
        <v>36178</v>
      </c>
      <c r="V4878">
        <v>39267</v>
      </c>
      <c r="W4878" t="s">
        <v>3573</v>
      </c>
      <c r="X4878">
        <v>1</v>
      </c>
      <c r="Y4878">
        <v>1</v>
      </c>
      <c r="Z4878" t="s">
        <v>1532</v>
      </c>
    </row>
    <row r="4879" spans="1:26">
      <c r="A4879">
        <v>285</v>
      </c>
      <c r="B4879">
        <v>16226</v>
      </c>
      <c r="C4879" t="s">
        <v>1574</v>
      </c>
      <c r="D4879" t="s">
        <v>1529</v>
      </c>
      <c r="E4879" t="s">
        <v>1449</v>
      </c>
      <c r="F4879">
        <v>82634</v>
      </c>
      <c r="G4879">
        <v>97680</v>
      </c>
      <c r="H4879" t="s">
        <v>1530</v>
      </c>
      <c r="I4879">
        <v>292</v>
      </c>
      <c r="J4879">
        <v>1000</v>
      </c>
      <c r="K4879">
        <v>35</v>
      </c>
      <c r="L4879">
        <v>81314</v>
      </c>
      <c r="M4879">
        <v>1010</v>
      </c>
      <c r="N4879">
        <v>1061</v>
      </c>
      <c r="O4879">
        <v>1114</v>
      </c>
      <c r="P4879">
        <v>1218</v>
      </c>
      <c r="Q4879">
        <v>1322</v>
      </c>
      <c r="R4879">
        <v>35000</v>
      </c>
      <c r="S4879">
        <v>36767</v>
      </c>
      <c r="T4879">
        <v>38604</v>
      </c>
      <c r="U4879">
        <v>42208</v>
      </c>
      <c r="V4879">
        <v>45812</v>
      </c>
      <c r="W4879" t="s">
        <v>3574</v>
      </c>
      <c r="X4879">
        <v>1</v>
      </c>
      <c r="Y4879">
        <v>1</v>
      </c>
      <c r="Z4879" t="s">
        <v>1532</v>
      </c>
    </row>
    <row r="4880" spans="1:26">
      <c r="A4880">
        <v>285</v>
      </c>
      <c r="B4880">
        <v>16226</v>
      </c>
      <c r="C4880" t="s">
        <v>1574</v>
      </c>
      <c r="D4880" t="s">
        <v>1529</v>
      </c>
      <c r="E4880" t="s">
        <v>1441</v>
      </c>
      <c r="F4880">
        <v>39681</v>
      </c>
      <c r="G4880">
        <v>63914</v>
      </c>
      <c r="H4880" t="s">
        <v>1530</v>
      </c>
      <c r="I4880">
        <v>211</v>
      </c>
      <c r="J4880">
        <v>125</v>
      </c>
      <c r="K4880">
        <v>200</v>
      </c>
      <c r="L4880">
        <v>81000</v>
      </c>
      <c r="M4880">
        <v>741</v>
      </c>
      <c r="N4880">
        <v>778</v>
      </c>
      <c r="O4880">
        <v>817</v>
      </c>
      <c r="P4880">
        <v>893</v>
      </c>
      <c r="Q4880">
        <v>969</v>
      </c>
      <c r="R4880">
        <v>25000</v>
      </c>
      <c r="S4880">
        <v>26248</v>
      </c>
      <c r="T4880">
        <v>27564</v>
      </c>
      <c r="U4880">
        <v>30128</v>
      </c>
      <c r="V4880">
        <v>32692</v>
      </c>
      <c r="W4880" t="s">
        <v>3404</v>
      </c>
      <c r="X4880">
        <v>1</v>
      </c>
      <c r="Y4880">
        <v>1</v>
      </c>
      <c r="Z4880" t="s">
        <v>1532</v>
      </c>
    </row>
    <row r="4881" spans="1:26">
      <c r="A4881">
        <v>285</v>
      </c>
      <c r="B4881">
        <v>16226</v>
      </c>
      <c r="C4881" t="s">
        <v>1574</v>
      </c>
      <c r="D4881" t="s">
        <v>1529</v>
      </c>
      <c r="E4881" t="s">
        <v>1449</v>
      </c>
      <c r="F4881">
        <v>51074</v>
      </c>
      <c r="G4881">
        <v>69265</v>
      </c>
      <c r="H4881" t="s">
        <v>1530</v>
      </c>
      <c r="I4881">
        <v>292</v>
      </c>
      <c r="J4881">
        <v>600</v>
      </c>
      <c r="K4881">
        <v>100</v>
      </c>
      <c r="L4881">
        <v>81314</v>
      </c>
      <c r="M4881">
        <v>1010</v>
      </c>
      <c r="N4881">
        <v>1061</v>
      </c>
      <c r="O4881">
        <v>1114</v>
      </c>
      <c r="P4881">
        <v>1218</v>
      </c>
      <c r="Q4881">
        <v>1322</v>
      </c>
      <c r="R4881">
        <v>60000</v>
      </c>
      <c r="S4881">
        <v>63030</v>
      </c>
      <c r="T4881">
        <v>66178</v>
      </c>
      <c r="U4881">
        <v>72356</v>
      </c>
      <c r="V4881">
        <v>78535</v>
      </c>
      <c r="W4881" t="s">
        <v>3575</v>
      </c>
      <c r="X4881">
        <v>1</v>
      </c>
      <c r="Y4881">
        <v>1</v>
      </c>
      <c r="Z4881" t="s">
        <v>1532</v>
      </c>
    </row>
    <row r="4882" spans="1:26">
      <c r="A4882">
        <v>285</v>
      </c>
      <c r="B4882">
        <v>16226</v>
      </c>
      <c r="C4882" t="s">
        <v>1574</v>
      </c>
      <c r="D4882" t="s">
        <v>1529</v>
      </c>
      <c r="E4882" t="s">
        <v>1441</v>
      </c>
      <c r="F4882">
        <v>72023</v>
      </c>
      <c r="G4882">
        <v>85683</v>
      </c>
      <c r="H4882" t="s">
        <v>1530</v>
      </c>
      <c r="I4882">
        <v>211</v>
      </c>
      <c r="J4882">
        <v>125</v>
      </c>
      <c r="K4882">
        <v>200</v>
      </c>
      <c r="L4882">
        <v>81000</v>
      </c>
      <c r="M4882">
        <v>741</v>
      </c>
      <c r="N4882">
        <v>778</v>
      </c>
      <c r="O4882">
        <v>817</v>
      </c>
      <c r="P4882">
        <v>893</v>
      </c>
      <c r="Q4882">
        <v>969</v>
      </c>
      <c r="R4882">
        <v>25000</v>
      </c>
      <c r="S4882">
        <v>26248</v>
      </c>
      <c r="T4882">
        <v>27564</v>
      </c>
      <c r="U4882">
        <v>30128</v>
      </c>
      <c r="V4882">
        <v>32692</v>
      </c>
      <c r="W4882" t="s">
        <v>3576</v>
      </c>
      <c r="X4882">
        <v>1</v>
      </c>
      <c r="Y4882">
        <v>1</v>
      </c>
      <c r="Z4882" t="s">
        <v>1532</v>
      </c>
    </row>
    <row r="4883" spans="1:26">
      <c r="A4883">
        <v>285</v>
      </c>
      <c r="B4883">
        <v>16226</v>
      </c>
      <c r="C4883" t="s">
        <v>1574</v>
      </c>
      <c r="D4883" t="s">
        <v>1529</v>
      </c>
      <c r="E4883" t="s">
        <v>1441</v>
      </c>
      <c r="F4883">
        <v>70260</v>
      </c>
      <c r="G4883">
        <v>83808</v>
      </c>
      <c r="H4883" t="s">
        <v>1530</v>
      </c>
      <c r="I4883">
        <v>211</v>
      </c>
      <c r="J4883">
        <v>125</v>
      </c>
      <c r="K4883">
        <v>200</v>
      </c>
      <c r="L4883">
        <v>81000</v>
      </c>
      <c r="M4883">
        <v>741</v>
      </c>
      <c r="N4883">
        <v>778</v>
      </c>
      <c r="O4883">
        <v>817</v>
      </c>
      <c r="P4883">
        <v>893</v>
      </c>
      <c r="Q4883">
        <v>969</v>
      </c>
      <c r="R4883">
        <v>25000</v>
      </c>
      <c r="S4883">
        <v>26248</v>
      </c>
      <c r="T4883">
        <v>27564</v>
      </c>
      <c r="U4883">
        <v>30128</v>
      </c>
      <c r="V4883">
        <v>32692</v>
      </c>
      <c r="W4883" t="s">
        <v>3577</v>
      </c>
      <c r="X4883">
        <v>1</v>
      </c>
      <c r="Y4883">
        <v>1</v>
      </c>
      <c r="Z4883" t="s">
        <v>1532</v>
      </c>
    </row>
    <row r="4884" spans="1:26">
      <c r="A4884">
        <v>285</v>
      </c>
      <c r="B4884">
        <v>16226</v>
      </c>
      <c r="C4884" t="s">
        <v>1574</v>
      </c>
      <c r="D4884" t="s">
        <v>1529</v>
      </c>
      <c r="E4884" t="s">
        <v>1441</v>
      </c>
      <c r="F4884">
        <v>58835</v>
      </c>
      <c r="G4884">
        <v>69856</v>
      </c>
      <c r="H4884" t="s">
        <v>1530</v>
      </c>
      <c r="I4884">
        <v>211</v>
      </c>
      <c r="J4884">
        <v>125</v>
      </c>
      <c r="K4884">
        <v>250</v>
      </c>
      <c r="L4884">
        <v>81000</v>
      </c>
      <c r="M4884">
        <v>741</v>
      </c>
      <c r="N4884">
        <v>778</v>
      </c>
      <c r="O4884">
        <v>817</v>
      </c>
      <c r="P4884">
        <v>893</v>
      </c>
      <c r="Q4884">
        <v>969</v>
      </c>
      <c r="R4884">
        <v>31250</v>
      </c>
      <c r="S4884">
        <v>32810</v>
      </c>
      <c r="T4884">
        <v>34455</v>
      </c>
      <c r="U4884">
        <v>37660</v>
      </c>
      <c r="V4884">
        <v>40865</v>
      </c>
      <c r="W4884" t="s">
        <v>3559</v>
      </c>
      <c r="X4884">
        <v>1</v>
      </c>
      <c r="Y4884">
        <v>1</v>
      </c>
      <c r="Z4884" t="s">
        <v>1532</v>
      </c>
    </row>
    <row r="4885" spans="1:26">
      <c r="A4885">
        <v>285</v>
      </c>
      <c r="B4885">
        <v>16226</v>
      </c>
      <c r="C4885" t="s">
        <v>1561</v>
      </c>
      <c r="D4885" t="s">
        <v>1529</v>
      </c>
      <c r="E4885" t="s">
        <v>1466</v>
      </c>
      <c r="F4885">
        <v>48279</v>
      </c>
      <c r="G4885">
        <v>56463</v>
      </c>
      <c r="H4885" t="s">
        <v>1530</v>
      </c>
      <c r="I4885">
        <v>292</v>
      </c>
      <c r="J4885">
        <v>600</v>
      </c>
      <c r="K4885">
        <v>4</v>
      </c>
      <c r="L4885">
        <v>1980</v>
      </c>
      <c r="M4885">
        <v>118</v>
      </c>
      <c r="N4885">
        <v>124</v>
      </c>
      <c r="O4885">
        <v>130</v>
      </c>
      <c r="P4885">
        <v>142</v>
      </c>
      <c r="Q4885">
        <v>154</v>
      </c>
      <c r="R4885">
        <v>2400</v>
      </c>
      <c r="S4885">
        <v>2522</v>
      </c>
      <c r="T4885">
        <v>2644</v>
      </c>
      <c r="U4885">
        <v>2888</v>
      </c>
      <c r="V4885">
        <v>3132</v>
      </c>
      <c r="W4885" t="s">
        <v>3575</v>
      </c>
      <c r="X4885">
        <v>1</v>
      </c>
      <c r="Y4885">
        <v>1</v>
      </c>
      <c r="Z4885" t="s">
        <v>1532</v>
      </c>
    </row>
    <row r="4886" spans="1:26">
      <c r="A4886">
        <v>285</v>
      </c>
      <c r="B4886">
        <v>16226</v>
      </c>
      <c r="C4886" t="s">
        <v>1574</v>
      </c>
      <c r="D4886" t="s">
        <v>1529</v>
      </c>
      <c r="E4886" t="s">
        <v>1441</v>
      </c>
      <c r="F4886">
        <v>72777</v>
      </c>
      <c r="G4886">
        <v>86500</v>
      </c>
      <c r="H4886" t="s">
        <v>1530</v>
      </c>
      <c r="I4886">
        <v>211</v>
      </c>
      <c r="J4886">
        <v>125</v>
      </c>
      <c r="K4886">
        <v>200</v>
      </c>
      <c r="L4886">
        <v>81000</v>
      </c>
      <c r="M4886">
        <v>741</v>
      </c>
      <c r="N4886">
        <v>778</v>
      </c>
      <c r="O4886">
        <v>817</v>
      </c>
      <c r="P4886">
        <v>893</v>
      </c>
      <c r="Q4886">
        <v>969</v>
      </c>
      <c r="R4886">
        <v>25000</v>
      </c>
      <c r="S4886">
        <v>26248</v>
      </c>
      <c r="T4886">
        <v>27564</v>
      </c>
      <c r="U4886">
        <v>30128</v>
      </c>
      <c r="V4886">
        <v>32692</v>
      </c>
      <c r="W4886" t="s">
        <v>3405</v>
      </c>
      <c r="X4886">
        <v>1</v>
      </c>
      <c r="Y4886">
        <v>1</v>
      </c>
      <c r="Z4886" t="s">
        <v>1532</v>
      </c>
    </row>
    <row r="4887" spans="1:26">
      <c r="A4887">
        <v>285</v>
      </c>
      <c r="B4887">
        <v>16226</v>
      </c>
      <c r="C4887" t="s">
        <v>1574</v>
      </c>
      <c r="D4887" t="s">
        <v>1529</v>
      </c>
      <c r="E4887" t="s">
        <v>1441</v>
      </c>
      <c r="F4887">
        <v>72292</v>
      </c>
      <c r="G4887">
        <v>85974</v>
      </c>
      <c r="H4887" t="s">
        <v>1530</v>
      </c>
      <c r="I4887">
        <v>211</v>
      </c>
      <c r="J4887">
        <v>125</v>
      </c>
      <c r="K4887">
        <v>200</v>
      </c>
      <c r="L4887">
        <v>81000</v>
      </c>
      <c r="M4887">
        <v>741</v>
      </c>
      <c r="N4887">
        <v>778</v>
      </c>
      <c r="O4887">
        <v>817</v>
      </c>
      <c r="P4887">
        <v>893</v>
      </c>
      <c r="Q4887">
        <v>969</v>
      </c>
      <c r="R4887">
        <v>25000</v>
      </c>
      <c r="S4887">
        <v>26248</v>
      </c>
      <c r="T4887">
        <v>27564</v>
      </c>
      <c r="U4887">
        <v>30128</v>
      </c>
      <c r="V4887">
        <v>32692</v>
      </c>
      <c r="W4887" t="s">
        <v>3405</v>
      </c>
      <c r="X4887">
        <v>1</v>
      </c>
      <c r="Y4887">
        <v>1</v>
      </c>
      <c r="Z4887" t="s">
        <v>1532</v>
      </c>
    </row>
    <row r="4888" spans="1:26">
      <c r="A4888">
        <v>285</v>
      </c>
      <c r="B4888">
        <v>16226</v>
      </c>
      <c r="C4888" t="s">
        <v>1574</v>
      </c>
      <c r="D4888" t="s">
        <v>1529</v>
      </c>
      <c r="E4888" t="s">
        <v>1441</v>
      </c>
      <c r="F4888">
        <v>73904</v>
      </c>
      <c r="G4888">
        <v>87834</v>
      </c>
      <c r="H4888" t="s">
        <v>1530</v>
      </c>
      <c r="I4888">
        <v>211</v>
      </c>
      <c r="J4888">
        <v>125</v>
      </c>
      <c r="K4888">
        <v>200</v>
      </c>
      <c r="L4888">
        <v>81000</v>
      </c>
      <c r="M4888">
        <v>741</v>
      </c>
      <c r="N4888">
        <v>778</v>
      </c>
      <c r="O4888">
        <v>817</v>
      </c>
      <c r="P4888">
        <v>893</v>
      </c>
      <c r="Q4888">
        <v>969</v>
      </c>
      <c r="R4888">
        <v>25000</v>
      </c>
      <c r="S4888">
        <v>26248</v>
      </c>
      <c r="T4888">
        <v>27564</v>
      </c>
      <c r="U4888">
        <v>30128</v>
      </c>
      <c r="V4888">
        <v>32692</v>
      </c>
      <c r="W4888" t="s">
        <v>3405</v>
      </c>
      <c r="X4888">
        <v>1</v>
      </c>
      <c r="Y4888">
        <v>1</v>
      </c>
      <c r="Z4888" t="s">
        <v>1532</v>
      </c>
    </row>
    <row r="4889" spans="1:26">
      <c r="A4889">
        <v>285</v>
      </c>
      <c r="B4889">
        <v>16226</v>
      </c>
      <c r="C4889" t="s">
        <v>1574</v>
      </c>
      <c r="D4889" t="s">
        <v>1529</v>
      </c>
      <c r="E4889" t="s">
        <v>1449</v>
      </c>
      <c r="F4889">
        <v>58360</v>
      </c>
      <c r="G4889">
        <v>69273</v>
      </c>
      <c r="H4889" t="s">
        <v>1530</v>
      </c>
      <c r="I4889">
        <v>292</v>
      </c>
      <c r="J4889">
        <v>15</v>
      </c>
      <c r="K4889">
        <v>50</v>
      </c>
      <c r="L4889">
        <v>81314</v>
      </c>
      <c r="M4889">
        <v>1010</v>
      </c>
      <c r="N4889">
        <v>1061</v>
      </c>
      <c r="O4889">
        <v>1114</v>
      </c>
      <c r="P4889">
        <v>1218</v>
      </c>
      <c r="Q4889">
        <v>1322</v>
      </c>
      <c r="R4889">
        <v>750</v>
      </c>
      <c r="S4889">
        <v>788</v>
      </c>
      <c r="T4889">
        <v>827</v>
      </c>
      <c r="U4889">
        <v>904</v>
      </c>
      <c r="V4889">
        <v>982</v>
      </c>
      <c r="W4889" t="s">
        <v>3578</v>
      </c>
      <c r="X4889">
        <v>1</v>
      </c>
      <c r="Y4889">
        <v>1</v>
      </c>
      <c r="Z4889" t="s">
        <v>1532</v>
      </c>
    </row>
    <row r="4890" spans="1:26">
      <c r="A4890">
        <v>285</v>
      </c>
      <c r="B4890">
        <v>16226</v>
      </c>
      <c r="C4890" t="s">
        <v>1574</v>
      </c>
      <c r="D4890" t="s">
        <v>1529</v>
      </c>
      <c r="E4890" t="s">
        <v>1441</v>
      </c>
      <c r="F4890">
        <v>72987</v>
      </c>
      <c r="G4890">
        <v>86732</v>
      </c>
      <c r="H4890" t="s">
        <v>1530</v>
      </c>
      <c r="I4890">
        <v>211</v>
      </c>
      <c r="J4890">
        <v>125</v>
      </c>
      <c r="K4890">
        <v>250</v>
      </c>
      <c r="L4890">
        <v>81000</v>
      </c>
      <c r="M4890">
        <v>741</v>
      </c>
      <c r="N4890">
        <v>778</v>
      </c>
      <c r="O4890">
        <v>817</v>
      </c>
      <c r="P4890">
        <v>893</v>
      </c>
      <c r="Q4890">
        <v>969</v>
      </c>
      <c r="R4890">
        <v>31250</v>
      </c>
      <c r="S4890">
        <v>32810</v>
      </c>
      <c r="T4890">
        <v>34455</v>
      </c>
      <c r="U4890">
        <v>37660</v>
      </c>
      <c r="V4890">
        <v>40865</v>
      </c>
      <c r="W4890" t="s">
        <v>3408</v>
      </c>
      <c r="X4890">
        <v>1</v>
      </c>
      <c r="Y4890">
        <v>1</v>
      </c>
      <c r="Z4890" t="s">
        <v>1532</v>
      </c>
    </row>
    <row r="4891" spans="1:26">
      <c r="A4891">
        <v>285</v>
      </c>
      <c r="B4891">
        <v>16226</v>
      </c>
      <c r="C4891" t="s">
        <v>1574</v>
      </c>
      <c r="D4891" t="s">
        <v>1529</v>
      </c>
      <c r="E4891" t="s">
        <v>1449</v>
      </c>
      <c r="F4891">
        <v>43770</v>
      </c>
      <c r="G4891">
        <v>50300</v>
      </c>
      <c r="H4891" t="s">
        <v>1530</v>
      </c>
      <c r="I4891">
        <v>292</v>
      </c>
      <c r="J4891">
        <v>500</v>
      </c>
      <c r="K4891">
        <v>15</v>
      </c>
      <c r="L4891">
        <v>81314</v>
      </c>
      <c r="M4891">
        <v>1010</v>
      </c>
      <c r="N4891">
        <v>1061</v>
      </c>
      <c r="O4891">
        <v>1114</v>
      </c>
      <c r="P4891">
        <v>1218</v>
      </c>
      <c r="Q4891">
        <v>1322</v>
      </c>
      <c r="R4891">
        <v>7500</v>
      </c>
      <c r="S4891">
        <v>7879</v>
      </c>
      <c r="T4891">
        <v>8272</v>
      </c>
      <c r="U4891">
        <v>9045</v>
      </c>
      <c r="V4891">
        <v>9817</v>
      </c>
      <c r="W4891" t="s">
        <v>3579</v>
      </c>
      <c r="X4891">
        <v>1</v>
      </c>
      <c r="Y4891">
        <v>1</v>
      </c>
      <c r="Z4891" t="s">
        <v>1532</v>
      </c>
    </row>
    <row r="4892" spans="1:26">
      <c r="A4892">
        <v>285</v>
      </c>
      <c r="B4892">
        <v>16226</v>
      </c>
      <c r="C4892" t="s">
        <v>1574</v>
      </c>
      <c r="D4892" t="s">
        <v>1529</v>
      </c>
      <c r="E4892" t="s">
        <v>1449</v>
      </c>
      <c r="F4892">
        <v>50022</v>
      </c>
      <c r="G4892">
        <v>68553</v>
      </c>
      <c r="H4892" t="s">
        <v>1530</v>
      </c>
      <c r="I4892">
        <v>292</v>
      </c>
      <c r="J4892">
        <v>1000</v>
      </c>
      <c r="K4892">
        <v>25</v>
      </c>
      <c r="L4892">
        <v>81314</v>
      </c>
      <c r="M4892">
        <v>1010</v>
      </c>
      <c r="N4892">
        <v>1061</v>
      </c>
      <c r="O4892">
        <v>1114</v>
      </c>
      <c r="P4892">
        <v>1218</v>
      </c>
      <c r="Q4892">
        <v>1322</v>
      </c>
      <c r="R4892">
        <v>25000</v>
      </c>
      <c r="S4892">
        <v>26262</v>
      </c>
      <c r="T4892">
        <v>27574</v>
      </c>
      <c r="U4892">
        <v>30149</v>
      </c>
      <c r="V4892">
        <v>32723</v>
      </c>
      <c r="W4892" t="s">
        <v>3580</v>
      </c>
      <c r="X4892">
        <v>1</v>
      </c>
      <c r="Y4892">
        <v>1</v>
      </c>
      <c r="Z4892" t="s">
        <v>1532</v>
      </c>
    </row>
    <row r="4893" spans="1:26">
      <c r="A4893">
        <v>285</v>
      </c>
      <c r="B4893">
        <v>16226</v>
      </c>
      <c r="C4893" t="s">
        <v>1574</v>
      </c>
      <c r="D4893" t="s">
        <v>1529</v>
      </c>
      <c r="E4893" t="s">
        <v>1441</v>
      </c>
      <c r="F4893">
        <v>42267</v>
      </c>
      <c r="G4893">
        <v>73862</v>
      </c>
      <c r="H4893" t="s">
        <v>1530</v>
      </c>
      <c r="I4893">
        <v>211</v>
      </c>
      <c r="J4893">
        <v>1800</v>
      </c>
      <c r="K4893">
        <v>20</v>
      </c>
      <c r="L4893">
        <v>81000</v>
      </c>
      <c r="M4893">
        <v>741</v>
      </c>
      <c r="N4893">
        <v>778</v>
      </c>
      <c r="O4893">
        <v>817</v>
      </c>
      <c r="P4893">
        <v>893</v>
      </c>
      <c r="Q4893">
        <v>969</v>
      </c>
      <c r="R4893">
        <v>36000</v>
      </c>
      <c r="S4893">
        <v>37798</v>
      </c>
      <c r="T4893">
        <v>39692</v>
      </c>
      <c r="U4893">
        <v>43385</v>
      </c>
      <c r="V4893">
        <v>47077</v>
      </c>
      <c r="W4893" t="s">
        <v>3431</v>
      </c>
      <c r="X4893">
        <v>1</v>
      </c>
      <c r="Y4893">
        <v>1</v>
      </c>
      <c r="Z4893" t="s">
        <v>1532</v>
      </c>
    </row>
    <row r="4894" spans="1:26">
      <c r="A4894">
        <v>285</v>
      </c>
      <c r="B4894">
        <v>16226</v>
      </c>
      <c r="C4894" t="s">
        <v>1574</v>
      </c>
      <c r="D4894" t="s">
        <v>1529</v>
      </c>
      <c r="E4894" t="s">
        <v>1449</v>
      </c>
      <c r="F4894">
        <v>42984</v>
      </c>
      <c r="G4894">
        <v>75124</v>
      </c>
      <c r="H4894" t="s">
        <v>1530</v>
      </c>
      <c r="I4894">
        <v>292</v>
      </c>
      <c r="J4894">
        <v>250</v>
      </c>
      <c r="K4894">
        <v>10</v>
      </c>
      <c r="L4894">
        <v>81314</v>
      </c>
      <c r="M4894">
        <v>1010</v>
      </c>
      <c r="N4894">
        <v>1061</v>
      </c>
      <c r="O4894">
        <v>1114</v>
      </c>
      <c r="P4894">
        <v>1218</v>
      </c>
      <c r="Q4894">
        <v>1322</v>
      </c>
      <c r="R4894">
        <v>2500</v>
      </c>
      <c r="S4894">
        <v>2626</v>
      </c>
      <c r="T4894">
        <v>2757</v>
      </c>
      <c r="U4894">
        <v>3015</v>
      </c>
      <c r="V4894">
        <v>3272</v>
      </c>
      <c r="W4894" t="s">
        <v>3581</v>
      </c>
      <c r="X4894">
        <v>1</v>
      </c>
      <c r="Y4894">
        <v>1</v>
      </c>
      <c r="Z4894" t="s">
        <v>1532</v>
      </c>
    </row>
    <row r="4895" spans="1:26">
      <c r="A4895">
        <v>285</v>
      </c>
      <c r="B4895">
        <v>16226</v>
      </c>
      <c r="C4895" t="s">
        <v>1574</v>
      </c>
      <c r="D4895" t="s">
        <v>1529</v>
      </c>
      <c r="E4895" t="s">
        <v>1441</v>
      </c>
      <c r="F4895">
        <v>61033</v>
      </c>
      <c r="G4895">
        <v>73167</v>
      </c>
      <c r="H4895" t="s">
        <v>1530</v>
      </c>
      <c r="I4895">
        <v>211</v>
      </c>
      <c r="J4895">
        <v>1800</v>
      </c>
      <c r="K4895">
        <v>15</v>
      </c>
      <c r="L4895">
        <v>81000</v>
      </c>
      <c r="M4895">
        <v>741</v>
      </c>
      <c r="N4895">
        <v>778</v>
      </c>
      <c r="O4895">
        <v>817</v>
      </c>
      <c r="P4895">
        <v>893</v>
      </c>
      <c r="Q4895">
        <v>969</v>
      </c>
      <c r="R4895">
        <v>27000</v>
      </c>
      <c r="S4895">
        <v>28348</v>
      </c>
      <c r="T4895">
        <v>29769</v>
      </c>
      <c r="U4895">
        <v>32538</v>
      </c>
      <c r="V4895">
        <v>35308</v>
      </c>
      <c r="W4895" t="s">
        <v>3431</v>
      </c>
      <c r="X4895">
        <v>1</v>
      </c>
      <c r="Y4895">
        <v>1</v>
      </c>
      <c r="Z4895" t="s">
        <v>1532</v>
      </c>
    </row>
    <row r="4896" spans="1:26">
      <c r="A4896">
        <v>285</v>
      </c>
      <c r="B4896">
        <v>16226</v>
      </c>
      <c r="C4896" t="s">
        <v>1574</v>
      </c>
      <c r="D4896" t="s">
        <v>1529</v>
      </c>
      <c r="E4896" t="s">
        <v>1449</v>
      </c>
      <c r="F4896">
        <v>54343</v>
      </c>
      <c r="G4896">
        <v>64065</v>
      </c>
      <c r="H4896" t="s">
        <v>1530</v>
      </c>
      <c r="I4896">
        <v>292</v>
      </c>
      <c r="J4896">
        <v>36</v>
      </c>
      <c r="K4896">
        <v>10</v>
      </c>
      <c r="L4896">
        <v>81314</v>
      </c>
      <c r="M4896">
        <v>1010</v>
      </c>
      <c r="N4896">
        <v>1061</v>
      </c>
      <c r="O4896">
        <v>1114</v>
      </c>
      <c r="P4896">
        <v>1218</v>
      </c>
      <c r="Q4896">
        <v>1322</v>
      </c>
      <c r="R4896">
        <v>360</v>
      </c>
      <c r="S4896">
        <v>378</v>
      </c>
      <c r="T4896">
        <v>397</v>
      </c>
      <c r="U4896">
        <v>434</v>
      </c>
      <c r="V4896">
        <v>471</v>
      </c>
      <c r="W4896" t="s">
        <v>3582</v>
      </c>
      <c r="X4896">
        <v>1</v>
      </c>
      <c r="Y4896">
        <v>1</v>
      </c>
      <c r="Z4896" t="s">
        <v>1532</v>
      </c>
    </row>
    <row r="4897" spans="1:26">
      <c r="A4897">
        <v>285</v>
      </c>
      <c r="B4897">
        <v>16226</v>
      </c>
      <c r="C4897" t="s">
        <v>1574</v>
      </c>
      <c r="D4897" t="s">
        <v>1529</v>
      </c>
      <c r="E4897" t="s">
        <v>1441</v>
      </c>
      <c r="F4897">
        <v>75617</v>
      </c>
      <c r="G4897">
        <v>89686</v>
      </c>
      <c r="H4897" t="s">
        <v>1530</v>
      </c>
      <c r="I4897">
        <v>211</v>
      </c>
      <c r="J4897">
        <v>25000</v>
      </c>
      <c r="K4897">
        <v>50</v>
      </c>
      <c r="L4897">
        <v>81000</v>
      </c>
      <c r="M4897">
        <v>741</v>
      </c>
      <c r="N4897">
        <v>778</v>
      </c>
      <c r="O4897">
        <v>817</v>
      </c>
      <c r="P4897">
        <v>893</v>
      </c>
      <c r="Q4897">
        <v>969</v>
      </c>
      <c r="R4897">
        <v>1250000</v>
      </c>
      <c r="S4897">
        <v>1312416</v>
      </c>
      <c r="T4897">
        <v>1378205</v>
      </c>
      <c r="U4897">
        <v>1506410</v>
      </c>
      <c r="V4897">
        <v>1634615</v>
      </c>
      <c r="W4897" t="s">
        <v>3392</v>
      </c>
      <c r="X4897">
        <v>1</v>
      </c>
      <c r="Y4897">
        <v>1</v>
      </c>
      <c r="Z4897" t="s">
        <v>1532</v>
      </c>
    </row>
    <row r="4898" spans="1:26">
      <c r="A4898">
        <v>285</v>
      </c>
      <c r="B4898">
        <v>16226</v>
      </c>
      <c r="C4898" t="s">
        <v>1574</v>
      </c>
      <c r="D4898" t="s">
        <v>1529</v>
      </c>
      <c r="E4898" t="s">
        <v>1449</v>
      </c>
      <c r="F4898">
        <v>51199</v>
      </c>
      <c r="G4898">
        <v>60199</v>
      </c>
      <c r="H4898" t="s">
        <v>1530</v>
      </c>
      <c r="I4898">
        <v>292</v>
      </c>
      <c r="J4898">
        <v>3</v>
      </c>
      <c r="K4898">
        <v>200</v>
      </c>
      <c r="L4898">
        <v>81314</v>
      </c>
      <c r="M4898">
        <v>1010</v>
      </c>
      <c r="N4898">
        <v>1061</v>
      </c>
      <c r="O4898">
        <v>1114</v>
      </c>
      <c r="P4898">
        <v>1218</v>
      </c>
      <c r="Q4898">
        <v>1322</v>
      </c>
      <c r="R4898">
        <v>600</v>
      </c>
      <c r="S4898">
        <v>630</v>
      </c>
      <c r="T4898">
        <v>662</v>
      </c>
      <c r="U4898">
        <v>724</v>
      </c>
      <c r="V4898">
        <v>785</v>
      </c>
      <c r="W4898" t="s">
        <v>3583</v>
      </c>
      <c r="X4898">
        <v>1</v>
      </c>
      <c r="Y4898">
        <v>1</v>
      </c>
      <c r="Z4898" t="s">
        <v>1532</v>
      </c>
    </row>
    <row r="4899" spans="1:26">
      <c r="A4899">
        <v>285</v>
      </c>
      <c r="B4899">
        <v>16226</v>
      </c>
      <c r="C4899" t="s">
        <v>1574</v>
      </c>
      <c r="D4899" t="s">
        <v>1529</v>
      </c>
      <c r="E4899" t="s">
        <v>1449</v>
      </c>
      <c r="F4899">
        <v>51070</v>
      </c>
      <c r="G4899">
        <v>94598</v>
      </c>
      <c r="H4899" t="s">
        <v>1530</v>
      </c>
      <c r="I4899">
        <v>292</v>
      </c>
      <c r="J4899">
        <v>1200</v>
      </c>
      <c r="K4899">
        <v>6</v>
      </c>
      <c r="L4899">
        <v>81314</v>
      </c>
      <c r="M4899">
        <v>1010</v>
      </c>
      <c r="N4899">
        <v>1061</v>
      </c>
      <c r="O4899">
        <v>1114</v>
      </c>
      <c r="P4899">
        <v>1218</v>
      </c>
      <c r="Q4899">
        <v>1322</v>
      </c>
      <c r="R4899">
        <v>7200</v>
      </c>
      <c r="S4899">
        <v>7564</v>
      </c>
      <c r="T4899">
        <v>7941</v>
      </c>
      <c r="U4899">
        <v>8683</v>
      </c>
      <c r="V4899">
        <v>9424</v>
      </c>
      <c r="W4899" t="s">
        <v>3575</v>
      </c>
      <c r="X4899">
        <v>1</v>
      </c>
      <c r="Y4899">
        <v>1</v>
      </c>
      <c r="Z4899" t="s">
        <v>1532</v>
      </c>
    </row>
    <row r="4900" spans="1:26">
      <c r="A4900">
        <v>285</v>
      </c>
      <c r="B4900">
        <v>16226</v>
      </c>
      <c r="C4900" t="s">
        <v>1574</v>
      </c>
      <c r="D4900" t="s">
        <v>1529</v>
      </c>
      <c r="E4900" t="s">
        <v>1449</v>
      </c>
      <c r="F4900">
        <v>50994</v>
      </c>
      <c r="G4900">
        <v>67832</v>
      </c>
      <c r="H4900" t="s">
        <v>1530</v>
      </c>
      <c r="I4900">
        <v>292</v>
      </c>
      <c r="J4900">
        <v>300</v>
      </c>
      <c r="K4900">
        <v>75</v>
      </c>
      <c r="L4900">
        <v>81314</v>
      </c>
      <c r="M4900">
        <v>1010</v>
      </c>
      <c r="N4900">
        <v>1061</v>
      </c>
      <c r="O4900">
        <v>1114</v>
      </c>
      <c r="P4900">
        <v>1218</v>
      </c>
      <c r="Q4900">
        <v>1322</v>
      </c>
      <c r="R4900">
        <v>22500</v>
      </c>
      <c r="S4900">
        <v>23636</v>
      </c>
      <c r="T4900">
        <v>24817</v>
      </c>
      <c r="U4900">
        <v>27134</v>
      </c>
      <c r="V4900">
        <v>29450</v>
      </c>
      <c r="W4900" t="s">
        <v>3584</v>
      </c>
      <c r="X4900">
        <v>1</v>
      </c>
      <c r="Y4900">
        <v>1</v>
      </c>
      <c r="Z4900" t="s">
        <v>1532</v>
      </c>
    </row>
    <row r="4901" spans="1:26">
      <c r="A4901">
        <v>285</v>
      </c>
      <c r="B4901">
        <v>16226</v>
      </c>
      <c r="C4901" t="s">
        <v>1574</v>
      </c>
      <c r="D4901" t="s">
        <v>1529</v>
      </c>
      <c r="E4901" t="s">
        <v>1449</v>
      </c>
      <c r="F4901">
        <v>2858</v>
      </c>
      <c r="G4901">
        <v>3445</v>
      </c>
      <c r="H4901" t="s">
        <v>1530</v>
      </c>
      <c r="I4901">
        <v>292</v>
      </c>
      <c r="J4901">
        <v>100</v>
      </c>
      <c r="K4901">
        <v>25</v>
      </c>
      <c r="L4901">
        <v>81314</v>
      </c>
      <c r="M4901">
        <v>1010</v>
      </c>
      <c r="N4901">
        <v>1061</v>
      </c>
      <c r="O4901">
        <v>1114</v>
      </c>
      <c r="P4901">
        <v>1218</v>
      </c>
      <c r="Q4901">
        <v>1322</v>
      </c>
      <c r="R4901">
        <v>2500</v>
      </c>
      <c r="S4901">
        <v>2626</v>
      </c>
      <c r="T4901">
        <v>2757</v>
      </c>
      <c r="U4901">
        <v>3015</v>
      </c>
      <c r="V4901">
        <v>3272</v>
      </c>
      <c r="W4901" t="s">
        <v>1569</v>
      </c>
      <c r="X4901">
        <v>1</v>
      </c>
      <c r="Y4901">
        <v>1</v>
      </c>
      <c r="Z4901" t="s">
        <v>1532</v>
      </c>
    </row>
    <row r="4902" spans="1:26">
      <c r="A4902">
        <v>285</v>
      </c>
      <c r="B4902">
        <v>16226</v>
      </c>
      <c r="C4902" t="s">
        <v>1574</v>
      </c>
      <c r="D4902" t="s">
        <v>1529</v>
      </c>
      <c r="E4902" t="s">
        <v>1449</v>
      </c>
      <c r="F4902">
        <v>50565</v>
      </c>
      <c r="G4902">
        <v>59379</v>
      </c>
      <c r="H4902" t="s">
        <v>1530</v>
      </c>
      <c r="I4902">
        <v>292</v>
      </c>
      <c r="J4902">
        <v>30</v>
      </c>
      <c r="K4902">
        <v>300</v>
      </c>
      <c r="L4902">
        <v>81314</v>
      </c>
      <c r="M4902">
        <v>1010</v>
      </c>
      <c r="N4902">
        <v>1061</v>
      </c>
      <c r="O4902">
        <v>1114</v>
      </c>
      <c r="P4902">
        <v>1218</v>
      </c>
      <c r="Q4902">
        <v>1322</v>
      </c>
      <c r="R4902">
        <v>9000</v>
      </c>
      <c r="S4902">
        <v>9454</v>
      </c>
      <c r="T4902">
        <v>9927</v>
      </c>
      <c r="U4902">
        <v>10853</v>
      </c>
      <c r="V4902">
        <v>11780</v>
      </c>
      <c r="W4902" t="s">
        <v>3585</v>
      </c>
      <c r="X4902">
        <v>1</v>
      </c>
      <c r="Y4902">
        <v>1</v>
      </c>
      <c r="Z4902" t="s">
        <v>1532</v>
      </c>
    </row>
    <row r="4903" spans="1:26">
      <c r="A4903">
        <v>285</v>
      </c>
      <c r="B4903">
        <v>16226</v>
      </c>
      <c r="C4903" t="s">
        <v>1574</v>
      </c>
      <c r="D4903" t="s">
        <v>1529</v>
      </c>
      <c r="E4903" t="s">
        <v>1441</v>
      </c>
      <c r="F4903">
        <v>2374</v>
      </c>
      <c r="G4903">
        <v>73825</v>
      </c>
      <c r="H4903" t="s">
        <v>1530</v>
      </c>
      <c r="I4903">
        <v>211</v>
      </c>
      <c r="J4903">
        <v>24</v>
      </c>
      <c r="K4903">
        <v>45</v>
      </c>
      <c r="L4903">
        <v>81000</v>
      </c>
      <c r="M4903">
        <v>741</v>
      </c>
      <c r="N4903">
        <v>778</v>
      </c>
      <c r="O4903">
        <v>817</v>
      </c>
      <c r="P4903">
        <v>893</v>
      </c>
      <c r="Q4903">
        <v>969</v>
      </c>
      <c r="R4903">
        <v>1080</v>
      </c>
      <c r="S4903">
        <v>1134</v>
      </c>
      <c r="T4903">
        <v>1191</v>
      </c>
      <c r="U4903">
        <v>1302</v>
      </c>
      <c r="V4903">
        <v>1412</v>
      </c>
      <c r="W4903" t="s">
        <v>3586</v>
      </c>
      <c r="X4903">
        <v>1</v>
      </c>
      <c r="Y4903">
        <v>1</v>
      </c>
      <c r="Z4903" t="s">
        <v>1532</v>
      </c>
    </row>
    <row r="4904" spans="1:26">
      <c r="A4904">
        <v>285</v>
      </c>
      <c r="B4904">
        <v>16226</v>
      </c>
      <c r="C4904" t="s">
        <v>1574</v>
      </c>
      <c r="D4904" t="s">
        <v>1529</v>
      </c>
      <c r="E4904" t="s">
        <v>1441</v>
      </c>
      <c r="F4904">
        <v>2344</v>
      </c>
      <c r="G4904">
        <v>73958</v>
      </c>
      <c r="H4904" t="s">
        <v>1530</v>
      </c>
      <c r="I4904">
        <v>211</v>
      </c>
      <c r="J4904">
        <v>12</v>
      </c>
      <c r="K4904">
        <v>400</v>
      </c>
      <c r="L4904">
        <v>81000</v>
      </c>
      <c r="M4904">
        <v>741</v>
      </c>
      <c r="N4904">
        <v>778</v>
      </c>
      <c r="O4904">
        <v>817</v>
      </c>
      <c r="P4904">
        <v>893</v>
      </c>
      <c r="Q4904">
        <v>969</v>
      </c>
      <c r="R4904">
        <v>4800</v>
      </c>
      <c r="S4904">
        <v>5040</v>
      </c>
      <c r="T4904">
        <v>5292</v>
      </c>
      <c r="U4904">
        <v>5785</v>
      </c>
      <c r="V4904">
        <v>6277</v>
      </c>
      <c r="W4904" t="s">
        <v>3587</v>
      </c>
      <c r="X4904">
        <v>1</v>
      </c>
      <c r="Y4904">
        <v>1</v>
      </c>
      <c r="Z4904" t="s">
        <v>1532</v>
      </c>
    </row>
    <row r="4905" spans="1:26">
      <c r="A4905">
        <v>285</v>
      </c>
      <c r="B4905">
        <v>16226</v>
      </c>
      <c r="C4905" t="s">
        <v>1574</v>
      </c>
      <c r="D4905" t="s">
        <v>1529</v>
      </c>
      <c r="E4905" t="s">
        <v>1441</v>
      </c>
      <c r="F4905">
        <v>3511</v>
      </c>
      <c r="G4905">
        <v>71857</v>
      </c>
      <c r="H4905" t="s">
        <v>1530</v>
      </c>
      <c r="I4905">
        <v>211</v>
      </c>
      <c r="J4905">
        <v>1980</v>
      </c>
      <c r="K4905">
        <v>6</v>
      </c>
      <c r="L4905">
        <v>81000</v>
      </c>
      <c r="M4905">
        <v>741</v>
      </c>
      <c r="N4905">
        <v>778</v>
      </c>
      <c r="O4905">
        <v>817</v>
      </c>
      <c r="P4905">
        <v>893</v>
      </c>
      <c r="Q4905">
        <v>969</v>
      </c>
      <c r="R4905">
        <v>11880</v>
      </c>
      <c r="S4905">
        <v>12473</v>
      </c>
      <c r="T4905">
        <v>13098</v>
      </c>
      <c r="U4905">
        <v>14317</v>
      </c>
      <c r="V4905">
        <v>15535</v>
      </c>
      <c r="W4905" t="s">
        <v>3588</v>
      </c>
      <c r="X4905">
        <v>1</v>
      </c>
      <c r="Y4905">
        <v>1</v>
      </c>
      <c r="Z4905" t="s">
        <v>1532</v>
      </c>
    </row>
    <row r="4906" spans="1:26">
      <c r="A4906">
        <v>285</v>
      </c>
      <c r="B4906">
        <v>16226</v>
      </c>
      <c r="C4906" t="s">
        <v>1574</v>
      </c>
      <c r="D4906" t="s">
        <v>1529</v>
      </c>
      <c r="E4906" t="s">
        <v>1441</v>
      </c>
      <c r="F4906">
        <v>61538</v>
      </c>
      <c r="G4906">
        <v>73826</v>
      </c>
      <c r="H4906" t="s">
        <v>1530</v>
      </c>
      <c r="I4906">
        <v>211</v>
      </c>
      <c r="J4906">
        <v>1020</v>
      </c>
      <c r="K4906">
        <v>5</v>
      </c>
      <c r="L4906">
        <v>81000</v>
      </c>
      <c r="M4906">
        <v>741</v>
      </c>
      <c r="N4906">
        <v>778</v>
      </c>
      <c r="O4906">
        <v>817</v>
      </c>
      <c r="P4906">
        <v>893</v>
      </c>
      <c r="Q4906">
        <v>969</v>
      </c>
      <c r="R4906">
        <v>5100</v>
      </c>
      <c r="S4906">
        <v>5355</v>
      </c>
      <c r="T4906">
        <v>5623</v>
      </c>
      <c r="U4906">
        <v>6146</v>
      </c>
      <c r="V4906">
        <v>6669</v>
      </c>
      <c r="W4906" t="s">
        <v>3589</v>
      </c>
      <c r="X4906">
        <v>1</v>
      </c>
      <c r="Y4906">
        <v>1</v>
      </c>
      <c r="Z4906" t="s">
        <v>1532</v>
      </c>
    </row>
    <row r="4907" spans="1:26">
      <c r="A4907">
        <v>285</v>
      </c>
      <c r="B4907">
        <v>16226</v>
      </c>
      <c r="C4907" t="s">
        <v>1574</v>
      </c>
      <c r="D4907" t="s">
        <v>1529</v>
      </c>
      <c r="E4907" t="s">
        <v>1441</v>
      </c>
      <c r="F4907">
        <v>61719</v>
      </c>
      <c r="G4907">
        <v>74098</v>
      </c>
      <c r="H4907" t="s">
        <v>1530</v>
      </c>
      <c r="I4907">
        <v>211</v>
      </c>
      <c r="J4907">
        <v>10</v>
      </c>
      <c r="K4907">
        <v>180</v>
      </c>
      <c r="L4907">
        <v>81000</v>
      </c>
      <c r="M4907">
        <v>741</v>
      </c>
      <c r="N4907">
        <v>778</v>
      </c>
      <c r="O4907">
        <v>817</v>
      </c>
      <c r="P4907">
        <v>893</v>
      </c>
      <c r="Q4907">
        <v>969</v>
      </c>
      <c r="R4907">
        <v>1800</v>
      </c>
      <c r="S4907">
        <v>1890</v>
      </c>
      <c r="T4907">
        <v>1985</v>
      </c>
      <c r="U4907">
        <v>2169</v>
      </c>
      <c r="V4907">
        <v>2354</v>
      </c>
      <c r="W4907" t="s">
        <v>3590</v>
      </c>
      <c r="X4907">
        <v>1</v>
      </c>
      <c r="Y4907">
        <v>1</v>
      </c>
      <c r="Z4907" t="s">
        <v>1532</v>
      </c>
    </row>
    <row r="4908" spans="1:26">
      <c r="A4908">
        <v>285</v>
      </c>
      <c r="B4908">
        <v>16226</v>
      </c>
      <c r="C4908" t="s">
        <v>1574</v>
      </c>
      <c r="D4908" t="s">
        <v>1529</v>
      </c>
      <c r="E4908" t="s">
        <v>1441</v>
      </c>
      <c r="F4908">
        <v>31827</v>
      </c>
      <c r="G4908">
        <v>47895</v>
      </c>
      <c r="H4908" t="s">
        <v>1530</v>
      </c>
      <c r="I4908">
        <v>211</v>
      </c>
      <c r="J4908">
        <v>75</v>
      </c>
      <c r="K4908">
        <v>5.5</v>
      </c>
      <c r="L4908">
        <v>81000</v>
      </c>
      <c r="M4908">
        <v>741</v>
      </c>
      <c r="N4908">
        <v>778</v>
      </c>
      <c r="O4908">
        <v>817</v>
      </c>
      <c r="P4908">
        <v>893</v>
      </c>
      <c r="Q4908">
        <v>969</v>
      </c>
      <c r="R4908">
        <v>413</v>
      </c>
      <c r="S4908">
        <v>433</v>
      </c>
      <c r="T4908">
        <v>455</v>
      </c>
      <c r="U4908">
        <v>497</v>
      </c>
      <c r="V4908">
        <v>539</v>
      </c>
      <c r="W4908" t="s">
        <v>3569</v>
      </c>
      <c r="X4908">
        <v>1</v>
      </c>
      <c r="Y4908">
        <v>1</v>
      </c>
      <c r="Z4908" t="s">
        <v>1532</v>
      </c>
    </row>
    <row r="4909" spans="1:26">
      <c r="A4909">
        <v>285</v>
      </c>
      <c r="B4909">
        <v>16226</v>
      </c>
      <c r="C4909" t="s">
        <v>1551</v>
      </c>
      <c r="D4909" t="s">
        <v>1529</v>
      </c>
      <c r="E4909" t="s">
        <v>1453</v>
      </c>
      <c r="F4909">
        <v>2858</v>
      </c>
      <c r="G4909">
        <v>3445</v>
      </c>
      <c r="H4909" t="s">
        <v>1530</v>
      </c>
      <c r="I4909">
        <v>292</v>
      </c>
      <c r="J4909">
        <v>100</v>
      </c>
      <c r="K4909">
        <v>25</v>
      </c>
      <c r="L4909">
        <v>8687</v>
      </c>
      <c r="M4909">
        <v>786</v>
      </c>
      <c r="N4909">
        <v>825</v>
      </c>
      <c r="O4909">
        <v>867</v>
      </c>
      <c r="P4909">
        <v>948</v>
      </c>
      <c r="Q4909">
        <v>1029</v>
      </c>
      <c r="R4909">
        <v>2500</v>
      </c>
      <c r="S4909">
        <v>2624</v>
      </c>
      <c r="T4909">
        <v>2758</v>
      </c>
      <c r="U4909">
        <v>3015</v>
      </c>
      <c r="V4909">
        <v>3273</v>
      </c>
      <c r="W4909" t="s">
        <v>1569</v>
      </c>
      <c r="X4909">
        <v>1</v>
      </c>
      <c r="Y4909">
        <v>1</v>
      </c>
      <c r="Z4909" t="s">
        <v>1532</v>
      </c>
    </row>
    <row r="4910" spans="1:26">
      <c r="A4910">
        <v>285</v>
      </c>
      <c r="B4910">
        <v>16226</v>
      </c>
      <c r="C4910" t="s">
        <v>1574</v>
      </c>
      <c r="D4910" t="s">
        <v>1529</v>
      </c>
      <c r="E4910" t="s">
        <v>1441</v>
      </c>
      <c r="F4910">
        <v>30273</v>
      </c>
      <c r="G4910">
        <v>32985</v>
      </c>
      <c r="H4910" t="s">
        <v>1530</v>
      </c>
      <c r="I4910">
        <v>211</v>
      </c>
      <c r="J4910">
        <v>75</v>
      </c>
      <c r="K4910">
        <v>20</v>
      </c>
      <c r="L4910">
        <v>81000</v>
      </c>
      <c r="M4910">
        <v>741</v>
      </c>
      <c r="N4910">
        <v>778</v>
      </c>
      <c r="O4910">
        <v>817</v>
      </c>
      <c r="P4910">
        <v>893</v>
      </c>
      <c r="Q4910">
        <v>969</v>
      </c>
      <c r="R4910">
        <v>1500</v>
      </c>
      <c r="S4910">
        <v>1575</v>
      </c>
      <c r="T4910">
        <v>1654</v>
      </c>
      <c r="U4910">
        <v>1808</v>
      </c>
      <c r="V4910">
        <v>1962</v>
      </c>
      <c r="W4910" t="s">
        <v>3569</v>
      </c>
      <c r="X4910">
        <v>1</v>
      </c>
      <c r="Y4910">
        <v>1</v>
      </c>
      <c r="Z4910" t="s">
        <v>1532</v>
      </c>
    </row>
    <row r="4911" spans="1:26">
      <c r="A4911">
        <v>285</v>
      </c>
      <c r="B4911">
        <v>16226</v>
      </c>
      <c r="C4911" t="s">
        <v>1574</v>
      </c>
      <c r="D4911" t="s">
        <v>1529</v>
      </c>
      <c r="E4911" t="s">
        <v>1441</v>
      </c>
      <c r="F4911">
        <v>21469</v>
      </c>
      <c r="G4911">
        <v>22658</v>
      </c>
      <c r="H4911" t="s">
        <v>1530</v>
      </c>
      <c r="I4911">
        <v>211</v>
      </c>
      <c r="J4911">
        <v>75</v>
      </c>
      <c r="K4911">
        <v>13</v>
      </c>
      <c r="L4911">
        <v>81000</v>
      </c>
      <c r="M4911">
        <v>741</v>
      </c>
      <c r="N4911">
        <v>778</v>
      </c>
      <c r="O4911">
        <v>817</v>
      </c>
      <c r="P4911">
        <v>893</v>
      </c>
      <c r="Q4911">
        <v>969</v>
      </c>
      <c r="R4911">
        <v>975</v>
      </c>
      <c r="S4911">
        <v>1024</v>
      </c>
      <c r="T4911">
        <v>1075</v>
      </c>
      <c r="U4911">
        <v>1175</v>
      </c>
      <c r="V4911">
        <v>1275</v>
      </c>
      <c r="W4911" t="s">
        <v>3569</v>
      </c>
      <c r="X4911">
        <v>1</v>
      </c>
      <c r="Y4911">
        <v>1</v>
      </c>
      <c r="Z4911" t="s">
        <v>1532</v>
      </c>
    </row>
    <row r="4912" spans="1:26">
      <c r="A4912">
        <v>285</v>
      </c>
      <c r="B4912">
        <v>16226</v>
      </c>
      <c r="C4912" t="s">
        <v>1574</v>
      </c>
      <c r="D4912" t="s">
        <v>1529</v>
      </c>
      <c r="E4912" t="s">
        <v>1441</v>
      </c>
      <c r="F4912">
        <v>33114</v>
      </c>
      <c r="G4912">
        <v>36228</v>
      </c>
      <c r="H4912" t="s">
        <v>1530</v>
      </c>
      <c r="I4912">
        <v>211</v>
      </c>
      <c r="J4912">
        <v>75</v>
      </c>
      <c r="K4912">
        <v>15</v>
      </c>
      <c r="L4912">
        <v>81000</v>
      </c>
      <c r="M4912">
        <v>741</v>
      </c>
      <c r="N4912">
        <v>778</v>
      </c>
      <c r="O4912">
        <v>817</v>
      </c>
      <c r="P4912">
        <v>893</v>
      </c>
      <c r="Q4912">
        <v>969</v>
      </c>
      <c r="R4912">
        <v>1125</v>
      </c>
      <c r="S4912">
        <v>1181</v>
      </c>
      <c r="T4912">
        <v>1240</v>
      </c>
      <c r="U4912">
        <v>1356</v>
      </c>
      <c r="V4912">
        <v>1471</v>
      </c>
      <c r="W4912" t="s">
        <v>3569</v>
      </c>
      <c r="X4912">
        <v>1</v>
      </c>
      <c r="Y4912">
        <v>1</v>
      </c>
      <c r="Z4912" t="s">
        <v>1532</v>
      </c>
    </row>
    <row r="4913" spans="1:26">
      <c r="A4913">
        <v>285</v>
      </c>
      <c r="B4913">
        <v>16226</v>
      </c>
      <c r="C4913" t="s">
        <v>1574</v>
      </c>
      <c r="D4913" t="s">
        <v>1529</v>
      </c>
      <c r="E4913" t="s">
        <v>1441</v>
      </c>
      <c r="F4913">
        <v>55065</v>
      </c>
      <c r="G4913">
        <v>64911</v>
      </c>
      <c r="H4913" t="s">
        <v>1530</v>
      </c>
      <c r="I4913">
        <v>211</v>
      </c>
      <c r="J4913">
        <v>150</v>
      </c>
      <c r="K4913">
        <v>200</v>
      </c>
      <c r="L4913">
        <v>81000</v>
      </c>
      <c r="M4913">
        <v>741</v>
      </c>
      <c r="N4913">
        <v>778</v>
      </c>
      <c r="O4913">
        <v>817</v>
      </c>
      <c r="P4913">
        <v>893</v>
      </c>
      <c r="Q4913">
        <v>969</v>
      </c>
      <c r="R4913">
        <v>30000</v>
      </c>
      <c r="S4913">
        <v>31498</v>
      </c>
      <c r="T4913">
        <v>33077</v>
      </c>
      <c r="U4913">
        <v>36154</v>
      </c>
      <c r="V4913">
        <v>39231</v>
      </c>
      <c r="W4913" t="s">
        <v>3561</v>
      </c>
      <c r="X4913">
        <v>1</v>
      </c>
      <c r="Y4913">
        <v>1</v>
      </c>
      <c r="Z4913" t="s">
        <v>1532</v>
      </c>
    </row>
    <row r="4914" spans="1:26">
      <c r="A4914">
        <v>285</v>
      </c>
      <c r="B4914">
        <v>16226</v>
      </c>
      <c r="C4914" t="s">
        <v>1574</v>
      </c>
      <c r="D4914" t="s">
        <v>1529</v>
      </c>
      <c r="E4914" t="s">
        <v>1441</v>
      </c>
      <c r="F4914">
        <v>50014</v>
      </c>
      <c r="G4914">
        <v>58636</v>
      </c>
      <c r="H4914" t="s">
        <v>1530</v>
      </c>
      <c r="I4914">
        <v>292</v>
      </c>
      <c r="J4914">
        <v>180</v>
      </c>
      <c r="K4914">
        <v>2</v>
      </c>
      <c r="L4914">
        <v>81000</v>
      </c>
      <c r="M4914">
        <v>741</v>
      </c>
      <c r="N4914">
        <v>778</v>
      </c>
      <c r="O4914">
        <v>817</v>
      </c>
      <c r="P4914">
        <v>893</v>
      </c>
      <c r="Q4914">
        <v>969</v>
      </c>
      <c r="R4914">
        <v>360</v>
      </c>
      <c r="S4914">
        <v>378</v>
      </c>
      <c r="T4914">
        <v>397</v>
      </c>
      <c r="U4914">
        <v>434</v>
      </c>
      <c r="V4914">
        <v>471</v>
      </c>
      <c r="W4914" t="s">
        <v>3580</v>
      </c>
      <c r="X4914">
        <v>1</v>
      </c>
      <c r="Y4914">
        <v>1</v>
      </c>
      <c r="Z4914" t="s">
        <v>1532</v>
      </c>
    </row>
    <row r="4915" spans="1:26">
      <c r="A4915">
        <v>285</v>
      </c>
      <c r="B4915">
        <v>16226</v>
      </c>
      <c r="C4915" t="s">
        <v>1574</v>
      </c>
      <c r="D4915" t="s">
        <v>1529</v>
      </c>
      <c r="E4915" t="s">
        <v>1441</v>
      </c>
      <c r="F4915">
        <v>58835</v>
      </c>
      <c r="G4915">
        <v>72511</v>
      </c>
      <c r="H4915" t="s">
        <v>1530</v>
      </c>
      <c r="I4915">
        <v>211</v>
      </c>
      <c r="J4915">
        <v>150</v>
      </c>
      <c r="K4915">
        <v>300</v>
      </c>
      <c r="L4915">
        <v>81000</v>
      </c>
      <c r="M4915">
        <v>741</v>
      </c>
      <c r="N4915">
        <v>778</v>
      </c>
      <c r="O4915">
        <v>817</v>
      </c>
      <c r="P4915">
        <v>893</v>
      </c>
      <c r="Q4915">
        <v>969</v>
      </c>
      <c r="R4915">
        <v>45000</v>
      </c>
      <c r="S4915">
        <v>47247</v>
      </c>
      <c r="T4915">
        <v>49615</v>
      </c>
      <c r="U4915">
        <v>54231</v>
      </c>
      <c r="V4915">
        <v>58846</v>
      </c>
      <c r="W4915" t="s">
        <v>3559</v>
      </c>
      <c r="X4915">
        <v>1</v>
      </c>
      <c r="Y4915">
        <v>1</v>
      </c>
      <c r="Z4915" t="s">
        <v>1532</v>
      </c>
    </row>
    <row r="4916" spans="1:26">
      <c r="A4916">
        <v>285</v>
      </c>
      <c r="B4916">
        <v>16226</v>
      </c>
      <c r="C4916" t="s">
        <v>1574</v>
      </c>
      <c r="D4916" t="s">
        <v>1529</v>
      </c>
      <c r="E4916" t="s">
        <v>1441</v>
      </c>
      <c r="F4916">
        <v>42912</v>
      </c>
      <c r="G4916">
        <v>56601</v>
      </c>
      <c r="H4916" t="s">
        <v>1530</v>
      </c>
      <c r="I4916">
        <v>292</v>
      </c>
      <c r="J4916">
        <v>864</v>
      </c>
      <c r="K4916">
        <v>4</v>
      </c>
      <c r="L4916">
        <v>81000</v>
      </c>
      <c r="M4916">
        <v>741</v>
      </c>
      <c r="N4916">
        <v>778</v>
      </c>
      <c r="O4916">
        <v>817</v>
      </c>
      <c r="P4916">
        <v>893</v>
      </c>
      <c r="Q4916">
        <v>969</v>
      </c>
      <c r="R4916">
        <v>3456</v>
      </c>
      <c r="S4916">
        <v>3629</v>
      </c>
      <c r="T4916">
        <v>3810</v>
      </c>
      <c r="U4916">
        <v>4165</v>
      </c>
      <c r="V4916">
        <v>4519</v>
      </c>
      <c r="W4916" t="s">
        <v>3591</v>
      </c>
      <c r="X4916">
        <v>1</v>
      </c>
      <c r="Y4916">
        <v>1</v>
      </c>
      <c r="Z4916" t="s">
        <v>1532</v>
      </c>
    </row>
    <row r="4917" spans="1:26">
      <c r="A4917">
        <v>285</v>
      </c>
      <c r="B4917">
        <v>16226</v>
      </c>
      <c r="C4917" t="s">
        <v>1574</v>
      </c>
      <c r="D4917" t="s">
        <v>1529</v>
      </c>
      <c r="E4917" t="s">
        <v>1441</v>
      </c>
      <c r="F4917">
        <v>60213</v>
      </c>
      <c r="G4917">
        <v>71569</v>
      </c>
      <c r="H4917" t="s">
        <v>1530</v>
      </c>
      <c r="I4917">
        <v>211</v>
      </c>
      <c r="J4917">
        <v>150</v>
      </c>
      <c r="K4917">
        <v>250</v>
      </c>
      <c r="L4917">
        <v>81000</v>
      </c>
      <c r="M4917">
        <v>741</v>
      </c>
      <c r="N4917">
        <v>778</v>
      </c>
      <c r="O4917">
        <v>817</v>
      </c>
      <c r="P4917">
        <v>893</v>
      </c>
      <c r="Q4917">
        <v>969</v>
      </c>
      <c r="R4917">
        <v>37500</v>
      </c>
      <c r="S4917">
        <v>39372</v>
      </c>
      <c r="T4917">
        <v>41346</v>
      </c>
      <c r="U4917">
        <v>45192</v>
      </c>
      <c r="V4917">
        <v>49038</v>
      </c>
      <c r="W4917" t="s">
        <v>3592</v>
      </c>
      <c r="X4917">
        <v>1</v>
      </c>
      <c r="Y4917">
        <v>1</v>
      </c>
      <c r="Z4917" t="s">
        <v>1532</v>
      </c>
    </row>
    <row r="4918" spans="1:26">
      <c r="A4918">
        <v>285</v>
      </c>
      <c r="B4918">
        <v>16226</v>
      </c>
      <c r="C4918" t="s">
        <v>1574</v>
      </c>
      <c r="D4918" t="s">
        <v>1529</v>
      </c>
      <c r="E4918" t="s">
        <v>1441</v>
      </c>
      <c r="F4918">
        <v>45792</v>
      </c>
      <c r="G4918">
        <v>52946</v>
      </c>
      <c r="H4918" t="s">
        <v>1530</v>
      </c>
      <c r="I4918">
        <v>292</v>
      </c>
      <c r="J4918">
        <v>3</v>
      </c>
      <c r="K4918">
        <v>25</v>
      </c>
      <c r="L4918">
        <v>81000</v>
      </c>
      <c r="M4918">
        <v>741</v>
      </c>
      <c r="N4918">
        <v>778</v>
      </c>
      <c r="O4918">
        <v>817</v>
      </c>
      <c r="P4918">
        <v>893</v>
      </c>
      <c r="Q4918">
        <v>969</v>
      </c>
      <c r="R4918">
        <v>75</v>
      </c>
      <c r="S4918">
        <v>79</v>
      </c>
      <c r="T4918">
        <v>83</v>
      </c>
      <c r="U4918">
        <v>90</v>
      </c>
      <c r="V4918">
        <v>98</v>
      </c>
      <c r="W4918" t="s">
        <v>3593</v>
      </c>
      <c r="X4918">
        <v>1</v>
      </c>
      <c r="Y4918">
        <v>1</v>
      </c>
      <c r="Z4918" t="s">
        <v>1532</v>
      </c>
    </row>
    <row r="4919" spans="1:26">
      <c r="A4919">
        <v>285</v>
      </c>
      <c r="B4919">
        <v>16226</v>
      </c>
      <c r="C4919" t="s">
        <v>1574</v>
      </c>
      <c r="D4919" t="s">
        <v>1529</v>
      </c>
      <c r="E4919" t="s">
        <v>1441</v>
      </c>
      <c r="F4919">
        <v>42547</v>
      </c>
      <c r="G4919">
        <v>48226</v>
      </c>
      <c r="H4919" t="s">
        <v>1530</v>
      </c>
      <c r="I4919">
        <v>292</v>
      </c>
      <c r="J4919">
        <v>350</v>
      </c>
      <c r="K4919">
        <v>25</v>
      </c>
      <c r="L4919">
        <v>81000</v>
      </c>
      <c r="M4919">
        <v>741</v>
      </c>
      <c r="N4919">
        <v>778</v>
      </c>
      <c r="O4919">
        <v>817</v>
      </c>
      <c r="P4919">
        <v>893</v>
      </c>
      <c r="Q4919">
        <v>969</v>
      </c>
      <c r="R4919">
        <v>8750</v>
      </c>
      <c r="S4919">
        <v>9187</v>
      </c>
      <c r="T4919">
        <v>9647</v>
      </c>
      <c r="U4919">
        <v>10545</v>
      </c>
      <c r="V4919">
        <v>11442</v>
      </c>
      <c r="W4919" t="s">
        <v>3594</v>
      </c>
      <c r="X4919">
        <v>1</v>
      </c>
      <c r="Y4919">
        <v>1</v>
      </c>
      <c r="Z4919" t="s">
        <v>1532</v>
      </c>
    </row>
    <row r="4920" spans="1:26">
      <c r="A4920">
        <v>285</v>
      </c>
      <c r="B4920">
        <v>16226</v>
      </c>
      <c r="C4920" t="s">
        <v>1574</v>
      </c>
      <c r="D4920" t="s">
        <v>1529</v>
      </c>
      <c r="E4920" t="s">
        <v>1441</v>
      </c>
      <c r="F4920">
        <v>60557</v>
      </c>
      <c r="G4920">
        <v>74040</v>
      </c>
      <c r="H4920" t="s">
        <v>1530</v>
      </c>
      <c r="I4920">
        <v>211</v>
      </c>
      <c r="J4920">
        <v>150</v>
      </c>
      <c r="K4920">
        <v>250</v>
      </c>
      <c r="L4920">
        <v>81000</v>
      </c>
      <c r="M4920">
        <v>741</v>
      </c>
      <c r="N4920">
        <v>778</v>
      </c>
      <c r="O4920">
        <v>817</v>
      </c>
      <c r="P4920">
        <v>893</v>
      </c>
      <c r="Q4920">
        <v>969</v>
      </c>
      <c r="R4920">
        <v>37500</v>
      </c>
      <c r="S4920">
        <v>39372</v>
      </c>
      <c r="T4920">
        <v>41346</v>
      </c>
      <c r="U4920">
        <v>45192</v>
      </c>
      <c r="V4920">
        <v>49038</v>
      </c>
      <c r="W4920" t="s">
        <v>3565</v>
      </c>
      <c r="X4920">
        <v>1</v>
      </c>
      <c r="Y4920">
        <v>1</v>
      </c>
      <c r="Z4920" t="s">
        <v>1532</v>
      </c>
    </row>
    <row r="4921" spans="1:26">
      <c r="A4921">
        <v>285</v>
      </c>
      <c r="B4921">
        <v>16226</v>
      </c>
      <c r="C4921" t="s">
        <v>1574</v>
      </c>
      <c r="D4921" t="s">
        <v>1529</v>
      </c>
      <c r="E4921" t="s">
        <v>1441</v>
      </c>
      <c r="F4921">
        <v>60557</v>
      </c>
      <c r="G4921">
        <v>72467</v>
      </c>
      <c r="H4921" t="s">
        <v>1530</v>
      </c>
      <c r="I4921">
        <v>211</v>
      </c>
      <c r="J4921">
        <v>150</v>
      </c>
      <c r="K4921">
        <v>45</v>
      </c>
      <c r="L4921">
        <v>81000</v>
      </c>
      <c r="M4921">
        <v>741</v>
      </c>
      <c r="N4921">
        <v>778</v>
      </c>
      <c r="O4921">
        <v>817</v>
      </c>
      <c r="P4921">
        <v>893</v>
      </c>
      <c r="Q4921">
        <v>969</v>
      </c>
      <c r="R4921">
        <v>6750</v>
      </c>
      <c r="S4921">
        <v>7087</v>
      </c>
      <c r="T4921">
        <v>7442</v>
      </c>
      <c r="U4921">
        <v>8135</v>
      </c>
      <c r="V4921">
        <v>8827</v>
      </c>
      <c r="W4921" t="s">
        <v>3565</v>
      </c>
      <c r="X4921">
        <v>1</v>
      </c>
      <c r="Y4921">
        <v>1</v>
      </c>
      <c r="Z4921" t="s">
        <v>1532</v>
      </c>
    </row>
    <row r="4922" spans="1:26">
      <c r="A4922">
        <v>285</v>
      </c>
      <c r="B4922">
        <v>16226</v>
      </c>
      <c r="C4922" t="s">
        <v>1574</v>
      </c>
      <c r="D4922" t="s">
        <v>1529</v>
      </c>
      <c r="E4922" t="s">
        <v>1441</v>
      </c>
      <c r="F4922">
        <v>38269</v>
      </c>
      <c r="G4922">
        <v>42319</v>
      </c>
      <c r="H4922" t="s">
        <v>1530</v>
      </c>
      <c r="I4922">
        <v>292</v>
      </c>
      <c r="J4922">
        <v>36</v>
      </c>
      <c r="K4922">
        <v>3</v>
      </c>
      <c r="L4922">
        <v>81000</v>
      </c>
      <c r="M4922">
        <v>741</v>
      </c>
      <c r="N4922">
        <v>778</v>
      </c>
      <c r="O4922">
        <v>817</v>
      </c>
      <c r="P4922">
        <v>893</v>
      </c>
      <c r="Q4922">
        <v>969</v>
      </c>
      <c r="R4922">
        <v>108</v>
      </c>
      <c r="S4922">
        <v>113</v>
      </c>
      <c r="T4922">
        <v>119</v>
      </c>
      <c r="U4922">
        <v>130</v>
      </c>
      <c r="V4922">
        <v>141</v>
      </c>
      <c r="W4922" t="s">
        <v>1743</v>
      </c>
      <c r="X4922">
        <v>1</v>
      </c>
      <c r="Y4922">
        <v>1</v>
      </c>
      <c r="Z4922" t="s">
        <v>1532</v>
      </c>
    </row>
    <row r="4923" spans="1:26">
      <c r="A4923">
        <v>285</v>
      </c>
      <c r="B4923">
        <v>16226</v>
      </c>
      <c r="C4923" t="s">
        <v>1574</v>
      </c>
      <c r="D4923" t="s">
        <v>1529</v>
      </c>
      <c r="E4923" t="s">
        <v>1440</v>
      </c>
      <c r="F4923">
        <v>38059</v>
      </c>
      <c r="G4923">
        <v>42277</v>
      </c>
      <c r="H4923" t="s">
        <v>1530</v>
      </c>
      <c r="I4923">
        <v>292</v>
      </c>
      <c r="J4923">
        <v>100</v>
      </c>
      <c r="K4923">
        <v>15</v>
      </c>
      <c r="L4923">
        <v>81000</v>
      </c>
      <c r="M4923">
        <v>9493</v>
      </c>
      <c r="N4923">
        <v>9968</v>
      </c>
      <c r="O4923">
        <v>10466</v>
      </c>
      <c r="P4923">
        <v>11439</v>
      </c>
      <c r="Q4923">
        <v>12412</v>
      </c>
      <c r="R4923">
        <v>1500</v>
      </c>
      <c r="S4923">
        <v>1575</v>
      </c>
      <c r="T4923">
        <v>1654</v>
      </c>
      <c r="U4923">
        <v>1807</v>
      </c>
      <c r="V4923">
        <v>1961</v>
      </c>
      <c r="W4923" t="s">
        <v>3570</v>
      </c>
      <c r="X4923">
        <v>1</v>
      </c>
      <c r="Y4923">
        <v>1</v>
      </c>
      <c r="Z4923" t="s">
        <v>1532</v>
      </c>
    </row>
    <row r="4924" spans="1:26">
      <c r="A4924">
        <v>285</v>
      </c>
      <c r="B4924">
        <v>16226</v>
      </c>
      <c r="C4924" t="s">
        <v>1574</v>
      </c>
      <c r="D4924" t="s">
        <v>1529</v>
      </c>
      <c r="E4924" t="s">
        <v>1441</v>
      </c>
      <c r="F4924">
        <v>3505</v>
      </c>
      <c r="G4924">
        <v>86624</v>
      </c>
      <c r="H4924" t="s">
        <v>1530</v>
      </c>
      <c r="I4924">
        <v>211</v>
      </c>
      <c r="J4924">
        <v>100</v>
      </c>
      <c r="K4924">
        <v>30</v>
      </c>
      <c r="L4924">
        <v>81000</v>
      </c>
      <c r="M4924">
        <v>741</v>
      </c>
      <c r="N4924">
        <v>778</v>
      </c>
      <c r="O4924">
        <v>817</v>
      </c>
      <c r="P4924">
        <v>893</v>
      </c>
      <c r="Q4924">
        <v>969</v>
      </c>
      <c r="R4924">
        <v>3000</v>
      </c>
      <c r="S4924">
        <v>3150</v>
      </c>
      <c r="T4924">
        <v>3308</v>
      </c>
      <c r="U4924">
        <v>3615</v>
      </c>
      <c r="V4924">
        <v>3923</v>
      </c>
      <c r="W4924" t="s">
        <v>3566</v>
      </c>
      <c r="X4924">
        <v>1</v>
      </c>
      <c r="Y4924">
        <v>1</v>
      </c>
      <c r="Z4924" t="s">
        <v>1532</v>
      </c>
    </row>
    <row r="4925" spans="1:26">
      <c r="A4925">
        <v>285</v>
      </c>
      <c r="B4925">
        <v>16226</v>
      </c>
      <c r="C4925" t="s">
        <v>1574</v>
      </c>
      <c r="D4925" t="s">
        <v>1529</v>
      </c>
      <c r="E4925" t="s">
        <v>1441</v>
      </c>
      <c r="F4925">
        <v>31835</v>
      </c>
      <c r="G4925">
        <v>44003</v>
      </c>
      <c r="H4925" t="s">
        <v>1530</v>
      </c>
      <c r="I4925">
        <v>211</v>
      </c>
      <c r="J4925">
        <v>40</v>
      </c>
      <c r="K4925">
        <v>7.5</v>
      </c>
      <c r="L4925">
        <v>81000</v>
      </c>
      <c r="M4925">
        <v>741</v>
      </c>
      <c r="N4925">
        <v>778</v>
      </c>
      <c r="O4925">
        <v>817</v>
      </c>
      <c r="P4925">
        <v>893</v>
      </c>
      <c r="Q4925">
        <v>969</v>
      </c>
      <c r="R4925">
        <v>300</v>
      </c>
      <c r="S4925">
        <v>315</v>
      </c>
      <c r="T4925">
        <v>331</v>
      </c>
      <c r="U4925">
        <v>362</v>
      </c>
      <c r="V4925">
        <v>392</v>
      </c>
      <c r="W4925" t="s">
        <v>3595</v>
      </c>
      <c r="X4925">
        <v>1</v>
      </c>
      <c r="Y4925">
        <v>1</v>
      </c>
      <c r="Z4925" t="s">
        <v>1532</v>
      </c>
    </row>
    <row r="4926" spans="1:26">
      <c r="A4926">
        <v>285</v>
      </c>
      <c r="B4926">
        <v>16226</v>
      </c>
      <c r="C4926" t="s">
        <v>1574</v>
      </c>
      <c r="D4926" t="s">
        <v>1529</v>
      </c>
      <c r="E4926" t="s">
        <v>1441</v>
      </c>
      <c r="F4926">
        <v>5458</v>
      </c>
      <c r="G4926">
        <v>87175</v>
      </c>
      <c r="H4926" t="s">
        <v>1530</v>
      </c>
      <c r="I4926">
        <v>211</v>
      </c>
      <c r="J4926">
        <v>500</v>
      </c>
      <c r="K4926">
        <v>7.5</v>
      </c>
      <c r="L4926">
        <v>81000</v>
      </c>
      <c r="M4926">
        <v>741</v>
      </c>
      <c r="N4926">
        <v>778</v>
      </c>
      <c r="O4926">
        <v>817</v>
      </c>
      <c r="P4926">
        <v>893</v>
      </c>
      <c r="Q4926">
        <v>969</v>
      </c>
      <c r="R4926">
        <v>3750</v>
      </c>
      <c r="S4926">
        <v>3937</v>
      </c>
      <c r="T4926">
        <v>4135</v>
      </c>
      <c r="U4926">
        <v>4519</v>
      </c>
      <c r="V4926">
        <v>4904</v>
      </c>
      <c r="W4926" t="s">
        <v>3198</v>
      </c>
      <c r="X4926">
        <v>1</v>
      </c>
      <c r="Y4926">
        <v>1</v>
      </c>
      <c r="Z4926" t="s">
        <v>1532</v>
      </c>
    </row>
    <row r="4927" spans="1:26">
      <c r="A4927">
        <v>285</v>
      </c>
      <c r="B4927">
        <v>16226</v>
      </c>
      <c r="C4927" t="s">
        <v>1574</v>
      </c>
      <c r="D4927" t="s">
        <v>1529</v>
      </c>
      <c r="E4927" t="s">
        <v>1441</v>
      </c>
      <c r="F4927">
        <v>41583</v>
      </c>
      <c r="G4927">
        <v>86445</v>
      </c>
      <c r="H4927" t="s">
        <v>1530</v>
      </c>
      <c r="I4927">
        <v>211</v>
      </c>
      <c r="J4927">
        <v>500</v>
      </c>
      <c r="K4927">
        <v>1</v>
      </c>
      <c r="L4927">
        <v>81000</v>
      </c>
      <c r="M4927">
        <v>741</v>
      </c>
      <c r="N4927">
        <v>778</v>
      </c>
      <c r="O4927">
        <v>817</v>
      </c>
      <c r="P4927">
        <v>893</v>
      </c>
      <c r="Q4927">
        <v>969</v>
      </c>
      <c r="R4927">
        <v>500</v>
      </c>
      <c r="S4927">
        <v>525</v>
      </c>
      <c r="T4927">
        <v>551</v>
      </c>
      <c r="U4927">
        <v>603</v>
      </c>
      <c r="V4927">
        <v>654</v>
      </c>
      <c r="W4927" t="s">
        <v>3596</v>
      </c>
      <c r="X4927">
        <v>1</v>
      </c>
      <c r="Y4927">
        <v>1</v>
      </c>
      <c r="Z4927" t="s">
        <v>1532</v>
      </c>
    </row>
    <row r="4928" spans="1:26">
      <c r="A4928">
        <v>285</v>
      </c>
      <c r="B4928">
        <v>16226</v>
      </c>
      <c r="C4928" t="s">
        <v>1574</v>
      </c>
      <c r="D4928" t="s">
        <v>1529</v>
      </c>
      <c r="E4928" t="s">
        <v>1441</v>
      </c>
      <c r="F4928">
        <v>25533</v>
      </c>
      <c r="G4928">
        <v>47293</v>
      </c>
      <c r="H4928" t="s">
        <v>1530</v>
      </c>
      <c r="I4928">
        <v>211</v>
      </c>
      <c r="J4928">
        <v>10</v>
      </c>
      <c r="K4928">
        <v>10</v>
      </c>
      <c r="L4928">
        <v>81000</v>
      </c>
      <c r="M4928">
        <v>741</v>
      </c>
      <c r="N4928">
        <v>778</v>
      </c>
      <c r="O4928">
        <v>817</v>
      </c>
      <c r="P4928">
        <v>893</v>
      </c>
      <c r="Q4928">
        <v>969</v>
      </c>
      <c r="R4928">
        <v>100</v>
      </c>
      <c r="S4928">
        <v>105</v>
      </c>
      <c r="T4928">
        <v>110</v>
      </c>
      <c r="U4928">
        <v>121</v>
      </c>
      <c r="V4928">
        <v>131</v>
      </c>
      <c r="W4928" t="s">
        <v>3596</v>
      </c>
      <c r="X4928">
        <v>1</v>
      </c>
      <c r="Y4928">
        <v>1</v>
      </c>
      <c r="Z4928" t="s">
        <v>1532</v>
      </c>
    </row>
    <row r="4929" spans="1:26">
      <c r="A4929">
        <v>285</v>
      </c>
      <c r="B4929">
        <v>16226</v>
      </c>
      <c r="C4929" t="s">
        <v>1574</v>
      </c>
      <c r="D4929" t="s">
        <v>1529</v>
      </c>
      <c r="E4929" t="s">
        <v>1440</v>
      </c>
      <c r="F4929">
        <v>38088</v>
      </c>
      <c r="G4929">
        <v>42080</v>
      </c>
      <c r="H4929" t="s">
        <v>1530</v>
      </c>
      <c r="I4929">
        <v>292</v>
      </c>
      <c r="J4929">
        <v>180</v>
      </c>
      <c r="K4929">
        <v>12</v>
      </c>
      <c r="L4929">
        <v>81000</v>
      </c>
      <c r="M4929">
        <v>9493</v>
      </c>
      <c r="N4929">
        <v>9968</v>
      </c>
      <c r="O4929">
        <v>10466</v>
      </c>
      <c r="P4929">
        <v>11439</v>
      </c>
      <c r="Q4929">
        <v>12412</v>
      </c>
      <c r="R4929">
        <v>2160</v>
      </c>
      <c r="S4929">
        <v>2268</v>
      </c>
      <c r="T4929">
        <v>2381</v>
      </c>
      <c r="U4929">
        <v>2603</v>
      </c>
      <c r="V4929">
        <v>2824</v>
      </c>
      <c r="W4929" t="s">
        <v>2033</v>
      </c>
      <c r="X4929">
        <v>1</v>
      </c>
      <c r="Y4929">
        <v>1</v>
      </c>
      <c r="Z4929" t="s">
        <v>1532</v>
      </c>
    </row>
    <row r="4930" spans="1:26">
      <c r="A4930">
        <v>285</v>
      </c>
      <c r="B4930">
        <v>16226</v>
      </c>
      <c r="C4930" t="s">
        <v>1574</v>
      </c>
      <c r="D4930" t="s">
        <v>1529</v>
      </c>
      <c r="E4930" t="s">
        <v>1441</v>
      </c>
      <c r="F4930">
        <v>73218</v>
      </c>
      <c r="G4930">
        <v>87009</v>
      </c>
      <c r="H4930" t="s">
        <v>1530</v>
      </c>
      <c r="I4930">
        <v>211</v>
      </c>
      <c r="J4930">
        <v>50</v>
      </c>
      <c r="K4930">
        <v>7</v>
      </c>
      <c r="L4930">
        <v>81000</v>
      </c>
      <c r="M4930">
        <v>741</v>
      </c>
      <c r="N4930">
        <v>778</v>
      </c>
      <c r="O4930">
        <v>817</v>
      </c>
      <c r="P4930">
        <v>893</v>
      </c>
      <c r="Q4930">
        <v>969</v>
      </c>
      <c r="R4930">
        <v>350</v>
      </c>
      <c r="S4930">
        <v>367</v>
      </c>
      <c r="T4930">
        <v>386</v>
      </c>
      <c r="U4930">
        <v>422</v>
      </c>
      <c r="V4930">
        <v>458</v>
      </c>
      <c r="W4930" t="s">
        <v>3596</v>
      </c>
      <c r="X4930">
        <v>1</v>
      </c>
      <c r="Y4930">
        <v>1</v>
      </c>
      <c r="Z4930" t="s">
        <v>1532</v>
      </c>
    </row>
    <row r="4931" spans="1:26">
      <c r="A4931">
        <v>285</v>
      </c>
      <c r="B4931">
        <v>16226</v>
      </c>
      <c r="C4931" t="s">
        <v>1574</v>
      </c>
      <c r="D4931" t="s">
        <v>1529</v>
      </c>
      <c r="E4931" t="s">
        <v>1440</v>
      </c>
      <c r="F4931">
        <v>36112</v>
      </c>
      <c r="G4931">
        <v>39660</v>
      </c>
      <c r="H4931" t="s">
        <v>1530</v>
      </c>
      <c r="I4931">
        <v>292</v>
      </c>
      <c r="J4931">
        <v>700</v>
      </c>
      <c r="K4931">
        <v>15</v>
      </c>
      <c r="L4931">
        <v>81000</v>
      </c>
      <c r="M4931">
        <v>9493</v>
      </c>
      <c r="N4931">
        <v>9968</v>
      </c>
      <c r="O4931">
        <v>10466</v>
      </c>
      <c r="P4931">
        <v>11439</v>
      </c>
      <c r="Q4931">
        <v>12412</v>
      </c>
      <c r="R4931">
        <v>10500</v>
      </c>
      <c r="S4931">
        <v>11025</v>
      </c>
      <c r="T4931">
        <v>11576</v>
      </c>
      <c r="U4931">
        <v>12652</v>
      </c>
      <c r="V4931">
        <v>13729</v>
      </c>
      <c r="W4931" t="s">
        <v>3570</v>
      </c>
      <c r="X4931">
        <v>1</v>
      </c>
      <c r="Y4931">
        <v>1</v>
      </c>
      <c r="Z4931" t="s">
        <v>1532</v>
      </c>
    </row>
    <row r="4932" spans="1:26">
      <c r="A4932">
        <v>285</v>
      </c>
      <c r="B4932">
        <v>16226</v>
      </c>
      <c r="C4932" t="s">
        <v>1574</v>
      </c>
      <c r="D4932" t="s">
        <v>1529</v>
      </c>
      <c r="E4932" t="s">
        <v>1440</v>
      </c>
      <c r="F4932">
        <v>2861</v>
      </c>
      <c r="G4932">
        <v>75987</v>
      </c>
      <c r="H4932" t="s">
        <v>1530</v>
      </c>
      <c r="I4932">
        <v>292</v>
      </c>
      <c r="J4932">
        <v>50</v>
      </c>
      <c r="K4932">
        <v>7.5</v>
      </c>
      <c r="L4932">
        <v>81000</v>
      </c>
      <c r="M4932">
        <v>9493</v>
      </c>
      <c r="N4932">
        <v>9968</v>
      </c>
      <c r="O4932">
        <v>10466</v>
      </c>
      <c r="P4932">
        <v>11439</v>
      </c>
      <c r="Q4932">
        <v>12412</v>
      </c>
      <c r="R4932">
        <v>375</v>
      </c>
      <c r="S4932">
        <v>394</v>
      </c>
      <c r="T4932">
        <v>413</v>
      </c>
      <c r="U4932">
        <v>452</v>
      </c>
      <c r="V4932">
        <v>490</v>
      </c>
      <c r="W4932" t="s">
        <v>2053</v>
      </c>
      <c r="X4932">
        <v>1</v>
      </c>
      <c r="Y4932">
        <v>1</v>
      </c>
      <c r="Z4932" t="s">
        <v>1532</v>
      </c>
    </row>
    <row r="4933" spans="1:26">
      <c r="A4933">
        <v>285</v>
      </c>
      <c r="B4933">
        <v>16226</v>
      </c>
      <c r="C4933" t="s">
        <v>1574</v>
      </c>
      <c r="D4933" t="s">
        <v>1529</v>
      </c>
      <c r="E4933" t="s">
        <v>1441</v>
      </c>
      <c r="F4933">
        <v>66477</v>
      </c>
      <c r="G4933">
        <v>79872</v>
      </c>
      <c r="H4933" t="s">
        <v>1530</v>
      </c>
      <c r="I4933">
        <v>211</v>
      </c>
      <c r="J4933">
        <v>100</v>
      </c>
      <c r="K4933">
        <v>220</v>
      </c>
      <c r="L4933">
        <v>81000</v>
      </c>
      <c r="M4933">
        <v>741</v>
      </c>
      <c r="N4933">
        <v>778</v>
      </c>
      <c r="O4933">
        <v>817</v>
      </c>
      <c r="P4933">
        <v>893</v>
      </c>
      <c r="Q4933">
        <v>969</v>
      </c>
      <c r="R4933">
        <v>22000</v>
      </c>
      <c r="S4933">
        <v>23099</v>
      </c>
      <c r="T4933">
        <v>24256</v>
      </c>
      <c r="U4933">
        <v>26513</v>
      </c>
      <c r="V4933">
        <v>28769</v>
      </c>
      <c r="W4933" t="s">
        <v>3597</v>
      </c>
      <c r="X4933">
        <v>1</v>
      </c>
      <c r="Y4933">
        <v>1</v>
      </c>
      <c r="Z4933" t="s">
        <v>1532</v>
      </c>
    </row>
    <row r="4934" spans="1:26">
      <c r="A4934">
        <v>285</v>
      </c>
      <c r="B4934">
        <v>16226</v>
      </c>
      <c r="C4934" t="s">
        <v>1574</v>
      </c>
      <c r="D4934" t="s">
        <v>1529</v>
      </c>
      <c r="E4934" t="s">
        <v>1441</v>
      </c>
      <c r="F4934">
        <v>66477</v>
      </c>
      <c r="G4934">
        <v>79873</v>
      </c>
      <c r="H4934" t="s">
        <v>1530</v>
      </c>
      <c r="I4934">
        <v>211</v>
      </c>
      <c r="J4934">
        <v>125</v>
      </c>
      <c r="K4934">
        <v>200</v>
      </c>
      <c r="L4934">
        <v>81000</v>
      </c>
      <c r="M4934">
        <v>741</v>
      </c>
      <c r="N4934">
        <v>778</v>
      </c>
      <c r="O4934">
        <v>817</v>
      </c>
      <c r="P4934">
        <v>893</v>
      </c>
      <c r="Q4934">
        <v>969</v>
      </c>
      <c r="R4934">
        <v>25000</v>
      </c>
      <c r="S4934">
        <v>26248</v>
      </c>
      <c r="T4934">
        <v>27564</v>
      </c>
      <c r="U4934">
        <v>30128</v>
      </c>
      <c r="V4934">
        <v>32692</v>
      </c>
      <c r="W4934" t="s">
        <v>3597</v>
      </c>
      <c r="X4934">
        <v>1</v>
      </c>
      <c r="Y4934">
        <v>1</v>
      </c>
      <c r="Z4934" t="s">
        <v>1532</v>
      </c>
    </row>
    <row r="4935" spans="1:26">
      <c r="A4935">
        <v>285</v>
      </c>
      <c r="B4935">
        <v>16226</v>
      </c>
      <c r="C4935" t="s">
        <v>1574</v>
      </c>
      <c r="D4935" t="s">
        <v>1529</v>
      </c>
      <c r="E4935" t="s">
        <v>1440</v>
      </c>
      <c r="F4935">
        <v>33698</v>
      </c>
      <c r="G4935">
        <v>36912</v>
      </c>
      <c r="H4935" t="s">
        <v>1530</v>
      </c>
      <c r="I4935">
        <v>292</v>
      </c>
      <c r="J4935">
        <v>50</v>
      </c>
      <c r="K4935">
        <v>35</v>
      </c>
      <c r="L4935">
        <v>81000</v>
      </c>
      <c r="M4935">
        <v>9493</v>
      </c>
      <c r="N4935">
        <v>9968</v>
      </c>
      <c r="O4935">
        <v>10466</v>
      </c>
      <c r="P4935">
        <v>11439</v>
      </c>
      <c r="Q4935">
        <v>12412</v>
      </c>
      <c r="R4935">
        <v>1750</v>
      </c>
      <c r="S4935">
        <v>1838</v>
      </c>
      <c r="T4935">
        <v>1929</v>
      </c>
      <c r="U4935">
        <v>2109</v>
      </c>
      <c r="V4935">
        <v>2288</v>
      </c>
      <c r="W4935" t="s">
        <v>3598</v>
      </c>
      <c r="X4935">
        <v>1</v>
      </c>
      <c r="Y4935">
        <v>1</v>
      </c>
      <c r="Z4935" t="s">
        <v>1532</v>
      </c>
    </row>
    <row r="4936" spans="1:26">
      <c r="A4936">
        <v>285</v>
      </c>
      <c r="B4936">
        <v>16226</v>
      </c>
      <c r="C4936" t="s">
        <v>1574</v>
      </c>
      <c r="D4936" t="s">
        <v>1529</v>
      </c>
      <c r="E4936" t="s">
        <v>1440</v>
      </c>
      <c r="F4936">
        <v>2859</v>
      </c>
      <c r="G4936">
        <v>3438</v>
      </c>
      <c r="H4936" t="s">
        <v>1530</v>
      </c>
      <c r="I4936">
        <v>292</v>
      </c>
      <c r="J4936">
        <v>1000</v>
      </c>
      <c r="K4936">
        <v>6</v>
      </c>
      <c r="L4936">
        <v>81000</v>
      </c>
      <c r="M4936">
        <v>9493</v>
      </c>
      <c r="N4936">
        <v>9968</v>
      </c>
      <c r="O4936">
        <v>10466</v>
      </c>
      <c r="P4936">
        <v>11439</v>
      </c>
      <c r="Q4936">
        <v>12412</v>
      </c>
      <c r="R4936">
        <v>6000</v>
      </c>
      <c r="S4936">
        <v>6300</v>
      </c>
      <c r="T4936">
        <v>6615</v>
      </c>
      <c r="U4936">
        <v>7230</v>
      </c>
      <c r="V4936">
        <v>7845</v>
      </c>
      <c r="W4936" t="s">
        <v>3570</v>
      </c>
      <c r="X4936">
        <v>1</v>
      </c>
      <c r="Y4936">
        <v>1</v>
      </c>
      <c r="Z4936" t="s">
        <v>1532</v>
      </c>
    </row>
    <row r="4937" spans="1:26">
      <c r="A4937">
        <v>285</v>
      </c>
      <c r="B4937">
        <v>16226</v>
      </c>
      <c r="C4937" t="s">
        <v>1574</v>
      </c>
      <c r="D4937" t="s">
        <v>1529</v>
      </c>
      <c r="E4937" t="s">
        <v>1441</v>
      </c>
      <c r="F4937">
        <v>39607</v>
      </c>
      <c r="G4937">
        <v>74740</v>
      </c>
      <c r="H4937" t="s">
        <v>1530</v>
      </c>
      <c r="I4937">
        <v>211</v>
      </c>
      <c r="J4937">
        <v>5</v>
      </c>
      <c r="K4937">
        <v>50</v>
      </c>
      <c r="L4937">
        <v>81000</v>
      </c>
      <c r="M4937">
        <v>741</v>
      </c>
      <c r="N4937">
        <v>778</v>
      </c>
      <c r="O4937">
        <v>817</v>
      </c>
      <c r="P4937">
        <v>893</v>
      </c>
      <c r="Q4937">
        <v>969</v>
      </c>
      <c r="R4937">
        <v>250</v>
      </c>
      <c r="S4937">
        <v>262</v>
      </c>
      <c r="T4937">
        <v>276</v>
      </c>
      <c r="U4937">
        <v>301</v>
      </c>
      <c r="V4937">
        <v>327</v>
      </c>
      <c r="W4937" t="s">
        <v>3599</v>
      </c>
      <c r="X4937">
        <v>1</v>
      </c>
      <c r="Y4937">
        <v>1</v>
      </c>
      <c r="Z4937" t="s">
        <v>1532</v>
      </c>
    </row>
    <row r="4938" spans="1:26">
      <c r="A4938">
        <v>285</v>
      </c>
      <c r="B4938">
        <v>16226</v>
      </c>
      <c r="C4938" t="s">
        <v>1574</v>
      </c>
      <c r="D4938" t="s">
        <v>1529</v>
      </c>
      <c r="E4938" t="s">
        <v>1440</v>
      </c>
      <c r="F4938">
        <v>27785</v>
      </c>
      <c r="G4938">
        <v>30260</v>
      </c>
      <c r="H4938" t="s">
        <v>1530</v>
      </c>
      <c r="I4938">
        <v>292</v>
      </c>
      <c r="J4938">
        <v>30</v>
      </c>
      <c r="K4938">
        <v>500</v>
      </c>
      <c r="L4938">
        <v>81000</v>
      </c>
      <c r="M4938">
        <v>9493</v>
      </c>
      <c r="N4938">
        <v>9968</v>
      </c>
      <c r="O4938">
        <v>10466</v>
      </c>
      <c r="P4938">
        <v>11439</v>
      </c>
      <c r="Q4938">
        <v>12412</v>
      </c>
      <c r="R4938">
        <v>15000</v>
      </c>
      <c r="S4938">
        <v>15751</v>
      </c>
      <c r="T4938">
        <v>16537</v>
      </c>
      <c r="U4938">
        <v>18075</v>
      </c>
      <c r="V4938">
        <v>19612</v>
      </c>
      <c r="W4938" t="s">
        <v>3600</v>
      </c>
      <c r="X4938">
        <v>1</v>
      </c>
      <c r="Y4938">
        <v>1</v>
      </c>
      <c r="Z4938" t="s">
        <v>1532</v>
      </c>
    </row>
    <row r="4939" spans="1:26">
      <c r="A4939">
        <v>285</v>
      </c>
      <c r="B4939">
        <v>16226</v>
      </c>
      <c r="C4939" t="s">
        <v>1574</v>
      </c>
      <c r="D4939" t="s">
        <v>1529</v>
      </c>
      <c r="E4939" t="s">
        <v>1439</v>
      </c>
      <c r="F4939">
        <v>2853</v>
      </c>
      <c r="G4939">
        <v>7276</v>
      </c>
      <c r="H4939" t="s">
        <v>1530</v>
      </c>
      <c r="I4939">
        <v>292</v>
      </c>
      <c r="J4939">
        <v>1080</v>
      </c>
      <c r="K4939">
        <v>1</v>
      </c>
      <c r="L4939">
        <v>81000</v>
      </c>
      <c r="M4939">
        <v>2044</v>
      </c>
      <c r="N4939">
        <v>2146</v>
      </c>
      <c r="O4939">
        <v>2254</v>
      </c>
      <c r="P4939">
        <v>2464</v>
      </c>
      <c r="Q4939">
        <v>2674</v>
      </c>
      <c r="R4939">
        <v>1080</v>
      </c>
      <c r="S4939">
        <v>1134</v>
      </c>
      <c r="T4939">
        <v>1191</v>
      </c>
      <c r="U4939">
        <v>1302</v>
      </c>
      <c r="V4939">
        <v>1413</v>
      </c>
      <c r="W4939" t="s">
        <v>2053</v>
      </c>
      <c r="X4939">
        <v>1</v>
      </c>
      <c r="Y4939">
        <v>1</v>
      </c>
      <c r="Z4939" t="s">
        <v>1532</v>
      </c>
    </row>
    <row r="4940" spans="1:26">
      <c r="A4940">
        <v>285</v>
      </c>
      <c r="B4940">
        <v>16226</v>
      </c>
      <c r="C4940" t="s">
        <v>1574</v>
      </c>
      <c r="D4940" t="s">
        <v>1529</v>
      </c>
      <c r="E4940" t="s">
        <v>1439</v>
      </c>
      <c r="F4940">
        <v>28258</v>
      </c>
      <c r="G4940">
        <v>30793</v>
      </c>
      <c r="H4940" t="s">
        <v>1530</v>
      </c>
      <c r="I4940">
        <v>292</v>
      </c>
      <c r="J4940">
        <v>50</v>
      </c>
      <c r="K4940">
        <v>300</v>
      </c>
      <c r="L4940">
        <v>81000</v>
      </c>
      <c r="M4940">
        <v>2044</v>
      </c>
      <c r="N4940">
        <v>2146</v>
      </c>
      <c r="O4940">
        <v>2254</v>
      </c>
      <c r="P4940">
        <v>2464</v>
      </c>
      <c r="Q4940">
        <v>2674</v>
      </c>
      <c r="R4940">
        <v>15000</v>
      </c>
      <c r="S4940">
        <v>15749</v>
      </c>
      <c r="T4940">
        <v>16541</v>
      </c>
      <c r="U4940">
        <v>18082</v>
      </c>
      <c r="V4940">
        <v>19623</v>
      </c>
      <c r="W4940" t="s">
        <v>3601</v>
      </c>
      <c r="X4940">
        <v>1</v>
      </c>
      <c r="Y4940">
        <v>1</v>
      </c>
      <c r="Z4940" t="s">
        <v>1532</v>
      </c>
    </row>
    <row r="4941" spans="1:26">
      <c r="A4941">
        <v>285</v>
      </c>
      <c r="B4941">
        <v>16226</v>
      </c>
      <c r="C4941" t="s">
        <v>1574</v>
      </c>
      <c r="D4941" t="s">
        <v>1529</v>
      </c>
      <c r="E4941" t="s">
        <v>1439</v>
      </c>
      <c r="F4941">
        <v>28260</v>
      </c>
      <c r="G4941">
        <v>30794</v>
      </c>
      <c r="H4941" t="s">
        <v>1530</v>
      </c>
      <c r="I4941">
        <v>292</v>
      </c>
      <c r="J4941">
        <v>30</v>
      </c>
      <c r="K4941">
        <v>300</v>
      </c>
      <c r="L4941">
        <v>81000</v>
      </c>
      <c r="M4941">
        <v>2044</v>
      </c>
      <c r="N4941">
        <v>2146</v>
      </c>
      <c r="O4941">
        <v>2254</v>
      </c>
      <c r="P4941">
        <v>2464</v>
      </c>
      <c r="Q4941">
        <v>2674</v>
      </c>
      <c r="R4941">
        <v>9000</v>
      </c>
      <c r="S4941">
        <v>9449</v>
      </c>
      <c r="T4941">
        <v>9925</v>
      </c>
      <c r="U4941">
        <v>10849</v>
      </c>
      <c r="V4941">
        <v>11774</v>
      </c>
      <c r="W4941" t="s">
        <v>3601</v>
      </c>
      <c r="X4941">
        <v>1</v>
      </c>
      <c r="Y4941">
        <v>1</v>
      </c>
      <c r="Z4941" t="s">
        <v>1532</v>
      </c>
    </row>
    <row r="4942" spans="1:26">
      <c r="A4942">
        <v>285</v>
      </c>
      <c r="B4942">
        <v>16226</v>
      </c>
      <c r="C4942" t="s">
        <v>1574</v>
      </c>
      <c r="D4942" t="s">
        <v>1529</v>
      </c>
      <c r="E4942" t="s">
        <v>1439</v>
      </c>
      <c r="F4942">
        <v>27699</v>
      </c>
      <c r="G4942">
        <v>30174</v>
      </c>
      <c r="H4942" t="s">
        <v>1530</v>
      </c>
      <c r="I4942">
        <v>292</v>
      </c>
      <c r="J4942">
        <v>30</v>
      </c>
      <c r="K4942">
        <v>300</v>
      </c>
      <c r="L4942">
        <v>81000</v>
      </c>
      <c r="M4942">
        <v>2044</v>
      </c>
      <c r="N4942">
        <v>2146</v>
      </c>
      <c r="O4942">
        <v>2254</v>
      </c>
      <c r="P4942">
        <v>2464</v>
      </c>
      <c r="Q4942">
        <v>2674</v>
      </c>
      <c r="R4942">
        <v>9000</v>
      </c>
      <c r="S4942">
        <v>9449</v>
      </c>
      <c r="T4942">
        <v>9925</v>
      </c>
      <c r="U4942">
        <v>10849</v>
      </c>
      <c r="V4942">
        <v>11774</v>
      </c>
      <c r="W4942" t="s">
        <v>3583</v>
      </c>
      <c r="X4942">
        <v>1</v>
      </c>
      <c r="Y4942">
        <v>1</v>
      </c>
      <c r="Z4942" t="s">
        <v>1532</v>
      </c>
    </row>
    <row r="4943" spans="1:26">
      <c r="A4943">
        <v>285</v>
      </c>
      <c r="B4943">
        <v>16226</v>
      </c>
      <c r="C4943" t="s">
        <v>1574</v>
      </c>
      <c r="D4943" t="s">
        <v>1529</v>
      </c>
      <c r="E4943" t="s">
        <v>1439</v>
      </c>
      <c r="F4943">
        <v>28262</v>
      </c>
      <c r="G4943">
        <v>30797</v>
      </c>
      <c r="H4943" t="s">
        <v>1530</v>
      </c>
      <c r="I4943">
        <v>292</v>
      </c>
      <c r="J4943">
        <v>30</v>
      </c>
      <c r="K4943">
        <v>300</v>
      </c>
      <c r="L4943">
        <v>81000</v>
      </c>
      <c r="M4943">
        <v>2044</v>
      </c>
      <c r="N4943">
        <v>2146</v>
      </c>
      <c r="O4943">
        <v>2254</v>
      </c>
      <c r="P4943">
        <v>2464</v>
      </c>
      <c r="Q4943">
        <v>2674</v>
      </c>
      <c r="R4943">
        <v>9000</v>
      </c>
      <c r="S4943">
        <v>9449</v>
      </c>
      <c r="T4943">
        <v>9925</v>
      </c>
      <c r="U4943">
        <v>10849</v>
      </c>
      <c r="V4943">
        <v>11774</v>
      </c>
      <c r="W4943" t="s">
        <v>3601</v>
      </c>
      <c r="X4943">
        <v>1</v>
      </c>
      <c r="Y4943">
        <v>1</v>
      </c>
      <c r="Z4943" t="s">
        <v>1532</v>
      </c>
    </row>
    <row r="4944" spans="1:26">
      <c r="A4944">
        <v>285</v>
      </c>
      <c r="B4944">
        <v>16226</v>
      </c>
      <c r="C4944" t="s">
        <v>1574</v>
      </c>
      <c r="D4944" t="s">
        <v>1529</v>
      </c>
      <c r="E4944" t="s">
        <v>1438</v>
      </c>
      <c r="F4944">
        <v>28257</v>
      </c>
      <c r="G4944">
        <v>30792</v>
      </c>
      <c r="H4944" t="s">
        <v>1530</v>
      </c>
      <c r="I4944">
        <v>292</v>
      </c>
      <c r="J4944">
        <v>3</v>
      </c>
      <c r="K4944">
        <v>500</v>
      </c>
      <c r="L4944">
        <v>81000</v>
      </c>
      <c r="M4944">
        <v>30492</v>
      </c>
      <c r="N4944">
        <v>32017</v>
      </c>
      <c r="O4944">
        <v>33617</v>
      </c>
      <c r="P4944">
        <v>36742</v>
      </c>
      <c r="Q4944">
        <v>39867</v>
      </c>
      <c r="R4944">
        <v>1500</v>
      </c>
      <c r="S4944">
        <v>1575</v>
      </c>
      <c r="T4944">
        <v>1654</v>
      </c>
      <c r="U4944">
        <v>1807</v>
      </c>
      <c r="V4944">
        <v>1961</v>
      </c>
      <c r="W4944" t="s">
        <v>3583</v>
      </c>
      <c r="X4944">
        <v>1</v>
      </c>
      <c r="Y4944">
        <v>1</v>
      </c>
      <c r="Z4944" t="s">
        <v>1532</v>
      </c>
    </row>
    <row r="4945" spans="1:26">
      <c r="A4945">
        <v>285</v>
      </c>
      <c r="B4945">
        <v>16226</v>
      </c>
      <c r="C4945" t="s">
        <v>1574</v>
      </c>
      <c r="D4945" t="s">
        <v>1529</v>
      </c>
      <c r="E4945" t="s">
        <v>1438</v>
      </c>
      <c r="F4945">
        <v>5348</v>
      </c>
      <c r="G4945">
        <v>29032</v>
      </c>
      <c r="H4945" t="s">
        <v>1530</v>
      </c>
      <c r="I4945">
        <v>292</v>
      </c>
      <c r="J4945">
        <v>2376</v>
      </c>
      <c r="K4945">
        <v>2.5</v>
      </c>
      <c r="L4945">
        <v>81000</v>
      </c>
      <c r="M4945">
        <v>30492</v>
      </c>
      <c r="N4945">
        <v>32017</v>
      </c>
      <c r="O4945">
        <v>33617</v>
      </c>
      <c r="P4945">
        <v>36742</v>
      </c>
      <c r="Q4945">
        <v>39867</v>
      </c>
      <c r="R4945">
        <v>5940</v>
      </c>
      <c r="S4945">
        <v>6237</v>
      </c>
      <c r="T4945">
        <v>6549</v>
      </c>
      <c r="U4945">
        <v>7158</v>
      </c>
      <c r="V4945">
        <v>7766</v>
      </c>
      <c r="W4945" t="s">
        <v>3591</v>
      </c>
      <c r="X4945">
        <v>1</v>
      </c>
      <c r="Y4945">
        <v>1</v>
      </c>
      <c r="Z4945" t="s">
        <v>1532</v>
      </c>
    </row>
    <row r="4946" spans="1:26">
      <c r="A4946">
        <v>285</v>
      </c>
      <c r="B4946">
        <v>16226</v>
      </c>
      <c r="C4946" t="s">
        <v>1574</v>
      </c>
      <c r="D4946" t="s">
        <v>1529</v>
      </c>
      <c r="E4946" t="s">
        <v>1438</v>
      </c>
      <c r="F4946">
        <v>2843</v>
      </c>
      <c r="G4946">
        <v>70434</v>
      </c>
      <c r="H4946" t="s">
        <v>1530</v>
      </c>
      <c r="I4946">
        <v>292</v>
      </c>
      <c r="J4946">
        <v>250</v>
      </c>
      <c r="K4946">
        <v>25</v>
      </c>
      <c r="L4946">
        <v>81000</v>
      </c>
      <c r="M4946">
        <v>30492</v>
      </c>
      <c r="N4946">
        <v>32017</v>
      </c>
      <c r="O4946">
        <v>33617</v>
      </c>
      <c r="P4946">
        <v>36742</v>
      </c>
      <c r="Q4946">
        <v>39867</v>
      </c>
      <c r="R4946">
        <v>6250</v>
      </c>
      <c r="S4946">
        <v>6563</v>
      </c>
      <c r="T4946">
        <v>6891</v>
      </c>
      <c r="U4946">
        <v>7531</v>
      </c>
      <c r="V4946">
        <v>8172</v>
      </c>
      <c r="W4946" t="s">
        <v>3594</v>
      </c>
      <c r="X4946">
        <v>1</v>
      </c>
      <c r="Y4946">
        <v>1</v>
      </c>
      <c r="Z4946" t="s">
        <v>1532</v>
      </c>
    </row>
    <row r="4947" spans="1:26">
      <c r="A4947">
        <v>285</v>
      </c>
      <c r="B4947">
        <v>16226</v>
      </c>
      <c r="C4947" t="s">
        <v>1574</v>
      </c>
      <c r="D4947" t="s">
        <v>1529</v>
      </c>
      <c r="E4947" t="s">
        <v>1438</v>
      </c>
      <c r="F4947">
        <v>2851</v>
      </c>
      <c r="G4947">
        <v>3431</v>
      </c>
      <c r="H4947" t="s">
        <v>1530</v>
      </c>
      <c r="I4947">
        <v>292</v>
      </c>
      <c r="J4947">
        <v>120</v>
      </c>
      <c r="K4947">
        <v>30</v>
      </c>
      <c r="L4947">
        <v>81000</v>
      </c>
      <c r="M4947">
        <v>30492</v>
      </c>
      <c r="N4947">
        <v>32017</v>
      </c>
      <c r="O4947">
        <v>33617</v>
      </c>
      <c r="P4947">
        <v>36742</v>
      </c>
      <c r="Q4947">
        <v>39867</v>
      </c>
      <c r="R4947">
        <v>3600</v>
      </c>
      <c r="S4947">
        <v>3780</v>
      </c>
      <c r="T4947">
        <v>3969</v>
      </c>
      <c r="U4947">
        <v>4338</v>
      </c>
      <c r="V4947">
        <v>4707</v>
      </c>
      <c r="W4947" t="s">
        <v>2500</v>
      </c>
      <c r="X4947">
        <v>1</v>
      </c>
      <c r="Y4947">
        <v>1</v>
      </c>
      <c r="Z4947" t="s">
        <v>1532</v>
      </c>
    </row>
    <row r="4948" spans="1:26">
      <c r="A4948">
        <v>285</v>
      </c>
      <c r="B4948">
        <v>16226</v>
      </c>
      <c r="C4948" t="s">
        <v>1574</v>
      </c>
      <c r="D4948" t="s">
        <v>1529</v>
      </c>
      <c r="E4948" t="s">
        <v>1438</v>
      </c>
      <c r="F4948">
        <v>36112</v>
      </c>
      <c r="G4948">
        <v>50656</v>
      </c>
      <c r="H4948" t="s">
        <v>1530</v>
      </c>
      <c r="I4948">
        <v>292</v>
      </c>
      <c r="J4948">
        <v>700</v>
      </c>
      <c r="K4948">
        <v>70</v>
      </c>
      <c r="L4948">
        <v>81000</v>
      </c>
      <c r="M4948">
        <v>30492</v>
      </c>
      <c r="N4948">
        <v>32017</v>
      </c>
      <c r="O4948">
        <v>33617</v>
      </c>
      <c r="P4948">
        <v>36742</v>
      </c>
      <c r="Q4948">
        <v>39867</v>
      </c>
      <c r="R4948">
        <v>49000</v>
      </c>
      <c r="S4948">
        <v>51451</v>
      </c>
      <c r="T4948">
        <v>54022</v>
      </c>
      <c r="U4948">
        <v>59044</v>
      </c>
      <c r="V4948">
        <v>64065</v>
      </c>
      <c r="W4948" t="s">
        <v>3570</v>
      </c>
      <c r="X4948">
        <v>1</v>
      </c>
      <c r="Y4948">
        <v>1</v>
      </c>
      <c r="Z4948" t="s">
        <v>1532</v>
      </c>
    </row>
    <row r="4949" spans="1:26">
      <c r="A4949">
        <v>285</v>
      </c>
      <c r="B4949">
        <v>16226</v>
      </c>
      <c r="C4949" t="s">
        <v>1574</v>
      </c>
      <c r="D4949" t="s">
        <v>1529</v>
      </c>
      <c r="E4949" t="s">
        <v>1438</v>
      </c>
      <c r="F4949">
        <v>33996</v>
      </c>
      <c r="G4949">
        <v>37233</v>
      </c>
      <c r="H4949" t="s">
        <v>1530</v>
      </c>
      <c r="I4949">
        <v>292</v>
      </c>
      <c r="J4949">
        <v>360</v>
      </c>
      <c r="K4949">
        <v>15</v>
      </c>
      <c r="L4949">
        <v>81000</v>
      </c>
      <c r="M4949">
        <v>30492</v>
      </c>
      <c r="N4949">
        <v>32017</v>
      </c>
      <c r="O4949">
        <v>33617</v>
      </c>
      <c r="P4949">
        <v>36742</v>
      </c>
      <c r="Q4949">
        <v>39867</v>
      </c>
      <c r="R4949">
        <v>5400</v>
      </c>
      <c r="S4949">
        <v>5670</v>
      </c>
      <c r="T4949">
        <v>5953</v>
      </c>
      <c r="U4949">
        <v>6507</v>
      </c>
      <c r="V4949">
        <v>7060</v>
      </c>
      <c r="W4949" t="s">
        <v>1743</v>
      </c>
      <c r="X4949">
        <v>1</v>
      </c>
      <c r="Y4949">
        <v>1</v>
      </c>
      <c r="Z4949" t="s">
        <v>1532</v>
      </c>
    </row>
    <row r="4950" spans="1:26">
      <c r="A4950">
        <v>285</v>
      </c>
      <c r="B4950">
        <v>16226</v>
      </c>
      <c r="C4950" t="s">
        <v>1574</v>
      </c>
      <c r="D4950" t="s">
        <v>1529</v>
      </c>
      <c r="E4950" t="s">
        <v>1438</v>
      </c>
      <c r="F4950">
        <v>33414</v>
      </c>
      <c r="G4950">
        <v>36603</v>
      </c>
      <c r="H4950" t="s">
        <v>1530</v>
      </c>
      <c r="I4950">
        <v>292</v>
      </c>
      <c r="J4950">
        <v>360</v>
      </c>
      <c r="K4950">
        <v>7</v>
      </c>
      <c r="L4950">
        <v>81000</v>
      </c>
      <c r="M4950">
        <v>30492</v>
      </c>
      <c r="N4950">
        <v>32017</v>
      </c>
      <c r="O4950">
        <v>33617</v>
      </c>
      <c r="P4950">
        <v>36742</v>
      </c>
      <c r="Q4950">
        <v>39867</v>
      </c>
      <c r="R4950">
        <v>2520</v>
      </c>
      <c r="S4950">
        <v>2646</v>
      </c>
      <c r="T4950">
        <v>2778</v>
      </c>
      <c r="U4950">
        <v>3037</v>
      </c>
      <c r="V4950">
        <v>3295</v>
      </c>
      <c r="W4950" t="s">
        <v>3602</v>
      </c>
      <c r="X4950">
        <v>1</v>
      </c>
      <c r="Y4950">
        <v>1</v>
      </c>
      <c r="Z4950" t="s">
        <v>1532</v>
      </c>
    </row>
    <row r="4951" spans="1:26">
      <c r="A4951">
        <v>285</v>
      </c>
      <c r="B4951">
        <v>16226</v>
      </c>
      <c r="C4951" t="s">
        <v>1574</v>
      </c>
      <c r="D4951" t="s">
        <v>1529</v>
      </c>
      <c r="E4951" t="s">
        <v>1438</v>
      </c>
      <c r="F4951">
        <v>26688</v>
      </c>
      <c r="G4951">
        <v>35042</v>
      </c>
      <c r="H4951" t="s">
        <v>1530</v>
      </c>
      <c r="I4951">
        <v>292</v>
      </c>
      <c r="J4951">
        <v>288</v>
      </c>
      <c r="K4951">
        <v>5</v>
      </c>
      <c r="L4951">
        <v>81000</v>
      </c>
      <c r="M4951">
        <v>30492</v>
      </c>
      <c r="N4951">
        <v>32017</v>
      </c>
      <c r="O4951">
        <v>33617</v>
      </c>
      <c r="P4951">
        <v>36742</v>
      </c>
      <c r="Q4951">
        <v>39867</v>
      </c>
      <c r="R4951">
        <v>1440</v>
      </c>
      <c r="S4951">
        <v>1512</v>
      </c>
      <c r="T4951">
        <v>1588</v>
      </c>
      <c r="U4951">
        <v>1735</v>
      </c>
      <c r="V4951">
        <v>1883</v>
      </c>
      <c r="W4951" t="s">
        <v>1743</v>
      </c>
      <c r="X4951">
        <v>1</v>
      </c>
      <c r="Y4951">
        <v>1</v>
      </c>
      <c r="Z4951" t="s">
        <v>1532</v>
      </c>
    </row>
    <row r="4952" spans="1:26">
      <c r="A4952">
        <v>285</v>
      </c>
      <c r="B4952">
        <v>16226</v>
      </c>
      <c r="C4952" t="s">
        <v>1574</v>
      </c>
      <c r="D4952" t="s">
        <v>1529</v>
      </c>
      <c r="E4952" t="s">
        <v>1438</v>
      </c>
      <c r="F4952">
        <v>28068</v>
      </c>
      <c r="G4952">
        <v>38148</v>
      </c>
      <c r="H4952" t="s">
        <v>1530</v>
      </c>
      <c r="I4952">
        <v>292</v>
      </c>
      <c r="J4952">
        <v>72</v>
      </c>
      <c r="K4952">
        <v>18</v>
      </c>
      <c r="L4952">
        <v>81000</v>
      </c>
      <c r="M4952">
        <v>30492</v>
      </c>
      <c r="N4952">
        <v>32017</v>
      </c>
      <c r="O4952">
        <v>33617</v>
      </c>
      <c r="P4952">
        <v>36742</v>
      </c>
      <c r="Q4952">
        <v>39867</v>
      </c>
      <c r="R4952">
        <v>1296</v>
      </c>
      <c r="S4952">
        <v>1361</v>
      </c>
      <c r="T4952">
        <v>1429</v>
      </c>
      <c r="U4952">
        <v>1562</v>
      </c>
      <c r="V4952">
        <v>1694</v>
      </c>
      <c r="W4952" t="s">
        <v>3603</v>
      </c>
      <c r="X4952">
        <v>1</v>
      </c>
      <c r="Y4952">
        <v>1</v>
      </c>
      <c r="Z4952" t="s">
        <v>1532</v>
      </c>
    </row>
    <row r="4953" spans="1:26">
      <c r="A4953">
        <v>285</v>
      </c>
      <c r="B4953">
        <v>16226</v>
      </c>
      <c r="C4953" t="s">
        <v>1574</v>
      </c>
      <c r="D4953" t="s">
        <v>1529</v>
      </c>
      <c r="E4953" t="s">
        <v>1449</v>
      </c>
      <c r="F4953">
        <v>79546</v>
      </c>
      <c r="G4953">
        <v>93972</v>
      </c>
      <c r="H4953" t="s">
        <v>1530</v>
      </c>
      <c r="I4953">
        <v>233</v>
      </c>
      <c r="J4953">
        <v>20</v>
      </c>
      <c r="K4953">
        <v>20</v>
      </c>
      <c r="L4953">
        <v>81314</v>
      </c>
      <c r="M4953">
        <v>1010</v>
      </c>
      <c r="N4953">
        <v>1061</v>
      </c>
      <c r="O4953">
        <v>1114</v>
      </c>
      <c r="P4953">
        <v>1218</v>
      </c>
      <c r="Q4953">
        <v>1322</v>
      </c>
      <c r="R4953">
        <v>400</v>
      </c>
      <c r="S4953">
        <v>420</v>
      </c>
      <c r="T4953">
        <v>441</v>
      </c>
      <c r="U4953">
        <v>482</v>
      </c>
      <c r="V4953">
        <v>524</v>
      </c>
      <c r="W4953" t="s">
        <v>1548</v>
      </c>
      <c r="X4953">
        <v>1</v>
      </c>
      <c r="Y4953">
        <v>1</v>
      </c>
      <c r="Z4953" t="s">
        <v>1532</v>
      </c>
    </row>
    <row r="4954" spans="1:26">
      <c r="A4954">
        <v>285</v>
      </c>
      <c r="B4954">
        <v>16226</v>
      </c>
      <c r="C4954" t="s">
        <v>1574</v>
      </c>
      <c r="D4954" t="s">
        <v>1529</v>
      </c>
      <c r="E4954" t="s">
        <v>1449</v>
      </c>
      <c r="F4954">
        <v>59760</v>
      </c>
      <c r="G4954">
        <v>70928</v>
      </c>
      <c r="H4954" t="s">
        <v>1530</v>
      </c>
      <c r="I4954">
        <v>233</v>
      </c>
      <c r="J4954">
        <v>10</v>
      </c>
      <c r="K4954">
        <v>200</v>
      </c>
      <c r="L4954">
        <v>81314</v>
      </c>
      <c r="M4954">
        <v>1010</v>
      </c>
      <c r="N4954">
        <v>1061</v>
      </c>
      <c r="O4954">
        <v>1114</v>
      </c>
      <c r="P4954">
        <v>1218</v>
      </c>
      <c r="Q4954">
        <v>1322</v>
      </c>
      <c r="R4954">
        <v>2000</v>
      </c>
      <c r="S4954">
        <v>2101</v>
      </c>
      <c r="T4954">
        <v>2206</v>
      </c>
      <c r="U4954">
        <v>2412</v>
      </c>
      <c r="V4954">
        <v>2618</v>
      </c>
      <c r="W4954" t="s">
        <v>3604</v>
      </c>
      <c r="X4954">
        <v>1</v>
      </c>
      <c r="Y4954">
        <v>1</v>
      </c>
      <c r="Z4954" t="s">
        <v>1532</v>
      </c>
    </row>
    <row r="4955" spans="1:26">
      <c r="A4955">
        <v>285</v>
      </c>
      <c r="B4955">
        <v>16226</v>
      </c>
      <c r="C4955" t="s">
        <v>1574</v>
      </c>
      <c r="D4955" t="s">
        <v>1529</v>
      </c>
      <c r="E4955" t="s">
        <v>1449</v>
      </c>
      <c r="F4955">
        <v>82946</v>
      </c>
      <c r="G4955">
        <v>98050</v>
      </c>
      <c r="H4955" t="s">
        <v>1530</v>
      </c>
      <c r="I4955">
        <v>233</v>
      </c>
      <c r="J4955">
        <v>3000</v>
      </c>
      <c r="K4955">
        <v>150</v>
      </c>
      <c r="L4955">
        <v>81314</v>
      </c>
      <c r="M4955">
        <v>1010</v>
      </c>
      <c r="N4955">
        <v>1061</v>
      </c>
      <c r="O4955">
        <v>1114</v>
      </c>
      <c r="P4955">
        <v>1218</v>
      </c>
      <c r="Q4955">
        <v>1322</v>
      </c>
      <c r="R4955">
        <v>450000</v>
      </c>
      <c r="S4955">
        <v>472723</v>
      </c>
      <c r="T4955">
        <v>496337</v>
      </c>
      <c r="U4955">
        <v>542673</v>
      </c>
      <c r="V4955">
        <v>589010</v>
      </c>
      <c r="W4955" t="s">
        <v>3605</v>
      </c>
      <c r="X4955">
        <v>1</v>
      </c>
      <c r="Y4955">
        <v>1</v>
      </c>
      <c r="Z4955" t="s">
        <v>1532</v>
      </c>
    </row>
    <row r="4956" spans="1:26">
      <c r="A4956">
        <v>285</v>
      </c>
      <c r="B4956">
        <v>16226</v>
      </c>
      <c r="C4956" t="s">
        <v>1574</v>
      </c>
      <c r="D4956" t="s">
        <v>1529</v>
      </c>
      <c r="E4956" t="s">
        <v>1449</v>
      </c>
      <c r="F4956">
        <v>83757</v>
      </c>
      <c r="G4956">
        <v>99048</v>
      </c>
      <c r="H4956" t="s">
        <v>1530</v>
      </c>
      <c r="I4956">
        <v>233</v>
      </c>
      <c r="J4956">
        <v>100</v>
      </c>
      <c r="K4956">
        <v>150</v>
      </c>
      <c r="L4956">
        <v>81314</v>
      </c>
      <c r="M4956">
        <v>1010</v>
      </c>
      <c r="N4956">
        <v>1061</v>
      </c>
      <c r="O4956">
        <v>1114</v>
      </c>
      <c r="P4956">
        <v>1218</v>
      </c>
      <c r="Q4956">
        <v>1322</v>
      </c>
      <c r="R4956">
        <v>15000</v>
      </c>
      <c r="S4956">
        <v>15757</v>
      </c>
      <c r="T4956">
        <v>16545</v>
      </c>
      <c r="U4956">
        <v>18089</v>
      </c>
      <c r="V4956">
        <v>19634</v>
      </c>
      <c r="W4956" t="s">
        <v>3606</v>
      </c>
      <c r="X4956">
        <v>1</v>
      </c>
      <c r="Y4956">
        <v>1</v>
      </c>
      <c r="Z4956" t="s">
        <v>1532</v>
      </c>
    </row>
    <row r="4957" spans="1:26">
      <c r="A4957">
        <v>285</v>
      </c>
      <c r="B4957">
        <v>16226</v>
      </c>
      <c r="C4957" t="s">
        <v>1574</v>
      </c>
      <c r="D4957" t="s">
        <v>1529</v>
      </c>
      <c r="E4957" t="s">
        <v>1449</v>
      </c>
      <c r="F4957">
        <v>29030</v>
      </c>
      <c r="G4957">
        <v>31621</v>
      </c>
      <c r="H4957" t="s">
        <v>1530</v>
      </c>
      <c r="I4957">
        <v>233</v>
      </c>
      <c r="J4957">
        <v>50</v>
      </c>
      <c r="K4957">
        <v>150</v>
      </c>
      <c r="L4957">
        <v>81314</v>
      </c>
      <c r="M4957">
        <v>1010</v>
      </c>
      <c r="N4957">
        <v>1061</v>
      </c>
      <c r="O4957">
        <v>1114</v>
      </c>
      <c r="P4957">
        <v>1218</v>
      </c>
      <c r="Q4957">
        <v>1322</v>
      </c>
      <c r="R4957">
        <v>7500</v>
      </c>
      <c r="S4957">
        <v>7879</v>
      </c>
      <c r="T4957">
        <v>8272</v>
      </c>
      <c r="U4957">
        <v>9045</v>
      </c>
      <c r="V4957">
        <v>9817</v>
      </c>
      <c r="W4957" t="s">
        <v>1640</v>
      </c>
      <c r="X4957">
        <v>1</v>
      </c>
      <c r="Y4957">
        <v>1</v>
      </c>
      <c r="Z4957" t="s">
        <v>1532</v>
      </c>
    </row>
    <row r="4958" spans="1:26">
      <c r="A4958">
        <v>285</v>
      </c>
      <c r="B4958">
        <v>16226</v>
      </c>
      <c r="C4958" t="s">
        <v>1574</v>
      </c>
      <c r="D4958" t="s">
        <v>1529</v>
      </c>
      <c r="E4958" t="s">
        <v>1449</v>
      </c>
      <c r="F4958">
        <v>29031</v>
      </c>
      <c r="G4958">
        <v>31623</v>
      </c>
      <c r="H4958" t="s">
        <v>1530</v>
      </c>
      <c r="I4958">
        <v>233</v>
      </c>
      <c r="J4958">
        <v>50</v>
      </c>
      <c r="K4958">
        <v>150</v>
      </c>
      <c r="L4958">
        <v>81314</v>
      </c>
      <c r="M4958">
        <v>1010</v>
      </c>
      <c r="N4958">
        <v>1061</v>
      </c>
      <c r="O4958">
        <v>1114</v>
      </c>
      <c r="P4958">
        <v>1218</v>
      </c>
      <c r="Q4958">
        <v>1322</v>
      </c>
      <c r="R4958">
        <v>7500</v>
      </c>
      <c r="S4958">
        <v>7879</v>
      </c>
      <c r="T4958">
        <v>8272</v>
      </c>
      <c r="U4958">
        <v>9045</v>
      </c>
      <c r="V4958">
        <v>9817</v>
      </c>
      <c r="W4958" t="s">
        <v>1640</v>
      </c>
      <c r="X4958">
        <v>1</v>
      </c>
      <c r="Y4958">
        <v>1</v>
      </c>
      <c r="Z4958" t="s">
        <v>1532</v>
      </c>
    </row>
    <row r="4959" spans="1:26">
      <c r="A4959">
        <v>285</v>
      </c>
      <c r="B4959">
        <v>16226</v>
      </c>
      <c r="C4959" t="s">
        <v>1574</v>
      </c>
      <c r="D4959" t="s">
        <v>1529</v>
      </c>
      <c r="E4959" t="s">
        <v>1449</v>
      </c>
      <c r="F4959">
        <v>57730</v>
      </c>
      <c r="G4959">
        <v>68518</v>
      </c>
      <c r="H4959" t="s">
        <v>1530</v>
      </c>
      <c r="I4959">
        <v>233</v>
      </c>
      <c r="J4959">
        <v>500</v>
      </c>
      <c r="K4959">
        <v>90</v>
      </c>
      <c r="L4959">
        <v>81314</v>
      </c>
      <c r="M4959">
        <v>1010</v>
      </c>
      <c r="N4959">
        <v>1061</v>
      </c>
      <c r="O4959">
        <v>1114</v>
      </c>
      <c r="P4959">
        <v>1218</v>
      </c>
      <c r="Q4959">
        <v>1322</v>
      </c>
      <c r="R4959">
        <v>45000</v>
      </c>
      <c r="S4959">
        <v>47272</v>
      </c>
      <c r="T4959">
        <v>49634</v>
      </c>
      <c r="U4959">
        <v>54267</v>
      </c>
      <c r="V4959">
        <v>58901</v>
      </c>
      <c r="W4959" t="s">
        <v>3607</v>
      </c>
      <c r="X4959">
        <v>1</v>
      </c>
      <c r="Y4959">
        <v>1</v>
      </c>
      <c r="Z4959" t="s">
        <v>1532</v>
      </c>
    </row>
    <row r="4960" spans="1:26">
      <c r="A4960">
        <v>285</v>
      </c>
      <c r="B4960">
        <v>16226</v>
      </c>
      <c r="C4960" t="s">
        <v>1574</v>
      </c>
      <c r="D4960" t="s">
        <v>1529</v>
      </c>
      <c r="E4960" t="s">
        <v>1449</v>
      </c>
      <c r="F4960">
        <v>57732</v>
      </c>
      <c r="G4960">
        <v>68520</v>
      </c>
      <c r="H4960" t="s">
        <v>1530</v>
      </c>
      <c r="I4960">
        <v>233</v>
      </c>
      <c r="J4960">
        <v>500</v>
      </c>
      <c r="K4960">
        <v>90</v>
      </c>
      <c r="L4960">
        <v>81314</v>
      </c>
      <c r="M4960">
        <v>1010</v>
      </c>
      <c r="N4960">
        <v>1061</v>
      </c>
      <c r="O4960">
        <v>1114</v>
      </c>
      <c r="P4960">
        <v>1218</v>
      </c>
      <c r="Q4960">
        <v>1322</v>
      </c>
      <c r="R4960">
        <v>45000</v>
      </c>
      <c r="S4960">
        <v>47272</v>
      </c>
      <c r="T4960">
        <v>49634</v>
      </c>
      <c r="U4960">
        <v>54267</v>
      </c>
      <c r="V4960">
        <v>58901</v>
      </c>
      <c r="W4960" t="s">
        <v>3607</v>
      </c>
      <c r="X4960">
        <v>1</v>
      </c>
      <c r="Y4960">
        <v>1</v>
      </c>
      <c r="Z4960" t="s">
        <v>1532</v>
      </c>
    </row>
    <row r="4961" spans="1:26">
      <c r="A4961">
        <v>285</v>
      </c>
      <c r="B4961">
        <v>16226</v>
      </c>
      <c r="C4961" t="s">
        <v>1574</v>
      </c>
      <c r="D4961" t="s">
        <v>1529</v>
      </c>
      <c r="E4961" t="s">
        <v>1449</v>
      </c>
      <c r="F4961">
        <v>57731</v>
      </c>
      <c r="G4961">
        <v>68519</v>
      </c>
      <c r="H4961" t="s">
        <v>1530</v>
      </c>
      <c r="I4961">
        <v>233</v>
      </c>
      <c r="J4961">
        <v>500</v>
      </c>
      <c r="K4961">
        <v>90</v>
      </c>
      <c r="L4961">
        <v>81314</v>
      </c>
      <c r="M4961">
        <v>1010</v>
      </c>
      <c r="N4961">
        <v>1061</v>
      </c>
      <c r="O4961">
        <v>1114</v>
      </c>
      <c r="P4961">
        <v>1218</v>
      </c>
      <c r="Q4961">
        <v>1322</v>
      </c>
      <c r="R4961">
        <v>45000</v>
      </c>
      <c r="S4961">
        <v>47272</v>
      </c>
      <c r="T4961">
        <v>49634</v>
      </c>
      <c r="U4961">
        <v>54267</v>
      </c>
      <c r="V4961">
        <v>58901</v>
      </c>
      <c r="W4961" t="s">
        <v>3607</v>
      </c>
      <c r="X4961">
        <v>1</v>
      </c>
      <c r="Y4961">
        <v>1</v>
      </c>
      <c r="Z4961" t="s">
        <v>1532</v>
      </c>
    </row>
    <row r="4962" spans="1:26">
      <c r="A4962">
        <v>285</v>
      </c>
      <c r="B4962">
        <v>16226</v>
      </c>
      <c r="C4962" t="s">
        <v>1574</v>
      </c>
      <c r="D4962" t="s">
        <v>1529</v>
      </c>
      <c r="E4962" t="s">
        <v>1449</v>
      </c>
      <c r="F4962">
        <v>83050</v>
      </c>
      <c r="G4962">
        <v>98230</v>
      </c>
      <c r="H4962" t="s">
        <v>1530</v>
      </c>
      <c r="I4962">
        <v>233</v>
      </c>
      <c r="J4962">
        <v>10</v>
      </c>
      <c r="K4962">
        <v>75</v>
      </c>
      <c r="L4962">
        <v>81314</v>
      </c>
      <c r="M4962">
        <v>1010</v>
      </c>
      <c r="N4962">
        <v>1061</v>
      </c>
      <c r="O4962">
        <v>1114</v>
      </c>
      <c r="P4962">
        <v>1218</v>
      </c>
      <c r="Q4962">
        <v>1322</v>
      </c>
      <c r="R4962">
        <v>750</v>
      </c>
      <c r="S4962">
        <v>788</v>
      </c>
      <c r="T4962">
        <v>827</v>
      </c>
      <c r="U4962">
        <v>904</v>
      </c>
      <c r="V4962">
        <v>982</v>
      </c>
      <c r="W4962" t="s">
        <v>3608</v>
      </c>
      <c r="X4962">
        <v>1</v>
      </c>
      <c r="Y4962">
        <v>1</v>
      </c>
      <c r="Z4962" t="s">
        <v>1532</v>
      </c>
    </row>
    <row r="4963" spans="1:26">
      <c r="A4963">
        <v>285</v>
      </c>
      <c r="B4963">
        <v>16226</v>
      </c>
      <c r="C4963" t="s">
        <v>1574</v>
      </c>
      <c r="D4963" t="s">
        <v>1529</v>
      </c>
      <c r="E4963" t="s">
        <v>1449</v>
      </c>
      <c r="F4963">
        <v>57468</v>
      </c>
      <c r="G4963">
        <v>68157</v>
      </c>
      <c r="H4963" t="s">
        <v>1530</v>
      </c>
      <c r="I4963">
        <v>233</v>
      </c>
      <c r="J4963">
        <v>500</v>
      </c>
      <c r="K4963">
        <v>25</v>
      </c>
      <c r="L4963">
        <v>81314</v>
      </c>
      <c r="M4963">
        <v>1010</v>
      </c>
      <c r="N4963">
        <v>1061</v>
      </c>
      <c r="O4963">
        <v>1114</v>
      </c>
      <c r="P4963">
        <v>1218</v>
      </c>
      <c r="Q4963">
        <v>1322</v>
      </c>
      <c r="R4963">
        <v>12500</v>
      </c>
      <c r="S4963">
        <v>13131</v>
      </c>
      <c r="T4963">
        <v>13787</v>
      </c>
      <c r="U4963">
        <v>15074</v>
      </c>
      <c r="V4963">
        <v>16361</v>
      </c>
      <c r="W4963" t="s">
        <v>3609</v>
      </c>
      <c r="X4963">
        <v>1</v>
      </c>
      <c r="Y4963">
        <v>1</v>
      </c>
      <c r="Z4963" t="s">
        <v>1532</v>
      </c>
    </row>
    <row r="4964" spans="1:26">
      <c r="A4964">
        <v>285</v>
      </c>
      <c r="B4964">
        <v>16226</v>
      </c>
      <c r="C4964" t="s">
        <v>1574</v>
      </c>
      <c r="D4964" t="s">
        <v>1529</v>
      </c>
      <c r="E4964" t="s">
        <v>1449</v>
      </c>
      <c r="F4964">
        <v>79215</v>
      </c>
      <c r="G4964">
        <v>93565</v>
      </c>
      <c r="H4964" t="s">
        <v>1530</v>
      </c>
      <c r="I4964">
        <v>233</v>
      </c>
      <c r="J4964">
        <v>1000</v>
      </c>
      <c r="K4964">
        <v>150</v>
      </c>
      <c r="L4964">
        <v>81314</v>
      </c>
      <c r="M4964">
        <v>1010</v>
      </c>
      <c r="N4964">
        <v>1061</v>
      </c>
      <c r="O4964">
        <v>1114</v>
      </c>
      <c r="P4964">
        <v>1218</v>
      </c>
      <c r="Q4964">
        <v>1322</v>
      </c>
      <c r="R4964">
        <v>150000</v>
      </c>
      <c r="S4964">
        <v>157574</v>
      </c>
      <c r="T4964">
        <v>165446</v>
      </c>
      <c r="U4964">
        <v>180891</v>
      </c>
      <c r="V4964">
        <v>196337</v>
      </c>
      <c r="W4964" t="s">
        <v>3610</v>
      </c>
      <c r="X4964">
        <v>1</v>
      </c>
      <c r="Y4964">
        <v>1</v>
      </c>
      <c r="Z4964" t="s">
        <v>1532</v>
      </c>
    </row>
    <row r="4965" spans="1:26">
      <c r="A4965">
        <v>285</v>
      </c>
      <c r="B4965">
        <v>16226</v>
      </c>
      <c r="C4965" t="s">
        <v>1574</v>
      </c>
      <c r="D4965" t="s">
        <v>1529</v>
      </c>
      <c r="E4965" t="s">
        <v>1449</v>
      </c>
      <c r="F4965">
        <v>79216</v>
      </c>
      <c r="G4965">
        <v>93566</v>
      </c>
      <c r="H4965" t="s">
        <v>1530</v>
      </c>
      <c r="I4965">
        <v>233</v>
      </c>
      <c r="J4965">
        <v>1000</v>
      </c>
      <c r="K4965">
        <v>150</v>
      </c>
      <c r="L4965">
        <v>81314</v>
      </c>
      <c r="M4965">
        <v>1010</v>
      </c>
      <c r="N4965">
        <v>1061</v>
      </c>
      <c r="O4965">
        <v>1114</v>
      </c>
      <c r="P4965">
        <v>1218</v>
      </c>
      <c r="Q4965">
        <v>1322</v>
      </c>
      <c r="R4965">
        <v>150000</v>
      </c>
      <c r="S4965">
        <v>157574</v>
      </c>
      <c r="T4965">
        <v>165446</v>
      </c>
      <c r="U4965">
        <v>180891</v>
      </c>
      <c r="V4965">
        <v>196337</v>
      </c>
      <c r="W4965" t="s">
        <v>3610</v>
      </c>
      <c r="X4965">
        <v>1</v>
      </c>
      <c r="Y4965">
        <v>1</v>
      </c>
      <c r="Z4965" t="s">
        <v>1532</v>
      </c>
    </row>
    <row r="4966" spans="1:26">
      <c r="A4966">
        <v>285</v>
      </c>
      <c r="B4966">
        <v>16226</v>
      </c>
      <c r="C4966" t="s">
        <v>1574</v>
      </c>
      <c r="D4966" t="s">
        <v>1529</v>
      </c>
      <c r="E4966" t="s">
        <v>1449</v>
      </c>
      <c r="F4966">
        <v>81154</v>
      </c>
      <c r="G4966">
        <v>95873</v>
      </c>
      <c r="H4966" t="s">
        <v>1530</v>
      </c>
      <c r="I4966">
        <v>233</v>
      </c>
      <c r="J4966">
        <v>500</v>
      </c>
      <c r="K4966">
        <v>90</v>
      </c>
      <c r="L4966">
        <v>81314</v>
      </c>
      <c r="M4966">
        <v>1010</v>
      </c>
      <c r="N4966">
        <v>1061</v>
      </c>
      <c r="O4966">
        <v>1114</v>
      </c>
      <c r="P4966">
        <v>1218</v>
      </c>
      <c r="Q4966">
        <v>1322</v>
      </c>
      <c r="R4966">
        <v>45000</v>
      </c>
      <c r="S4966">
        <v>47272</v>
      </c>
      <c r="T4966">
        <v>49634</v>
      </c>
      <c r="U4966">
        <v>54267</v>
      </c>
      <c r="V4966">
        <v>58901</v>
      </c>
      <c r="W4966" t="s">
        <v>3611</v>
      </c>
      <c r="X4966">
        <v>1</v>
      </c>
      <c r="Y4966">
        <v>1</v>
      </c>
      <c r="Z4966" t="s">
        <v>1532</v>
      </c>
    </row>
    <row r="4967" spans="1:26">
      <c r="A4967">
        <v>285</v>
      </c>
      <c r="B4967">
        <v>16226</v>
      </c>
      <c r="C4967" t="s">
        <v>1574</v>
      </c>
      <c r="D4967" t="s">
        <v>1529</v>
      </c>
      <c r="E4967" t="s">
        <v>1445</v>
      </c>
      <c r="F4967">
        <v>15019</v>
      </c>
      <c r="G4967">
        <v>15995</v>
      </c>
      <c r="H4967" t="s">
        <v>1530</v>
      </c>
      <c r="I4967">
        <v>233</v>
      </c>
      <c r="J4967">
        <v>2000</v>
      </c>
      <c r="K4967">
        <v>15</v>
      </c>
      <c r="L4967">
        <v>81000</v>
      </c>
      <c r="M4967">
        <v>4982</v>
      </c>
      <c r="N4967">
        <v>5231</v>
      </c>
      <c r="O4967">
        <v>5493</v>
      </c>
      <c r="P4967">
        <v>6004</v>
      </c>
      <c r="Q4967">
        <v>6515</v>
      </c>
      <c r="R4967">
        <v>30000</v>
      </c>
      <c r="S4967">
        <v>31499</v>
      </c>
      <c r="T4967">
        <v>33077</v>
      </c>
      <c r="U4967">
        <v>36154</v>
      </c>
      <c r="V4967">
        <v>39231</v>
      </c>
      <c r="W4967" t="s">
        <v>3612</v>
      </c>
      <c r="X4967">
        <v>1</v>
      </c>
      <c r="Y4967">
        <v>1</v>
      </c>
      <c r="Z4967" t="s">
        <v>1532</v>
      </c>
    </row>
    <row r="4968" spans="1:26">
      <c r="A4968">
        <v>285</v>
      </c>
      <c r="B4968">
        <v>16226</v>
      </c>
      <c r="C4968" t="s">
        <v>1574</v>
      </c>
      <c r="D4968" t="s">
        <v>1529</v>
      </c>
      <c r="E4968" t="s">
        <v>1445</v>
      </c>
      <c r="F4968">
        <v>63401</v>
      </c>
      <c r="G4968">
        <v>76291</v>
      </c>
      <c r="H4968" t="s">
        <v>1530</v>
      </c>
      <c r="I4968">
        <v>233</v>
      </c>
      <c r="J4968">
        <v>1000</v>
      </c>
      <c r="K4968">
        <v>150</v>
      </c>
      <c r="L4968">
        <v>81000</v>
      </c>
      <c r="M4968">
        <v>4982</v>
      </c>
      <c r="N4968">
        <v>5231</v>
      </c>
      <c r="O4968">
        <v>5493</v>
      </c>
      <c r="P4968">
        <v>6004</v>
      </c>
      <c r="Q4968">
        <v>6515</v>
      </c>
      <c r="R4968">
        <v>150000</v>
      </c>
      <c r="S4968">
        <v>157497</v>
      </c>
      <c r="T4968">
        <v>165385</v>
      </c>
      <c r="U4968">
        <v>180771</v>
      </c>
      <c r="V4968">
        <v>196156</v>
      </c>
      <c r="W4968" t="s">
        <v>3610</v>
      </c>
      <c r="X4968">
        <v>1</v>
      </c>
      <c r="Y4968">
        <v>1</v>
      </c>
      <c r="Z4968" t="s">
        <v>1532</v>
      </c>
    </row>
    <row r="4969" spans="1:26">
      <c r="A4969">
        <v>285</v>
      </c>
      <c r="B4969">
        <v>16226</v>
      </c>
      <c r="C4969" t="s">
        <v>1574</v>
      </c>
      <c r="D4969" t="s">
        <v>1529</v>
      </c>
      <c r="E4969" t="s">
        <v>1445</v>
      </c>
      <c r="F4969">
        <v>66006</v>
      </c>
      <c r="G4969">
        <v>79349</v>
      </c>
      <c r="H4969" t="s">
        <v>1530</v>
      </c>
      <c r="I4969">
        <v>233</v>
      </c>
      <c r="J4969">
        <v>1000</v>
      </c>
      <c r="K4969">
        <v>150</v>
      </c>
      <c r="L4969">
        <v>81000</v>
      </c>
      <c r="M4969">
        <v>4982</v>
      </c>
      <c r="N4969">
        <v>5231</v>
      </c>
      <c r="O4969">
        <v>5493</v>
      </c>
      <c r="P4969">
        <v>6004</v>
      </c>
      <c r="Q4969">
        <v>6515</v>
      </c>
      <c r="R4969">
        <v>150000</v>
      </c>
      <c r="S4969">
        <v>157497</v>
      </c>
      <c r="T4969">
        <v>165385</v>
      </c>
      <c r="U4969">
        <v>180771</v>
      </c>
      <c r="V4969">
        <v>196156</v>
      </c>
      <c r="W4969" t="s">
        <v>3610</v>
      </c>
      <c r="X4969">
        <v>1</v>
      </c>
      <c r="Y4969">
        <v>1</v>
      </c>
      <c r="Z4969" t="s">
        <v>1532</v>
      </c>
    </row>
    <row r="4970" spans="1:26">
      <c r="A4970">
        <v>285</v>
      </c>
      <c r="B4970">
        <v>16226</v>
      </c>
      <c r="C4970" t="s">
        <v>1574</v>
      </c>
      <c r="D4970" t="s">
        <v>1529</v>
      </c>
      <c r="E4970" t="s">
        <v>1445</v>
      </c>
      <c r="F4970">
        <v>81441</v>
      </c>
      <c r="G4970">
        <v>96204</v>
      </c>
      <c r="H4970" t="s">
        <v>1530</v>
      </c>
      <c r="I4970">
        <v>233</v>
      </c>
      <c r="J4970">
        <v>100</v>
      </c>
      <c r="K4970">
        <v>150</v>
      </c>
      <c r="L4970">
        <v>81000</v>
      </c>
      <c r="M4970">
        <v>4982</v>
      </c>
      <c r="N4970">
        <v>5231</v>
      </c>
      <c r="O4970">
        <v>5493</v>
      </c>
      <c r="P4970">
        <v>6004</v>
      </c>
      <c r="Q4970">
        <v>6515</v>
      </c>
      <c r="R4970">
        <v>15000</v>
      </c>
      <c r="S4970">
        <v>15750</v>
      </c>
      <c r="T4970">
        <v>16539</v>
      </c>
      <c r="U4970">
        <v>18077</v>
      </c>
      <c r="V4970">
        <v>19616</v>
      </c>
      <c r="W4970" t="s">
        <v>3610</v>
      </c>
      <c r="X4970">
        <v>1</v>
      </c>
      <c r="Y4970">
        <v>1</v>
      </c>
      <c r="Z4970" t="s">
        <v>1532</v>
      </c>
    </row>
    <row r="4971" spans="1:26">
      <c r="A4971">
        <v>285</v>
      </c>
      <c r="B4971">
        <v>16226</v>
      </c>
      <c r="C4971" t="s">
        <v>1574</v>
      </c>
      <c r="D4971" t="s">
        <v>1529</v>
      </c>
      <c r="E4971" t="s">
        <v>1445</v>
      </c>
      <c r="F4971">
        <v>61141</v>
      </c>
      <c r="G4971">
        <v>73320</v>
      </c>
      <c r="H4971" t="s">
        <v>1530</v>
      </c>
      <c r="I4971">
        <v>233</v>
      </c>
      <c r="J4971">
        <v>500</v>
      </c>
      <c r="K4971">
        <v>90</v>
      </c>
      <c r="L4971">
        <v>81000</v>
      </c>
      <c r="M4971">
        <v>4982</v>
      </c>
      <c r="N4971">
        <v>5231</v>
      </c>
      <c r="O4971">
        <v>5493</v>
      </c>
      <c r="P4971">
        <v>6004</v>
      </c>
      <c r="Q4971">
        <v>6515</v>
      </c>
      <c r="R4971">
        <v>45000</v>
      </c>
      <c r="S4971">
        <v>47249</v>
      </c>
      <c r="T4971">
        <v>49616</v>
      </c>
      <c r="U4971">
        <v>54231</v>
      </c>
      <c r="V4971">
        <v>58847</v>
      </c>
      <c r="W4971" t="s">
        <v>3611</v>
      </c>
      <c r="X4971">
        <v>1</v>
      </c>
      <c r="Y4971">
        <v>1</v>
      </c>
      <c r="Z4971" t="s">
        <v>1532</v>
      </c>
    </row>
    <row r="4972" spans="1:26">
      <c r="A4972">
        <v>285</v>
      </c>
      <c r="B4972">
        <v>16226</v>
      </c>
      <c r="C4972" t="s">
        <v>1574</v>
      </c>
      <c r="D4972" t="s">
        <v>1529</v>
      </c>
      <c r="E4972" t="s">
        <v>1445</v>
      </c>
      <c r="F4972">
        <v>61142</v>
      </c>
      <c r="G4972">
        <v>73321</v>
      </c>
      <c r="H4972" t="s">
        <v>1530</v>
      </c>
      <c r="I4972">
        <v>233</v>
      </c>
      <c r="J4972">
        <v>500</v>
      </c>
      <c r="K4972">
        <v>90</v>
      </c>
      <c r="L4972">
        <v>81000</v>
      </c>
      <c r="M4972">
        <v>4982</v>
      </c>
      <c r="N4972">
        <v>5231</v>
      </c>
      <c r="O4972">
        <v>5493</v>
      </c>
      <c r="P4972">
        <v>6004</v>
      </c>
      <c r="Q4972">
        <v>6515</v>
      </c>
      <c r="R4972">
        <v>45000</v>
      </c>
      <c r="S4972">
        <v>47249</v>
      </c>
      <c r="T4972">
        <v>49616</v>
      </c>
      <c r="U4972">
        <v>54231</v>
      </c>
      <c r="V4972">
        <v>58847</v>
      </c>
      <c r="W4972" t="s">
        <v>3611</v>
      </c>
      <c r="X4972">
        <v>1</v>
      </c>
      <c r="Y4972">
        <v>1</v>
      </c>
      <c r="Z4972" t="s">
        <v>1532</v>
      </c>
    </row>
    <row r="4973" spans="1:26">
      <c r="A4973">
        <v>285</v>
      </c>
      <c r="B4973">
        <v>16226</v>
      </c>
      <c r="C4973" t="s">
        <v>1574</v>
      </c>
      <c r="D4973" t="s">
        <v>1529</v>
      </c>
      <c r="E4973" t="s">
        <v>1445</v>
      </c>
      <c r="F4973">
        <v>64735</v>
      </c>
      <c r="G4973">
        <v>77871</v>
      </c>
      <c r="H4973" t="s">
        <v>1530</v>
      </c>
      <c r="I4973">
        <v>233</v>
      </c>
      <c r="J4973">
        <v>500</v>
      </c>
      <c r="K4973">
        <v>90</v>
      </c>
      <c r="L4973">
        <v>81000</v>
      </c>
      <c r="M4973">
        <v>4982</v>
      </c>
      <c r="N4973">
        <v>5231</v>
      </c>
      <c r="O4973">
        <v>5493</v>
      </c>
      <c r="P4973">
        <v>6004</v>
      </c>
      <c r="Q4973">
        <v>6515</v>
      </c>
      <c r="R4973">
        <v>45000</v>
      </c>
      <c r="S4973">
        <v>47249</v>
      </c>
      <c r="T4973">
        <v>49616</v>
      </c>
      <c r="U4973">
        <v>54231</v>
      </c>
      <c r="V4973">
        <v>58847</v>
      </c>
      <c r="W4973" t="s">
        <v>3611</v>
      </c>
      <c r="X4973">
        <v>1</v>
      </c>
      <c r="Y4973">
        <v>1</v>
      </c>
      <c r="Z4973" t="s">
        <v>1532</v>
      </c>
    </row>
    <row r="4974" spans="1:26">
      <c r="A4974">
        <v>285</v>
      </c>
      <c r="B4974">
        <v>16226</v>
      </c>
      <c r="C4974" t="s">
        <v>1574</v>
      </c>
      <c r="D4974" t="s">
        <v>1529</v>
      </c>
      <c r="E4974" t="s">
        <v>1445</v>
      </c>
      <c r="F4974">
        <v>63897</v>
      </c>
      <c r="G4974">
        <v>76891</v>
      </c>
      <c r="H4974" t="s">
        <v>1530</v>
      </c>
      <c r="I4974">
        <v>233</v>
      </c>
      <c r="J4974">
        <v>500</v>
      </c>
      <c r="K4974">
        <v>90</v>
      </c>
      <c r="L4974">
        <v>81000</v>
      </c>
      <c r="M4974">
        <v>4982</v>
      </c>
      <c r="N4974">
        <v>5231</v>
      </c>
      <c r="O4974">
        <v>5493</v>
      </c>
      <c r="P4974">
        <v>6004</v>
      </c>
      <c r="Q4974">
        <v>6515</v>
      </c>
      <c r="R4974">
        <v>45000</v>
      </c>
      <c r="S4974">
        <v>47249</v>
      </c>
      <c r="T4974">
        <v>49616</v>
      </c>
      <c r="U4974">
        <v>54231</v>
      </c>
      <c r="V4974">
        <v>58847</v>
      </c>
      <c r="W4974" t="s">
        <v>3611</v>
      </c>
      <c r="X4974">
        <v>1</v>
      </c>
      <c r="Y4974">
        <v>1</v>
      </c>
      <c r="Z4974" t="s">
        <v>1532</v>
      </c>
    </row>
    <row r="4975" spans="1:26">
      <c r="A4975">
        <v>285</v>
      </c>
      <c r="B4975">
        <v>16226</v>
      </c>
      <c r="C4975" t="s">
        <v>1574</v>
      </c>
      <c r="D4975" t="s">
        <v>1529</v>
      </c>
      <c r="E4975" t="s">
        <v>1445</v>
      </c>
      <c r="F4975">
        <v>73359</v>
      </c>
      <c r="G4975">
        <v>87161</v>
      </c>
      <c r="H4975" t="s">
        <v>1530</v>
      </c>
      <c r="I4975">
        <v>233</v>
      </c>
      <c r="J4975">
        <v>500</v>
      </c>
      <c r="K4975">
        <v>90</v>
      </c>
      <c r="L4975">
        <v>81000</v>
      </c>
      <c r="M4975">
        <v>4982</v>
      </c>
      <c r="N4975">
        <v>5231</v>
      </c>
      <c r="O4975">
        <v>5493</v>
      </c>
      <c r="P4975">
        <v>6004</v>
      </c>
      <c r="Q4975">
        <v>6515</v>
      </c>
      <c r="R4975">
        <v>45000</v>
      </c>
      <c r="S4975">
        <v>47249</v>
      </c>
      <c r="T4975">
        <v>49616</v>
      </c>
      <c r="U4975">
        <v>54231</v>
      </c>
      <c r="V4975">
        <v>58847</v>
      </c>
      <c r="W4975" t="s">
        <v>3611</v>
      </c>
      <c r="X4975">
        <v>1</v>
      </c>
      <c r="Y4975">
        <v>1</v>
      </c>
      <c r="Z4975" t="s">
        <v>1532</v>
      </c>
    </row>
    <row r="4976" spans="1:26">
      <c r="A4976">
        <v>285</v>
      </c>
      <c r="B4976">
        <v>16226</v>
      </c>
      <c r="C4976" t="s">
        <v>1574</v>
      </c>
      <c r="D4976" t="s">
        <v>1529</v>
      </c>
      <c r="E4976" t="s">
        <v>1445</v>
      </c>
      <c r="F4976">
        <v>73364</v>
      </c>
      <c r="G4976">
        <v>87167</v>
      </c>
      <c r="H4976" t="s">
        <v>1530</v>
      </c>
      <c r="I4976">
        <v>233</v>
      </c>
      <c r="J4976">
        <v>500</v>
      </c>
      <c r="K4976">
        <v>90</v>
      </c>
      <c r="L4976">
        <v>81000</v>
      </c>
      <c r="M4976">
        <v>4982</v>
      </c>
      <c r="N4976">
        <v>5231</v>
      </c>
      <c r="O4976">
        <v>5493</v>
      </c>
      <c r="P4976">
        <v>6004</v>
      </c>
      <c r="Q4976">
        <v>6515</v>
      </c>
      <c r="R4976">
        <v>45000</v>
      </c>
      <c r="S4976">
        <v>47249</v>
      </c>
      <c r="T4976">
        <v>49616</v>
      </c>
      <c r="U4976">
        <v>54231</v>
      </c>
      <c r="V4976">
        <v>58847</v>
      </c>
      <c r="W4976" t="s">
        <v>3611</v>
      </c>
      <c r="X4976">
        <v>1</v>
      </c>
      <c r="Y4976">
        <v>1</v>
      </c>
      <c r="Z4976" t="s">
        <v>1532</v>
      </c>
    </row>
    <row r="4977" spans="1:26">
      <c r="A4977">
        <v>285</v>
      </c>
      <c r="B4977">
        <v>16226</v>
      </c>
      <c r="C4977" t="s">
        <v>1561</v>
      </c>
      <c r="D4977" t="s">
        <v>1529</v>
      </c>
      <c r="E4977" t="s">
        <v>1405</v>
      </c>
      <c r="F4977">
        <v>26848</v>
      </c>
      <c r="G4977">
        <v>29320</v>
      </c>
      <c r="H4977" t="s">
        <v>1530</v>
      </c>
      <c r="I4977">
        <v>233</v>
      </c>
      <c r="J4977">
        <v>300</v>
      </c>
      <c r="K4977">
        <v>15</v>
      </c>
      <c r="L4977">
        <v>1980</v>
      </c>
      <c r="M4977">
        <v>786</v>
      </c>
      <c r="N4977">
        <v>825</v>
      </c>
      <c r="O4977">
        <v>867</v>
      </c>
      <c r="P4977">
        <v>948</v>
      </c>
      <c r="Q4977">
        <v>1029</v>
      </c>
      <c r="R4977">
        <v>4500</v>
      </c>
      <c r="S4977">
        <v>4723</v>
      </c>
      <c r="T4977">
        <v>4964</v>
      </c>
      <c r="U4977">
        <v>5427</v>
      </c>
      <c r="V4977">
        <v>5891</v>
      </c>
      <c r="W4977" t="s">
        <v>3613</v>
      </c>
      <c r="X4977">
        <v>1</v>
      </c>
      <c r="Y4977">
        <v>1</v>
      </c>
      <c r="Z4977" t="s">
        <v>1532</v>
      </c>
    </row>
    <row r="4978" spans="1:26">
      <c r="A4978">
        <v>285</v>
      </c>
      <c r="B4978">
        <v>16226</v>
      </c>
      <c r="C4978" t="s">
        <v>1561</v>
      </c>
      <c r="D4978" t="s">
        <v>1529</v>
      </c>
      <c r="E4978" t="s">
        <v>1405</v>
      </c>
      <c r="F4978">
        <v>25308</v>
      </c>
      <c r="G4978">
        <v>26988</v>
      </c>
      <c r="H4978" t="s">
        <v>1530</v>
      </c>
      <c r="I4978">
        <v>233</v>
      </c>
      <c r="J4978">
        <v>1000</v>
      </c>
      <c r="K4978">
        <v>35</v>
      </c>
      <c r="L4978">
        <v>1980</v>
      </c>
      <c r="M4978">
        <v>786</v>
      </c>
      <c r="N4978">
        <v>825</v>
      </c>
      <c r="O4978">
        <v>867</v>
      </c>
      <c r="P4978">
        <v>948</v>
      </c>
      <c r="Q4978">
        <v>1029</v>
      </c>
      <c r="R4978">
        <v>35000</v>
      </c>
      <c r="S4978">
        <v>36737</v>
      </c>
      <c r="T4978">
        <v>38607</v>
      </c>
      <c r="U4978">
        <v>42214</v>
      </c>
      <c r="V4978">
        <v>45821</v>
      </c>
      <c r="W4978" t="s">
        <v>1619</v>
      </c>
      <c r="X4978">
        <v>1</v>
      </c>
      <c r="Y4978">
        <v>1</v>
      </c>
      <c r="Z4978" t="s">
        <v>1532</v>
      </c>
    </row>
    <row r="4979" spans="1:26">
      <c r="A4979">
        <v>285</v>
      </c>
      <c r="B4979">
        <v>16226</v>
      </c>
      <c r="C4979" t="s">
        <v>1574</v>
      </c>
      <c r="D4979" t="s">
        <v>1529</v>
      </c>
      <c r="E4979" t="s">
        <v>1438</v>
      </c>
      <c r="F4979">
        <v>32899</v>
      </c>
      <c r="G4979">
        <v>35891</v>
      </c>
      <c r="H4979" t="s">
        <v>1530</v>
      </c>
      <c r="I4979">
        <v>291</v>
      </c>
      <c r="J4979">
        <v>1080</v>
      </c>
      <c r="K4979">
        <v>60</v>
      </c>
      <c r="L4979">
        <v>81000</v>
      </c>
      <c r="M4979">
        <v>30492</v>
      </c>
      <c r="N4979">
        <v>32017</v>
      </c>
      <c r="O4979">
        <v>33617</v>
      </c>
      <c r="P4979">
        <v>36742</v>
      </c>
      <c r="Q4979">
        <v>39867</v>
      </c>
      <c r="R4979">
        <v>64800</v>
      </c>
      <c r="S4979">
        <v>68041</v>
      </c>
      <c r="T4979">
        <v>71441</v>
      </c>
      <c r="U4979">
        <v>78082</v>
      </c>
      <c r="V4979">
        <v>84723</v>
      </c>
      <c r="W4979" t="s">
        <v>1566</v>
      </c>
      <c r="X4979">
        <v>1</v>
      </c>
      <c r="Y4979">
        <v>1</v>
      </c>
      <c r="Z4979" t="s">
        <v>1532</v>
      </c>
    </row>
    <row r="4980" spans="1:26">
      <c r="A4980">
        <v>285</v>
      </c>
      <c r="B4980">
        <v>16226</v>
      </c>
      <c r="C4980" t="s">
        <v>1574</v>
      </c>
      <c r="D4980" t="s">
        <v>1529</v>
      </c>
      <c r="E4980" t="s">
        <v>1441</v>
      </c>
      <c r="F4980">
        <v>38177</v>
      </c>
      <c r="G4980">
        <v>42192</v>
      </c>
      <c r="H4980" t="s">
        <v>1530</v>
      </c>
      <c r="I4980">
        <v>233</v>
      </c>
      <c r="J4980">
        <v>300</v>
      </c>
      <c r="K4980">
        <v>300</v>
      </c>
      <c r="L4980">
        <v>81000</v>
      </c>
      <c r="M4980">
        <v>741</v>
      </c>
      <c r="N4980">
        <v>778</v>
      </c>
      <c r="O4980">
        <v>817</v>
      </c>
      <c r="P4980">
        <v>893</v>
      </c>
      <c r="Q4980">
        <v>969</v>
      </c>
      <c r="R4980">
        <v>90000</v>
      </c>
      <c r="S4980">
        <v>94494</v>
      </c>
      <c r="T4980">
        <v>99231</v>
      </c>
      <c r="U4980">
        <v>108462</v>
      </c>
      <c r="V4980">
        <v>117692</v>
      </c>
      <c r="W4980" t="s">
        <v>3614</v>
      </c>
      <c r="X4980">
        <v>1</v>
      </c>
      <c r="Y4980">
        <v>1</v>
      </c>
      <c r="Z4980" t="s">
        <v>1532</v>
      </c>
    </row>
    <row r="4981" spans="1:26">
      <c r="A4981">
        <v>285</v>
      </c>
      <c r="B4981">
        <v>16226</v>
      </c>
      <c r="C4981" t="s">
        <v>1574</v>
      </c>
      <c r="D4981" t="s">
        <v>1529</v>
      </c>
      <c r="E4981" t="s">
        <v>1441</v>
      </c>
      <c r="F4981">
        <v>38175</v>
      </c>
      <c r="G4981">
        <v>42190</v>
      </c>
      <c r="H4981" t="s">
        <v>1530</v>
      </c>
      <c r="I4981">
        <v>233</v>
      </c>
      <c r="J4981">
        <v>300</v>
      </c>
      <c r="K4981">
        <v>300</v>
      </c>
      <c r="L4981">
        <v>81000</v>
      </c>
      <c r="M4981">
        <v>741</v>
      </c>
      <c r="N4981">
        <v>778</v>
      </c>
      <c r="O4981">
        <v>817</v>
      </c>
      <c r="P4981">
        <v>893</v>
      </c>
      <c r="Q4981">
        <v>969</v>
      </c>
      <c r="R4981">
        <v>90000</v>
      </c>
      <c r="S4981">
        <v>94494</v>
      </c>
      <c r="T4981">
        <v>99231</v>
      </c>
      <c r="U4981">
        <v>108462</v>
      </c>
      <c r="V4981">
        <v>117692</v>
      </c>
      <c r="W4981" t="s">
        <v>3614</v>
      </c>
      <c r="X4981">
        <v>1</v>
      </c>
      <c r="Y4981">
        <v>1</v>
      </c>
      <c r="Z4981" t="s">
        <v>1532</v>
      </c>
    </row>
    <row r="4982" spans="1:26">
      <c r="A4982">
        <v>285</v>
      </c>
      <c r="B4982">
        <v>16226</v>
      </c>
      <c r="C4982" t="s">
        <v>1574</v>
      </c>
      <c r="D4982" t="s">
        <v>1529</v>
      </c>
      <c r="E4982" t="s">
        <v>1441</v>
      </c>
      <c r="F4982">
        <v>38174</v>
      </c>
      <c r="G4982">
        <v>42189</v>
      </c>
      <c r="H4982" t="s">
        <v>1530</v>
      </c>
      <c r="I4982">
        <v>233</v>
      </c>
      <c r="J4982">
        <v>300</v>
      </c>
      <c r="K4982">
        <v>300</v>
      </c>
      <c r="L4982">
        <v>81000</v>
      </c>
      <c r="M4982">
        <v>741</v>
      </c>
      <c r="N4982">
        <v>778</v>
      </c>
      <c r="O4982">
        <v>817</v>
      </c>
      <c r="P4982">
        <v>893</v>
      </c>
      <c r="Q4982">
        <v>969</v>
      </c>
      <c r="R4982">
        <v>90000</v>
      </c>
      <c r="S4982">
        <v>94494</v>
      </c>
      <c r="T4982">
        <v>99231</v>
      </c>
      <c r="U4982">
        <v>108462</v>
      </c>
      <c r="V4982">
        <v>117692</v>
      </c>
      <c r="W4982" t="s">
        <v>3614</v>
      </c>
      <c r="X4982">
        <v>1</v>
      </c>
      <c r="Y4982">
        <v>1</v>
      </c>
      <c r="Z4982" t="s">
        <v>1532</v>
      </c>
    </row>
    <row r="4983" spans="1:26">
      <c r="A4983">
        <v>285</v>
      </c>
      <c r="B4983">
        <v>16226</v>
      </c>
      <c r="C4983" t="s">
        <v>1574</v>
      </c>
      <c r="D4983" t="s">
        <v>1529</v>
      </c>
      <c r="E4983" t="s">
        <v>1441</v>
      </c>
      <c r="F4983">
        <v>73734</v>
      </c>
      <c r="G4983">
        <v>87620</v>
      </c>
      <c r="H4983" t="s">
        <v>1530</v>
      </c>
      <c r="I4983">
        <v>233</v>
      </c>
      <c r="J4983">
        <v>300</v>
      </c>
      <c r="K4983">
        <v>300</v>
      </c>
      <c r="L4983">
        <v>81000</v>
      </c>
      <c r="M4983">
        <v>741</v>
      </c>
      <c r="N4983">
        <v>778</v>
      </c>
      <c r="O4983">
        <v>817</v>
      </c>
      <c r="P4983">
        <v>893</v>
      </c>
      <c r="Q4983">
        <v>969</v>
      </c>
      <c r="R4983">
        <v>90000</v>
      </c>
      <c r="S4983">
        <v>94494</v>
      </c>
      <c r="T4983">
        <v>99231</v>
      </c>
      <c r="U4983">
        <v>108462</v>
      </c>
      <c r="V4983">
        <v>117692</v>
      </c>
      <c r="W4983" t="s">
        <v>1646</v>
      </c>
      <c r="X4983">
        <v>1</v>
      </c>
      <c r="Y4983">
        <v>1</v>
      </c>
      <c r="Z4983" t="s">
        <v>1532</v>
      </c>
    </row>
    <row r="4984" spans="1:26">
      <c r="A4984">
        <v>285</v>
      </c>
      <c r="B4984">
        <v>16226</v>
      </c>
      <c r="C4984" t="s">
        <v>1574</v>
      </c>
      <c r="D4984" t="s">
        <v>1529</v>
      </c>
      <c r="E4984" t="s">
        <v>1441</v>
      </c>
      <c r="F4984">
        <v>73751</v>
      </c>
      <c r="G4984">
        <v>87653</v>
      </c>
      <c r="H4984" t="s">
        <v>1530</v>
      </c>
      <c r="I4984">
        <v>233</v>
      </c>
      <c r="J4984">
        <v>300</v>
      </c>
      <c r="K4984">
        <v>300</v>
      </c>
      <c r="L4984">
        <v>81000</v>
      </c>
      <c r="M4984">
        <v>741</v>
      </c>
      <c r="N4984">
        <v>778</v>
      </c>
      <c r="O4984">
        <v>817</v>
      </c>
      <c r="P4984">
        <v>893</v>
      </c>
      <c r="Q4984">
        <v>969</v>
      </c>
      <c r="R4984">
        <v>90000</v>
      </c>
      <c r="S4984">
        <v>94494</v>
      </c>
      <c r="T4984">
        <v>99231</v>
      </c>
      <c r="U4984">
        <v>108462</v>
      </c>
      <c r="V4984">
        <v>117692</v>
      </c>
      <c r="W4984" t="s">
        <v>1646</v>
      </c>
      <c r="X4984">
        <v>1</v>
      </c>
      <c r="Y4984">
        <v>1</v>
      </c>
      <c r="Z4984" t="s">
        <v>1532</v>
      </c>
    </row>
    <row r="4985" spans="1:26">
      <c r="A4985">
        <v>285</v>
      </c>
      <c r="B4985">
        <v>16226</v>
      </c>
      <c r="C4985" t="s">
        <v>1574</v>
      </c>
      <c r="D4985" t="s">
        <v>1529</v>
      </c>
      <c r="E4985" t="s">
        <v>1441</v>
      </c>
      <c r="F4985">
        <v>51602</v>
      </c>
      <c r="G4985">
        <v>60667</v>
      </c>
      <c r="H4985" t="s">
        <v>1530</v>
      </c>
      <c r="I4985">
        <v>233</v>
      </c>
      <c r="J4985">
        <v>300</v>
      </c>
      <c r="K4985">
        <v>125</v>
      </c>
      <c r="L4985">
        <v>81000</v>
      </c>
      <c r="M4985">
        <v>741</v>
      </c>
      <c r="N4985">
        <v>778</v>
      </c>
      <c r="O4985">
        <v>817</v>
      </c>
      <c r="P4985">
        <v>893</v>
      </c>
      <c r="Q4985">
        <v>969</v>
      </c>
      <c r="R4985">
        <v>37500</v>
      </c>
      <c r="S4985">
        <v>39372</v>
      </c>
      <c r="T4985">
        <v>41346</v>
      </c>
      <c r="U4985">
        <v>45192</v>
      </c>
      <c r="V4985">
        <v>49038</v>
      </c>
      <c r="W4985" t="s">
        <v>3615</v>
      </c>
      <c r="X4985">
        <v>1</v>
      </c>
      <c r="Y4985">
        <v>1</v>
      </c>
      <c r="Z4985" t="s">
        <v>1532</v>
      </c>
    </row>
    <row r="4986" spans="1:26">
      <c r="A4986">
        <v>285</v>
      </c>
      <c r="B4986">
        <v>16226</v>
      </c>
      <c r="C4986" t="s">
        <v>1574</v>
      </c>
      <c r="D4986" t="s">
        <v>1529</v>
      </c>
      <c r="E4986" t="s">
        <v>1441</v>
      </c>
      <c r="F4986">
        <v>75168</v>
      </c>
      <c r="G4986">
        <v>89207</v>
      </c>
      <c r="H4986" t="s">
        <v>1530</v>
      </c>
      <c r="I4986">
        <v>233</v>
      </c>
      <c r="J4986">
        <v>300</v>
      </c>
      <c r="K4986">
        <v>300</v>
      </c>
      <c r="L4986">
        <v>81000</v>
      </c>
      <c r="M4986">
        <v>741</v>
      </c>
      <c r="N4986">
        <v>778</v>
      </c>
      <c r="O4986">
        <v>817</v>
      </c>
      <c r="P4986">
        <v>893</v>
      </c>
      <c r="Q4986">
        <v>969</v>
      </c>
      <c r="R4986">
        <v>90000</v>
      </c>
      <c r="S4986">
        <v>94494</v>
      </c>
      <c r="T4986">
        <v>99231</v>
      </c>
      <c r="U4986">
        <v>108462</v>
      </c>
      <c r="V4986">
        <v>117692</v>
      </c>
      <c r="W4986" t="s">
        <v>3615</v>
      </c>
      <c r="X4986">
        <v>1</v>
      </c>
      <c r="Y4986">
        <v>1</v>
      </c>
      <c r="Z4986" t="s">
        <v>1532</v>
      </c>
    </row>
    <row r="4987" spans="1:26">
      <c r="A4987">
        <v>285</v>
      </c>
      <c r="B4987">
        <v>16226</v>
      </c>
      <c r="C4987" t="s">
        <v>1574</v>
      </c>
      <c r="D4987" t="s">
        <v>1529</v>
      </c>
      <c r="E4987" t="s">
        <v>1441</v>
      </c>
      <c r="F4987">
        <v>75169</v>
      </c>
      <c r="G4987">
        <v>89208</v>
      </c>
      <c r="H4987" t="s">
        <v>1530</v>
      </c>
      <c r="I4987">
        <v>233</v>
      </c>
      <c r="J4987">
        <v>300</v>
      </c>
      <c r="K4987">
        <v>300</v>
      </c>
      <c r="L4987">
        <v>81000</v>
      </c>
      <c r="M4987">
        <v>741</v>
      </c>
      <c r="N4987">
        <v>778</v>
      </c>
      <c r="O4987">
        <v>817</v>
      </c>
      <c r="P4987">
        <v>893</v>
      </c>
      <c r="Q4987">
        <v>969</v>
      </c>
      <c r="R4987">
        <v>90000</v>
      </c>
      <c r="S4987">
        <v>94494</v>
      </c>
      <c r="T4987">
        <v>99231</v>
      </c>
      <c r="U4987">
        <v>108462</v>
      </c>
      <c r="V4987">
        <v>117692</v>
      </c>
      <c r="W4987" t="s">
        <v>3615</v>
      </c>
      <c r="X4987">
        <v>1</v>
      </c>
      <c r="Y4987">
        <v>1</v>
      </c>
      <c r="Z4987" t="s">
        <v>1532</v>
      </c>
    </row>
    <row r="4988" spans="1:26">
      <c r="A4988">
        <v>285</v>
      </c>
      <c r="B4988">
        <v>16226</v>
      </c>
      <c r="C4988" t="s">
        <v>1574</v>
      </c>
      <c r="D4988" t="s">
        <v>1529</v>
      </c>
      <c r="E4988" t="s">
        <v>1441</v>
      </c>
      <c r="F4988">
        <v>26846</v>
      </c>
      <c r="G4988">
        <v>29322</v>
      </c>
      <c r="H4988" t="s">
        <v>1530</v>
      </c>
      <c r="I4988">
        <v>233</v>
      </c>
      <c r="J4988">
        <v>1000</v>
      </c>
      <c r="K4988">
        <v>2</v>
      </c>
      <c r="L4988">
        <v>81000</v>
      </c>
      <c r="M4988">
        <v>741</v>
      </c>
      <c r="N4988">
        <v>778</v>
      </c>
      <c r="O4988">
        <v>817</v>
      </c>
      <c r="P4988">
        <v>893</v>
      </c>
      <c r="Q4988">
        <v>969</v>
      </c>
      <c r="R4988">
        <v>2000</v>
      </c>
      <c r="S4988">
        <v>2100</v>
      </c>
      <c r="T4988">
        <v>2205</v>
      </c>
      <c r="U4988">
        <v>2410</v>
      </c>
      <c r="V4988">
        <v>2615</v>
      </c>
      <c r="W4988" t="s">
        <v>3613</v>
      </c>
      <c r="X4988">
        <v>1</v>
      </c>
      <c r="Y4988">
        <v>1</v>
      </c>
      <c r="Z4988" t="s">
        <v>1532</v>
      </c>
    </row>
    <row r="4989" spans="1:26">
      <c r="A4989">
        <v>285</v>
      </c>
      <c r="B4989">
        <v>16226</v>
      </c>
      <c r="C4989" t="s">
        <v>1574</v>
      </c>
      <c r="D4989" t="s">
        <v>1529</v>
      </c>
      <c r="E4989" t="s">
        <v>1441</v>
      </c>
      <c r="F4989">
        <v>26843</v>
      </c>
      <c r="G4989">
        <v>29316</v>
      </c>
      <c r="H4989" t="s">
        <v>1530</v>
      </c>
      <c r="I4989">
        <v>233</v>
      </c>
      <c r="J4989">
        <v>1000</v>
      </c>
      <c r="K4989">
        <v>2</v>
      </c>
      <c r="L4989">
        <v>81000</v>
      </c>
      <c r="M4989">
        <v>741</v>
      </c>
      <c r="N4989">
        <v>778</v>
      </c>
      <c r="O4989">
        <v>817</v>
      </c>
      <c r="P4989">
        <v>893</v>
      </c>
      <c r="Q4989">
        <v>969</v>
      </c>
      <c r="R4989">
        <v>2000</v>
      </c>
      <c r="S4989">
        <v>2100</v>
      </c>
      <c r="T4989">
        <v>2205</v>
      </c>
      <c r="U4989">
        <v>2410</v>
      </c>
      <c r="V4989">
        <v>2615</v>
      </c>
      <c r="W4989" t="s">
        <v>3613</v>
      </c>
      <c r="X4989">
        <v>1</v>
      </c>
      <c r="Y4989">
        <v>1</v>
      </c>
      <c r="Z4989" t="s">
        <v>1532</v>
      </c>
    </row>
    <row r="4990" spans="1:26">
      <c r="A4990">
        <v>285</v>
      </c>
      <c r="B4990">
        <v>16226</v>
      </c>
      <c r="C4990" t="s">
        <v>1574</v>
      </c>
      <c r="D4990" t="s">
        <v>1529</v>
      </c>
      <c r="E4990" t="s">
        <v>1441</v>
      </c>
      <c r="F4990">
        <v>26840</v>
      </c>
      <c r="G4990">
        <v>29314</v>
      </c>
      <c r="H4990" t="s">
        <v>1530</v>
      </c>
      <c r="I4990">
        <v>233</v>
      </c>
      <c r="J4990">
        <v>1000</v>
      </c>
      <c r="K4990">
        <v>2</v>
      </c>
      <c r="L4990">
        <v>81000</v>
      </c>
      <c r="M4990">
        <v>741</v>
      </c>
      <c r="N4990">
        <v>778</v>
      </c>
      <c r="O4990">
        <v>817</v>
      </c>
      <c r="P4990">
        <v>893</v>
      </c>
      <c r="Q4990">
        <v>969</v>
      </c>
      <c r="R4990">
        <v>2000</v>
      </c>
      <c r="S4990">
        <v>2100</v>
      </c>
      <c r="T4990">
        <v>2205</v>
      </c>
      <c r="U4990">
        <v>2410</v>
      </c>
      <c r="V4990">
        <v>2615</v>
      </c>
      <c r="W4990" t="s">
        <v>3613</v>
      </c>
      <c r="X4990">
        <v>1</v>
      </c>
      <c r="Y4990">
        <v>1</v>
      </c>
      <c r="Z4990" t="s">
        <v>1532</v>
      </c>
    </row>
    <row r="4991" spans="1:26">
      <c r="A4991">
        <v>285</v>
      </c>
      <c r="B4991">
        <v>16226</v>
      </c>
      <c r="C4991" t="s">
        <v>1574</v>
      </c>
      <c r="D4991" t="s">
        <v>1529</v>
      </c>
      <c r="E4991" t="s">
        <v>1441</v>
      </c>
      <c r="F4991">
        <v>25307</v>
      </c>
      <c r="G4991">
        <v>26987</v>
      </c>
      <c r="H4991" t="s">
        <v>1530</v>
      </c>
      <c r="I4991">
        <v>233</v>
      </c>
      <c r="J4991">
        <v>1000</v>
      </c>
      <c r="K4991">
        <v>8</v>
      </c>
      <c r="L4991">
        <v>81000</v>
      </c>
      <c r="M4991">
        <v>741</v>
      </c>
      <c r="N4991">
        <v>778</v>
      </c>
      <c r="O4991">
        <v>817</v>
      </c>
      <c r="P4991">
        <v>893</v>
      </c>
      <c r="Q4991">
        <v>969</v>
      </c>
      <c r="R4991">
        <v>8000</v>
      </c>
      <c r="S4991">
        <v>8399</v>
      </c>
      <c r="T4991">
        <v>8821</v>
      </c>
      <c r="U4991">
        <v>9641</v>
      </c>
      <c r="V4991">
        <v>10462</v>
      </c>
      <c r="W4991" t="s">
        <v>1619</v>
      </c>
      <c r="X4991">
        <v>1</v>
      </c>
      <c r="Y4991">
        <v>1</v>
      </c>
      <c r="Z4991" t="s">
        <v>1532</v>
      </c>
    </row>
    <row r="4992" spans="1:26">
      <c r="A4992">
        <v>285</v>
      </c>
      <c r="B4992">
        <v>16226</v>
      </c>
      <c r="C4992" t="s">
        <v>1574</v>
      </c>
      <c r="D4992" t="s">
        <v>1529</v>
      </c>
      <c r="E4992" t="s">
        <v>1441</v>
      </c>
      <c r="F4992">
        <v>25306</v>
      </c>
      <c r="G4992">
        <v>26986</v>
      </c>
      <c r="H4992" t="s">
        <v>1530</v>
      </c>
      <c r="I4992">
        <v>233</v>
      </c>
      <c r="J4992">
        <v>1000</v>
      </c>
      <c r="K4992">
        <v>8</v>
      </c>
      <c r="L4992">
        <v>81000</v>
      </c>
      <c r="M4992">
        <v>741</v>
      </c>
      <c r="N4992">
        <v>778</v>
      </c>
      <c r="O4992">
        <v>817</v>
      </c>
      <c r="P4992">
        <v>893</v>
      </c>
      <c r="Q4992">
        <v>969</v>
      </c>
      <c r="R4992">
        <v>8000</v>
      </c>
      <c r="S4992">
        <v>8399</v>
      </c>
      <c r="T4992">
        <v>8821</v>
      </c>
      <c r="U4992">
        <v>9641</v>
      </c>
      <c r="V4992">
        <v>10462</v>
      </c>
      <c r="W4992" t="s">
        <v>1619</v>
      </c>
      <c r="X4992">
        <v>1</v>
      </c>
      <c r="Y4992">
        <v>1</v>
      </c>
      <c r="Z4992" t="s">
        <v>1532</v>
      </c>
    </row>
    <row r="4993" spans="1:26">
      <c r="A4993">
        <v>285</v>
      </c>
      <c r="B4993">
        <v>16226</v>
      </c>
      <c r="C4993" t="s">
        <v>1574</v>
      </c>
      <c r="D4993" t="s">
        <v>1529</v>
      </c>
      <c r="E4993" t="s">
        <v>1441</v>
      </c>
      <c r="F4993">
        <v>62916</v>
      </c>
      <c r="G4993">
        <v>75728</v>
      </c>
      <c r="H4993" t="s">
        <v>1530</v>
      </c>
      <c r="I4993">
        <v>232</v>
      </c>
      <c r="J4993">
        <v>1000</v>
      </c>
      <c r="K4993">
        <v>10</v>
      </c>
      <c r="L4993">
        <v>81000</v>
      </c>
      <c r="M4993">
        <v>741</v>
      </c>
      <c r="N4993">
        <v>778</v>
      </c>
      <c r="O4993">
        <v>817</v>
      </c>
      <c r="P4993">
        <v>893</v>
      </c>
      <c r="Q4993">
        <v>969</v>
      </c>
      <c r="R4993">
        <v>10000</v>
      </c>
      <c r="S4993">
        <v>10499</v>
      </c>
      <c r="T4993">
        <v>11026</v>
      </c>
      <c r="U4993">
        <v>12051</v>
      </c>
      <c r="V4993">
        <v>13077</v>
      </c>
      <c r="W4993" t="s">
        <v>1573</v>
      </c>
      <c r="X4993">
        <v>1</v>
      </c>
      <c r="Y4993">
        <v>1</v>
      </c>
      <c r="Z4993" t="s">
        <v>1532</v>
      </c>
    </row>
    <row r="4994" spans="1:26">
      <c r="A4994">
        <v>285</v>
      </c>
      <c r="B4994">
        <v>16226</v>
      </c>
      <c r="C4994" t="s">
        <v>1574</v>
      </c>
      <c r="D4994" t="s">
        <v>1529</v>
      </c>
      <c r="E4994" t="s">
        <v>1441</v>
      </c>
      <c r="F4994">
        <v>51661</v>
      </c>
      <c r="G4994">
        <v>60865</v>
      </c>
      <c r="H4994" t="s">
        <v>1530</v>
      </c>
      <c r="I4994">
        <v>232</v>
      </c>
      <c r="J4994">
        <v>50</v>
      </c>
      <c r="K4994">
        <v>1000</v>
      </c>
      <c r="L4994">
        <v>81000</v>
      </c>
      <c r="M4994">
        <v>741</v>
      </c>
      <c r="N4994">
        <v>778</v>
      </c>
      <c r="O4994">
        <v>817</v>
      </c>
      <c r="P4994">
        <v>893</v>
      </c>
      <c r="Q4994">
        <v>969</v>
      </c>
      <c r="R4994">
        <v>50000</v>
      </c>
      <c r="S4994">
        <v>52497</v>
      </c>
      <c r="T4994">
        <v>55128</v>
      </c>
      <c r="U4994">
        <v>60256</v>
      </c>
      <c r="V4994">
        <v>65385</v>
      </c>
      <c r="W4994" t="s">
        <v>3616</v>
      </c>
      <c r="X4994">
        <v>1</v>
      </c>
      <c r="Y4994">
        <v>1</v>
      </c>
      <c r="Z4994" t="s">
        <v>1532</v>
      </c>
    </row>
    <row r="4995" spans="1:26">
      <c r="A4995">
        <v>285</v>
      </c>
      <c r="B4995">
        <v>16226</v>
      </c>
      <c r="C4995" t="s">
        <v>1574</v>
      </c>
      <c r="D4995" t="s">
        <v>1529</v>
      </c>
      <c r="E4995" t="s">
        <v>1441</v>
      </c>
      <c r="F4995">
        <v>81235</v>
      </c>
      <c r="G4995">
        <v>95965</v>
      </c>
      <c r="H4995" t="s">
        <v>1530</v>
      </c>
      <c r="I4995">
        <v>232</v>
      </c>
      <c r="J4995">
        <v>50</v>
      </c>
      <c r="K4995">
        <v>300</v>
      </c>
      <c r="L4995">
        <v>81000</v>
      </c>
      <c r="M4995">
        <v>741</v>
      </c>
      <c r="N4995">
        <v>778</v>
      </c>
      <c r="O4995">
        <v>817</v>
      </c>
      <c r="P4995">
        <v>893</v>
      </c>
      <c r="Q4995">
        <v>969</v>
      </c>
      <c r="R4995">
        <v>15000</v>
      </c>
      <c r="S4995">
        <v>15749</v>
      </c>
      <c r="T4995">
        <v>16538</v>
      </c>
      <c r="U4995">
        <v>18077</v>
      </c>
      <c r="V4995">
        <v>19615</v>
      </c>
      <c r="W4995" t="s">
        <v>3617</v>
      </c>
      <c r="X4995">
        <v>1</v>
      </c>
      <c r="Y4995">
        <v>1</v>
      </c>
      <c r="Z4995" t="s">
        <v>1532</v>
      </c>
    </row>
    <row r="4996" spans="1:26">
      <c r="A4996">
        <v>285</v>
      </c>
      <c r="B4996">
        <v>16226</v>
      </c>
      <c r="C4996" t="s">
        <v>1574</v>
      </c>
      <c r="D4996" t="s">
        <v>1529</v>
      </c>
      <c r="E4996" t="s">
        <v>1441</v>
      </c>
      <c r="F4996">
        <v>39603</v>
      </c>
      <c r="G4996">
        <v>43968</v>
      </c>
      <c r="H4996" t="s">
        <v>1530</v>
      </c>
      <c r="I4996">
        <v>232</v>
      </c>
      <c r="J4996">
        <v>100</v>
      </c>
      <c r="K4996">
        <v>150</v>
      </c>
      <c r="L4996">
        <v>81000</v>
      </c>
      <c r="M4996">
        <v>741</v>
      </c>
      <c r="N4996">
        <v>778</v>
      </c>
      <c r="O4996">
        <v>817</v>
      </c>
      <c r="P4996">
        <v>893</v>
      </c>
      <c r="Q4996">
        <v>969</v>
      </c>
      <c r="R4996">
        <v>15000</v>
      </c>
      <c r="S4996">
        <v>15749</v>
      </c>
      <c r="T4996">
        <v>16538</v>
      </c>
      <c r="U4996">
        <v>18077</v>
      </c>
      <c r="V4996">
        <v>19615</v>
      </c>
      <c r="W4996" t="s">
        <v>3618</v>
      </c>
      <c r="X4996">
        <v>1</v>
      </c>
      <c r="Y4996">
        <v>1</v>
      </c>
      <c r="Z4996" t="s">
        <v>1532</v>
      </c>
    </row>
    <row r="4997" spans="1:26">
      <c r="A4997">
        <v>285</v>
      </c>
      <c r="B4997">
        <v>16226</v>
      </c>
      <c r="C4997" t="s">
        <v>1561</v>
      </c>
      <c r="D4997" t="s">
        <v>1529</v>
      </c>
      <c r="E4997" t="s">
        <v>1405</v>
      </c>
      <c r="F4997">
        <v>26846</v>
      </c>
      <c r="G4997">
        <v>29322</v>
      </c>
      <c r="H4997" t="s">
        <v>1530</v>
      </c>
      <c r="I4997">
        <v>233</v>
      </c>
      <c r="J4997">
        <v>1000</v>
      </c>
      <c r="K4997">
        <v>2</v>
      </c>
      <c r="L4997">
        <v>1980</v>
      </c>
      <c r="M4997">
        <v>786</v>
      </c>
      <c r="N4997">
        <v>825</v>
      </c>
      <c r="O4997">
        <v>867</v>
      </c>
      <c r="P4997">
        <v>948</v>
      </c>
      <c r="Q4997">
        <v>1029</v>
      </c>
      <c r="R4997">
        <v>2000</v>
      </c>
      <c r="S4997">
        <v>2099</v>
      </c>
      <c r="T4997">
        <v>2206</v>
      </c>
      <c r="U4997">
        <v>2412</v>
      </c>
      <c r="V4997">
        <v>2618</v>
      </c>
      <c r="W4997" t="s">
        <v>3613</v>
      </c>
      <c r="X4997">
        <v>1</v>
      </c>
      <c r="Y4997">
        <v>1</v>
      </c>
      <c r="Z4997" t="s">
        <v>1532</v>
      </c>
    </row>
    <row r="4998" spans="1:26">
      <c r="A4998">
        <v>285</v>
      </c>
      <c r="B4998">
        <v>16226</v>
      </c>
      <c r="C4998" t="s">
        <v>1561</v>
      </c>
      <c r="D4998" t="s">
        <v>1529</v>
      </c>
      <c r="E4998" t="s">
        <v>1405</v>
      </c>
      <c r="F4998">
        <v>26843</v>
      </c>
      <c r="G4998">
        <v>29316</v>
      </c>
      <c r="H4998" t="s">
        <v>1530</v>
      </c>
      <c r="I4998">
        <v>233</v>
      </c>
      <c r="J4998">
        <v>1000</v>
      </c>
      <c r="K4998">
        <v>2</v>
      </c>
      <c r="L4998">
        <v>1980</v>
      </c>
      <c r="M4998">
        <v>786</v>
      </c>
      <c r="N4998">
        <v>825</v>
      </c>
      <c r="O4998">
        <v>867</v>
      </c>
      <c r="P4998">
        <v>948</v>
      </c>
      <c r="Q4998">
        <v>1029</v>
      </c>
      <c r="R4998">
        <v>2000</v>
      </c>
      <c r="S4998">
        <v>2099</v>
      </c>
      <c r="T4998">
        <v>2206</v>
      </c>
      <c r="U4998">
        <v>2412</v>
      </c>
      <c r="V4998">
        <v>2618</v>
      </c>
      <c r="W4998" t="s">
        <v>3613</v>
      </c>
      <c r="X4998">
        <v>1</v>
      </c>
      <c r="Y4998">
        <v>1</v>
      </c>
      <c r="Z4998" t="s">
        <v>1532</v>
      </c>
    </row>
    <row r="4999" spans="1:26">
      <c r="A4999">
        <v>285</v>
      </c>
      <c r="B4999">
        <v>16226</v>
      </c>
      <c r="C4999" t="s">
        <v>1561</v>
      </c>
      <c r="D4999" t="s">
        <v>1529</v>
      </c>
      <c r="E4999" t="s">
        <v>1405</v>
      </c>
      <c r="F4999">
        <v>26840</v>
      </c>
      <c r="G4999">
        <v>29314</v>
      </c>
      <c r="H4999" t="s">
        <v>1530</v>
      </c>
      <c r="I4999">
        <v>233</v>
      </c>
      <c r="J4999">
        <v>1000</v>
      </c>
      <c r="K4999">
        <v>2</v>
      </c>
      <c r="L4999">
        <v>1980</v>
      </c>
      <c r="M4999">
        <v>786</v>
      </c>
      <c r="N4999">
        <v>825</v>
      </c>
      <c r="O4999">
        <v>867</v>
      </c>
      <c r="P4999">
        <v>948</v>
      </c>
      <c r="Q4999">
        <v>1029</v>
      </c>
      <c r="R4999">
        <v>2000</v>
      </c>
      <c r="S4999">
        <v>2099</v>
      </c>
      <c r="T4999">
        <v>2206</v>
      </c>
      <c r="U4999">
        <v>2412</v>
      </c>
      <c r="V4999">
        <v>2618</v>
      </c>
      <c r="W4999" t="s">
        <v>3613</v>
      </c>
      <c r="X4999">
        <v>1</v>
      </c>
      <c r="Y4999">
        <v>1</v>
      </c>
      <c r="Z4999" t="s">
        <v>1532</v>
      </c>
    </row>
    <row r="5000" spans="1:26">
      <c r="A5000">
        <v>285</v>
      </c>
      <c r="B5000">
        <v>16226</v>
      </c>
      <c r="C5000" t="s">
        <v>1561</v>
      </c>
      <c r="D5000" t="s">
        <v>1529</v>
      </c>
      <c r="E5000" t="s">
        <v>1405</v>
      </c>
      <c r="F5000">
        <v>25307</v>
      </c>
      <c r="G5000">
        <v>26987</v>
      </c>
      <c r="H5000" t="s">
        <v>1530</v>
      </c>
      <c r="I5000">
        <v>233</v>
      </c>
      <c r="J5000">
        <v>1000</v>
      </c>
      <c r="K5000">
        <v>8</v>
      </c>
      <c r="L5000">
        <v>1980</v>
      </c>
      <c r="M5000">
        <v>786</v>
      </c>
      <c r="N5000">
        <v>825</v>
      </c>
      <c r="O5000">
        <v>867</v>
      </c>
      <c r="P5000">
        <v>948</v>
      </c>
      <c r="Q5000">
        <v>1029</v>
      </c>
      <c r="R5000">
        <v>8000</v>
      </c>
      <c r="S5000">
        <v>8397</v>
      </c>
      <c r="T5000">
        <v>8824</v>
      </c>
      <c r="U5000">
        <v>9649</v>
      </c>
      <c r="V5000">
        <v>10473</v>
      </c>
      <c r="W5000" t="s">
        <v>1619</v>
      </c>
      <c r="X5000">
        <v>1</v>
      </c>
      <c r="Y5000">
        <v>1</v>
      </c>
      <c r="Z5000" t="s">
        <v>1532</v>
      </c>
    </row>
    <row r="5001" spans="1:26">
      <c r="A5001">
        <v>285</v>
      </c>
      <c r="B5001">
        <v>16226</v>
      </c>
      <c r="C5001" t="s">
        <v>1561</v>
      </c>
      <c r="D5001" t="s">
        <v>1529</v>
      </c>
      <c r="E5001" t="s">
        <v>1405</v>
      </c>
      <c r="F5001">
        <v>25306</v>
      </c>
      <c r="G5001">
        <v>26986</v>
      </c>
      <c r="H5001" t="s">
        <v>1530</v>
      </c>
      <c r="I5001">
        <v>233</v>
      </c>
      <c r="J5001">
        <v>1000</v>
      </c>
      <c r="K5001">
        <v>8</v>
      </c>
      <c r="L5001">
        <v>1980</v>
      </c>
      <c r="M5001">
        <v>786</v>
      </c>
      <c r="N5001">
        <v>825</v>
      </c>
      <c r="O5001">
        <v>867</v>
      </c>
      <c r="P5001">
        <v>948</v>
      </c>
      <c r="Q5001">
        <v>1029</v>
      </c>
      <c r="R5001">
        <v>8000</v>
      </c>
      <c r="S5001">
        <v>8397</v>
      </c>
      <c r="T5001">
        <v>8824</v>
      </c>
      <c r="U5001">
        <v>9649</v>
      </c>
      <c r="V5001">
        <v>10473</v>
      </c>
      <c r="W5001" t="s">
        <v>1619</v>
      </c>
      <c r="X5001">
        <v>1</v>
      </c>
      <c r="Y5001">
        <v>1</v>
      </c>
      <c r="Z5001" t="s">
        <v>1532</v>
      </c>
    </row>
    <row r="5002" spans="1:26">
      <c r="A5002">
        <v>285</v>
      </c>
      <c r="B5002">
        <v>16226</v>
      </c>
      <c r="C5002" t="s">
        <v>1561</v>
      </c>
      <c r="D5002" t="s">
        <v>1529</v>
      </c>
      <c r="E5002" t="s">
        <v>1405</v>
      </c>
      <c r="F5002">
        <v>42445</v>
      </c>
      <c r="G5002">
        <v>48103</v>
      </c>
      <c r="H5002" t="s">
        <v>1530</v>
      </c>
      <c r="I5002">
        <v>232</v>
      </c>
      <c r="J5002">
        <v>1000</v>
      </c>
      <c r="K5002">
        <v>30</v>
      </c>
      <c r="L5002">
        <v>1980</v>
      </c>
      <c r="M5002">
        <v>786</v>
      </c>
      <c r="N5002">
        <v>825</v>
      </c>
      <c r="O5002">
        <v>867</v>
      </c>
      <c r="P5002">
        <v>948</v>
      </c>
      <c r="Q5002">
        <v>1029</v>
      </c>
      <c r="R5002">
        <v>30000</v>
      </c>
      <c r="S5002">
        <v>31489</v>
      </c>
      <c r="T5002">
        <v>33092</v>
      </c>
      <c r="U5002">
        <v>36183</v>
      </c>
      <c r="V5002">
        <v>39275</v>
      </c>
      <c r="W5002" t="s">
        <v>3619</v>
      </c>
      <c r="X5002">
        <v>1</v>
      </c>
      <c r="Y5002">
        <v>1</v>
      </c>
      <c r="Z5002" t="s">
        <v>1532</v>
      </c>
    </row>
    <row r="5003" spans="1:26">
      <c r="A5003">
        <v>285</v>
      </c>
      <c r="B5003">
        <v>16226</v>
      </c>
      <c r="C5003" t="s">
        <v>1561</v>
      </c>
      <c r="D5003" t="s">
        <v>1529</v>
      </c>
      <c r="E5003" t="s">
        <v>1405</v>
      </c>
      <c r="F5003">
        <v>5466</v>
      </c>
      <c r="G5003">
        <v>5686</v>
      </c>
      <c r="H5003" t="s">
        <v>1530</v>
      </c>
      <c r="I5003">
        <v>232</v>
      </c>
      <c r="J5003">
        <v>500</v>
      </c>
      <c r="K5003">
        <v>25</v>
      </c>
      <c r="L5003">
        <v>1980</v>
      </c>
      <c r="M5003">
        <v>786</v>
      </c>
      <c r="N5003">
        <v>825</v>
      </c>
      <c r="O5003">
        <v>867</v>
      </c>
      <c r="P5003">
        <v>948</v>
      </c>
      <c r="Q5003">
        <v>1029</v>
      </c>
      <c r="R5003">
        <v>12500</v>
      </c>
      <c r="S5003">
        <v>13120</v>
      </c>
      <c r="T5003">
        <v>13788</v>
      </c>
      <c r="U5003">
        <v>15076</v>
      </c>
      <c r="V5003">
        <v>16365</v>
      </c>
      <c r="W5003" t="s">
        <v>3620</v>
      </c>
      <c r="X5003">
        <v>1</v>
      </c>
      <c r="Y5003">
        <v>1</v>
      </c>
      <c r="Z5003" t="s">
        <v>1532</v>
      </c>
    </row>
    <row r="5004" spans="1:26">
      <c r="A5004">
        <v>285</v>
      </c>
      <c r="B5004">
        <v>16226</v>
      </c>
      <c r="C5004" t="s">
        <v>1574</v>
      </c>
      <c r="D5004" t="s">
        <v>1529</v>
      </c>
      <c r="E5004" t="s">
        <v>1441</v>
      </c>
      <c r="F5004">
        <v>79375</v>
      </c>
      <c r="G5004">
        <v>93739</v>
      </c>
      <c r="H5004" t="s">
        <v>1530</v>
      </c>
      <c r="I5004">
        <v>231</v>
      </c>
      <c r="J5004">
        <v>2500</v>
      </c>
      <c r="K5004">
        <v>18</v>
      </c>
      <c r="L5004">
        <v>81000</v>
      </c>
      <c r="M5004">
        <v>741</v>
      </c>
      <c r="N5004">
        <v>778</v>
      </c>
      <c r="O5004">
        <v>817</v>
      </c>
      <c r="P5004">
        <v>893</v>
      </c>
      <c r="Q5004">
        <v>969</v>
      </c>
      <c r="R5004">
        <v>45000</v>
      </c>
      <c r="S5004">
        <v>47247</v>
      </c>
      <c r="T5004">
        <v>49615</v>
      </c>
      <c r="U5004">
        <v>54231</v>
      </c>
      <c r="V5004">
        <v>58846</v>
      </c>
      <c r="W5004" t="s">
        <v>3621</v>
      </c>
      <c r="X5004">
        <v>1</v>
      </c>
      <c r="Y5004">
        <v>1</v>
      </c>
      <c r="Z5004" t="s">
        <v>1532</v>
      </c>
    </row>
    <row r="5005" spans="1:26">
      <c r="A5005">
        <v>285</v>
      </c>
      <c r="B5005">
        <v>16226</v>
      </c>
      <c r="C5005" t="s">
        <v>1574</v>
      </c>
      <c r="D5005" t="s">
        <v>1529</v>
      </c>
      <c r="E5005" t="s">
        <v>1441</v>
      </c>
      <c r="F5005">
        <v>36372</v>
      </c>
      <c r="G5005">
        <v>97071</v>
      </c>
      <c r="H5005" t="s">
        <v>1530</v>
      </c>
      <c r="I5005">
        <v>231</v>
      </c>
      <c r="J5005">
        <v>600</v>
      </c>
      <c r="K5005">
        <v>50</v>
      </c>
      <c r="L5005">
        <v>81000</v>
      </c>
      <c r="M5005">
        <v>741</v>
      </c>
      <c r="N5005">
        <v>778</v>
      </c>
      <c r="O5005">
        <v>817</v>
      </c>
      <c r="P5005">
        <v>893</v>
      </c>
      <c r="Q5005">
        <v>969</v>
      </c>
      <c r="R5005">
        <v>30000</v>
      </c>
      <c r="S5005">
        <v>31498</v>
      </c>
      <c r="T5005">
        <v>33077</v>
      </c>
      <c r="U5005">
        <v>36154</v>
      </c>
      <c r="V5005">
        <v>39231</v>
      </c>
      <c r="W5005" t="s">
        <v>3621</v>
      </c>
      <c r="X5005">
        <v>1</v>
      </c>
      <c r="Y5005">
        <v>1</v>
      </c>
      <c r="Z5005" t="s">
        <v>1532</v>
      </c>
    </row>
    <row r="5006" spans="1:26">
      <c r="A5006">
        <v>285</v>
      </c>
      <c r="B5006">
        <v>16226</v>
      </c>
      <c r="C5006" t="s">
        <v>1574</v>
      </c>
      <c r="D5006" t="s">
        <v>1529</v>
      </c>
      <c r="E5006" t="s">
        <v>1441</v>
      </c>
      <c r="F5006">
        <v>38449</v>
      </c>
      <c r="G5006">
        <v>76983</v>
      </c>
      <c r="H5006" t="s">
        <v>1530</v>
      </c>
      <c r="I5006">
        <v>231</v>
      </c>
      <c r="J5006">
        <v>50</v>
      </c>
      <c r="K5006">
        <v>25</v>
      </c>
      <c r="L5006">
        <v>81000</v>
      </c>
      <c r="M5006">
        <v>741</v>
      </c>
      <c r="N5006">
        <v>778</v>
      </c>
      <c r="O5006">
        <v>817</v>
      </c>
      <c r="P5006">
        <v>893</v>
      </c>
      <c r="Q5006">
        <v>969</v>
      </c>
      <c r="R5006">
        <v>1250</v>
      </c>
      <c r="S5006">
        <v>1312</v>
      </c>
      <c r="T5006">
        <v>1378</v>
      </c>
      <c r="U5006">
        <v>1506</v>
      </c>
      <c r="V5006">
        <v>1635</v>
      </c>
      <c r="W5006" t="s">
        <v>3622</v>
      </c>
      <c r="X5006">
        <v>1</v>
      </c>
      <c r="Y5006">
        <v>1</v>
      </c>
      <c r="Z5006" t="s">
        <v>1532</v>
      </c>
    </row>
    <row r="5007" spans="1:26">
      <c r="A5007">
        <v>285</v>
      </c>
      <c r="B5007">
        <v>16226</v>
      </c>
      <c r="C5007" t="s">
        <v>1574</v>
      </c>
      <c r="D5007" t="s">
        <v>1529</v>
      </c>
      <c r="E5007" t="s">
        <v>1441</v>
      </c>
      <c r="F5007">
        <v>33907</v>
      </c>
      <c r="G5007">
        <v>37127</v>
      </c>
      <c r="H5007" t="s">
        <v>1530</v>
      </c>
      <c r="I5007">
        <v>231</v>
      </c>
      <c r="J5007">
        <v>2000</v>
      </c>
      <c r="K5007">
        <v>50</v>
      </c>
      <c r="L5007">
        <v>81000</v>
      </c>
      <c r="M5007">
        <v>741</v>
      </c>
      <c r="N5007">
        <v>778</v>
      </c>
      <c r="O5007">
        <v>817</v>
      </c>
      <c r="P5007">
        <v>893</v>
      </c>
      <c r="Q5007">
        <v>969</v>
      </c>
      <c r="R5007">
        <v>100000</v>
      </c>
      <c r="S5007">
        <v>104993</v>
      </c>
      <c r="T5007">
        <v>110256</v>
      </c>
      <c r="U5007">
        <v>120513</v>
      </c>
      <c r="V5007">
        <v>130769</v>
      </c>
      <c r="W5007" t="s">
        <v>3623</v>
      </c>
      <c r="X5007">
        <v>1</v>
      </c>
      <c r="Y5007">
        <v>1</v>
      </c>
      <c r="Z5007" t="s">
        <v>1532</v>
      </c>
    </row>
    <row r="5008" spans="1:26">
      <c r="A5008">
        <v>285</v>
      </c>
      <c r="B5008">
        <v>16226</v>
      </c>
      <c r="C5008" t="s">
        <v>1574</v>
      </c>
      <c r="D5008" t="s">
        <v>1529</v>
      </c>
      <c r="E5008" t="s">
        <v>1441</v>
      </c>
      <c r="F5008">
        <v>30083</v>
      </c>
      <c r="G5008">
        <v>41664</v>
      </c>
      <c r="H5008" t="s">
        <v>1530</v>
      </c>
      <c r="I5008">
        <v>231</v>
      </c>
      <c r="J5008">
        <v>4035</v>
      </c>
      <c r="K5008">
        <v>75</v>
      </c>
      <c r="L5008">
        <v>81000</v>
      </c>
      <c r="M5008">
        <v>741</v>
      </c>
      <c r="N5008">
        <v>778</v>
      </c>
      <c r="O5008">
        <v>817</v>
      </c>
      <c r="P5008">
        <v>893</v>
      </c>
      <c r="Q5008">
        <v>969</v>
      </c>
      <c r="R5008">
        <v>302625</v>
      </c>
      <c r="S5008">
        <v>317736</v>
      </c>
      <c r="T5008">
        <v>333663</v>
      </c>
      <c r="U5008">
        <v>364702</v>
      </c>
      <c r="V5008">
        <v>395740</v>
      </c>
      <c r="W5008" t="s">
        <v>3621</v>
      </c>
      <c r="X5008">
        <v>1</v>
      </c>
      <c r="Y5008">
        <v>1</v>
      </c>
      <c r="Z5008" t="s">
        <v>1532</v>
      </c>
    </row>
    <row r="5009" spans="1:26">
      <c r="A5009">
        <v>285</v>
      </c>
      <c r="B5009">
        <v>16226</v>
      </c>
      <c r="C5009" t="s">
        <v>1574</v>
      </c>
      <c r="D5009" t="s">
        <v>1529</v>
      </c>
      <c r="E5009" t="s">
        <v>1441</v>
      </c>
      <c r="F5009">
        <v>5463</v>
      </c>
      <c r="G5009">
        <v>5683</v>
      </c>
      <c r="H5009" t="s">
        <v>1530</v>
      </c>
      <c r="I5009">
        <v>231</v>
      </c>
      <c r="J5009">
        <v>240</v>
      </c>
      <c r="K5009">
        <v>7</v>
      </c>
      <c r="L5009">
        <v>81000</v>
      </c>
      <c r="M5009">
        <v>741</v>
      </c>
      <c r="N5009">
        <v>778</v>
      </c>
      <c r="O5009">
        <v>817</v>
      </c>
      <c r="P5009">
        <v>893</v>
      </c>
      <c r="Q5009">
        <v>969</v>
      </c>
      <c r="R5009">
        <v>1680</v>
      </c>
      <c r="S5009">
        <v>1764</v>
      </c>
      <c r="T5009">
        <v>1852</v>
      </c>
      <c r="U5009">
        <v>2025</v>
      </c>
      <c r="V5009">
        <v>2197</v>
      </c>
      <c r="W5009" t="s">
        <v>3624</v>
      </c>
      <c r="X5009">
        <v>1</v>
      </c>
      <c r="Y5009">
        <v>1</v>
      </c>
      <c r="Z5009" t="s">
        <v>1532</v>
      </c>
    </row>
    <row r="5010" spans="1:26">
      <c r="A5010">
        <v>285</v>
      </c>
      <c r="B5010">
        <v>16226</v>
      </c>
      <c r="C5010" t="s">
        <v>1574</v>
      </c>
      <c r="D5010" t="s">
        <v>1529</v>
      </c>
      <c r="E5010" t="s">
        <v>1441</v>
      </c>
      <c r="F5010">
        <v>36755</v>
      </c>
      <c r="G5010">
        <v>40418</v>
      </c>
      <c r="H5010" t="s">
        <v>1530</v>
      </c>
      <c r="I5010">
        <v>231</v>
      </c>
      <c r="J5010">
        <v>4875</v>
      </c>
      <c r="K5010">
        <v>80</v>
      </c>
      <c r="L5010">
        <v>81000</v>
      </c>
      <c r="M5010">
        <v>741</v>
      </c>
      <c r="N5010">
        <v>778</v>
      </c>
      <c r="O5010">
        <v>817</v>
      </c>
      <c r="P5010">
        <v>893</v>
      </c>
      <c r="Q5010">
        <v>969</v>
      </c>
      <c r="R5010">
        <v>390000</v>
      </c>
      <c r="S5010">
        <v>409474</v>
      </c>
      <c r="T5010">
        <v>430000</v>
      </c>
      <c r="U5010">
        <v>470000</v>
      </c>
      <c r="V5010">
        <v>510000</v>
      </c>
      <c r="W5010" t="s">
        <v>3621</v>
      </c>
      <c r="X5010">
        <v>1</v>
      </c>
      <c r="Y5010">
        <v>1</v>
      </c>
      <c r="Z5010" t="s">
        <v>1532</v>
      </c>
    </row>
    <row r="5011" spans="1:26">
      <c r="A5011">
        <v>285</v>
      </c>
      <c r="B5011">
        <v>16226</v>
      </c>
      <c r="C5011" t="s">
        <v>1574</v>
      </c>
      <c r="D5011" t="s">
        <v>1529</v>
      </c>
      <c r="E5011" t="s">
        <v>1441</v>
      </c>
      <c r="F5011">
        <v>42913</v>
      </c>
      <c r="G5011">
        <v>65019</v>
      </c>
      <c r="H5011" t="s">
        <v>1530</v>
      </c>
      <c r="I5011">
        <v>231</v>
      </c>
      <c r="J5011">
        <v>3000</v>
      </c>
      <c r="K5011">
        <v>15</v>
      </c>
      <c r="L5011">
        <v>81000</v>
      </c>
      <c r="M5011">
        <v>741</v>
      </c>
      <c r="N5011">
        <v>778</v>
      </c>
      <c r="O5011">
        <v>817</v>
      </c>
      <c r="P5011">
        <v>893</v>
      </c>
      <c r="Q5011">
        <v>969</v>
      </c>
      <c r="R5011">
        <v>45000</v>
      </c>
      <c r="S5011">
        <v>47247</v>
      </c>
      <c r="T5011">
        <v>49615</v>
      </c>
      <c r="U5011">
        <v>54231</v>
      </c>
      <c r="V5011">
        <v>58846</v>
      </c>
      <c r="W5011" t="s">
        <v>3621</v>
      </c>
      <c r="X5011">
        <v>1</v>
      </c>
      <c r="Y5011">
        <v>1</v>
      </c>
      <c r="Z5011" t="s">
        <v>1532</v>
      </c>
    </row>
    <row r="5012" spans="1:26">
      <c r="A5012" t="s">
        <v>3625</v>
      </c>
      <c r="J5012">
        <v>5839145</v>
      </c>
      <c r="R5012">
        <v>447036237</v>
      </c>
      <c r="S5012">
        <v>469420121</v>
      </c>
      <c r="T5012">
        <v>492936844</v>
      </c>
      <c r="U5012">
        <v>538837671</v>
      </c>
      <c r="V5012">
        <v>584738313</v>
      </c>
    </row>
  </sheetData>
  <sheetProtection algorithmName="SHA-512" hashValue="oqQLxWshxBITY8yw4Rk7BMS/KhF96TD9xIBJck0Sgbrr1EWJicN0UMzg3gTBcQ+LqJDFU+5ul6bcnA9YQeQ02A==" saltValue="PfOIgVy/JN3ZAU9GOso0t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4"/>
  </sheetPr>
  <dimension ref="A1:P39"/>
  <sheetViews>
    <sheetView showGridLines="0" topLeftCell="A39" zoomScale="120" zoomScaleNormal="120" workbookViewId="0">
      <selection activeCell="G61" sqref="G61"/>
    </sheetView>
  </sheetViews>
  <sheetFormatPr baseColWidth="10" defaultColWidth="11.42578125" defaultRowHeight="12.75"/>
  <cols>
    <col min="1" max="1" width="14.28515625" customWidth="1"/>
    <col min="2" max="2" width="26.42578125" style="108" customWidth="1"/>
    <col min="3" max="3" width="15" customWidth="1"/>
    <col min="4" max="4" width="15.28515625" customWidth="1"/>
    <col min="5" max="5" width="14.140625" customWidth="1"/>
    <col min="6" max="6" width="24.42578125" customWidth="1"/>
    <col min="7" max="7" width="14.28515625" customWidth="1"/>
  </cols>
  <sheetData>
    <row r="1" spans="1:16" ht="18.75">
      <c r="A1" s="1054" t="s">
        <v>310</v>
      </c>
      <c r="B1" s="1055"/>
      <c r="C1" s="1055"/>
      <c r="D1" s="1055"/>
      <c r="E1" s="1055"/>
      <c r="F1" s="1055"/>
      <c r="G1" s="109" t="s">
        <v>131</v>
      </c>
      <c r="H1" s="33"/>
      <c r="I1" s="33"/>
      <c r="J1" s="33"/>
      <c r="K1" s="33"/>
      <c r="L1" s="33"/>
      <c r="M1" s="33"/>
      <c r="N1" s="33"/>
    </row>
    <row r="2" spans="1:16" ht="15.75" customHeight="1">
      <c r="A2" s="1041" t="s">
        <v>197</v>
      </c>
      <c r="B2" s="1042"/>
      <c r="C2" s="1042"/>
      <c r="D2" s="1042"/>
      <c r="E2" s="1042"/>
      <c r="F2" s="1042"/>
      <c r="G2" s="1043"/>
      <c r="H2" s="95"/>
      <c r="I2" s="95"/>
      <c r="J2" s="95"/>
      <c r="K2" s="95"/>
      <c r="L2" s="95"/>
      <c r="M2" s="95"/>
      <c r="N2" s="95"/>
    </row>
    <row r="3" spans="1:16" ht="15.75" customHeight="1" thickBot="1">
      <c r="A3" s="1044"/>
      <c r="B3" s="1045"/>
      <c r="C3" s="1045"/>
      <c r="D3" s="1045"/>
      <c r="E3" s="1045"/>
      <c r="F3" s="1045"/>
      <c r="G3" s="1046"/>
      <c r="H3" s="33"/>
      <c r="I3" s="33"/>
      <c r="J3" s="33"/>
      <c r="K3" s="33"/>
      <c r="L3" s="33"/>
      <c r="M3" s="33"/>
      <c r="N3" s="33"/>
    </row>
    <row r="4" spans="1:16" ht="15.75" customHeight="1" thickBot="1">
      <c r="A4" s="450" t="s">
        <v>312</v>
      </c>
      <c r="B4" s="96"/>
      <c r="C4" s="96"/>
      <c r="D4" s="96"/>
      <c r="E4" s="96"/>
      <c r="F4" s="96"/>
      <c r="G4" s="96"/>
      <c r="H4" s="96"/>
      <c r="I4" s="96"/>
      <c r="J4" s="96"/>
      <c r="K4" s="96"/>
      <c r="L4" s="96"/>
      <c r="M4" s="96"/>
      <c r="N4" s="96"/>
    </row>
    <row r="5" spans="1:16" ht="20.25" customHeight="1" thickBot="1">
      <c r="A5" s="1056" t="s">
        <v>311</v>
      </c>
      <c r="B5" s="1057"/>
      <c r="C5" s="1057"/>
      <c r="D5" s="1057"/>
      <c r="E5" s="1057"/>
      <c r="F5" s="1057"/>
      <c r="G5" s="1058"/>
      <c r="I5" s="42"/>
      <c r="J5" s="42"/>
      <c r="K5" s="42"/>
      <c r="L5" s="42"/>
      <c r="M5" s="42"/>
      <c r="N5" s="42"/>
      <c r="O5" s="1"/>
      <c r="P5" s="1"/>
    </row>
    <row r="6" spans="1:16" ht="48" customHeight="1" thickBot="1">
      <c r="A6" s="451" t="s">
        <v>225</v>
      </c>
      <c r="B6" s="452" t="s">
        <v>226</v>
      </c>
      <c r="C6" s="452" t="s">
        <v>227</v>
      </c>
      <c r="D6" s="452" t="s">
        <v>228</v>
      </c>
      <c r="E6" s="452" t="s">
        <v>190</v>
      </c>
      <c r="F6" s="452" t="s">
        <v>229</v>
      </c>
      <c r="G6" s="453" t="s">
        <v>196</v>
      </c>
    </row>
    <row r="7" spans="1:16" ht="78.75">
      <c r="A7" s="1050" t="s">
        <v>230</v>
      </c>
      <c r="B7" s="454" t="s">
        <v>231</v>
      </c>
      <c r="C7" s="455" t="s">
        <v>232</v>
      </c>
      <c r="D7" s="454" t="s">
        <v>233</v>
      </c>
      <c r="E7" s="455" t="s">
        <v>195</v>
      </c>
      <c r="F7" s="455" t="s">
        <v>234</v>
      </c>
      <c r="G7" s="456"/>
    </row>
    <row r="8" spans="1:16" ht="79.5" thickBot="1">
      <c r="A8" s="1029"/>
      <c r="B8" s="457" t="s">
        <v>235</v>
      </c>
      <c r="C8" s="458" t="s">
        <v>236</v>
      </c>
      <c r="D8" s="457" t="s">
        <v>233</v>
      </c>
      <c r="E8" s="458" t="s">
        <v>194</v>
      </c>
      <c r="F8" s="458" t="s">
        <v>237</v>
      </c>
      <c r="G8" s="459"/>
    </row>
    <row r="9" spans="1:16" ht="60">
      <c r="A9" s="1051" t="s">
        <v>238</v>
      </c>
      <c r="B9" s="460" t="s">
        <v>239</v>
      </c>
      <c r="C9" s="1037" t="s">
        <v>241</v>
      </c>
      <c r="D9" s="1033" t="s">
        <v>242</v>
      </c>
      <c r="E9" s="1037" t="s">
        <v>191</v>
      </c>
      <c r="F9" s="1037" t="s">
        <v>243</v>
      </c>
      <c r="G9" s="1059" t="s">
        <v>708</v>
      </c>
    </row>
    <row r="10" spans="1:16" ht="24">
      <c r="A10" s="1052"/>
      <c r="B10" s="461" t="s">
        <v>240</v>
      </c>
      <c r="C10" s="1038"/>
      <c r="D10" s="1034"/>
      <c r="E10" s="1038"/>
      <c r="F10" s="1038"/>
      <c r="G10" s="1049"/>
    </row>
    <row r="11" spans="1:16" ht="48">
      <c r="A11" s="1052"/>
      <c r="B11" s="461" t="s">
        <v>244</v>
      </c>
      <c r="C11" s="462" t="s">
        <v>245</v>
      </c>
      <c r="D11" s="463" t="s">
        <v>242</v>
      </c>
      <c r="E11" s="462" t="s">
        <v>246</v>
      </c>
      <c r="F11" s="1038"/>
      <c r="G11" s="1049"/>
    </row>
    <row r="12" spans="1:16" ht="168.75" customHeight="1">
      <c r="A12" s="1052"/>
      <c r="B12" s="461" t="s">
        <v>247</v>
      </c>
      <c r="C12" s="462" t="s">
        <v>241</v>
      </c>
      <c r="D12" s="463" t="s">
        <v>242</v>
      </c>
      <c r="E12" s="462" t="s">
        <v>248</v>
      </c>
      <c r="F12" s="1038" t="s">
        <v>250</v>
      </c>
      <c r="G12" s="1049" t="s">
        <v>708</v>
      </c>
    </row>
    <row r="13" spans="1:16" ht="90">
      <c r="A13" s="1052"/>
      <c r="B13" s="461" t="s">
        <v>251</v>
      </c>
      <c r="C13" s="462" t="s">
        <v>241</v>
      </c>
      <c r="D13" s="463" t="s">
        <v>242</v>
      </c>
      <c r="E13" s="462" t="s">
        <v>249</v>
      </c>
      <c r="F13" s="1038"/>
      <c r="G13" s="1049"/>
    </row>
    <row r="14" spans="1:16" ht="48">
      <c r="A14" s="1052"/>
      <c r="B14" s="461" t="s">
        <v>252</v>
      </c>
      <c r="C14" s="462" t="s">
        <v>241</v>
      </c>
      <c r="D14" s="463" t="s">
        <v>242</v>
      </c>
      <c r="E14" s="462" t="s">
        <v>253</v>
      </c>
      <c r="F14" s="1038" t="s">
        <v>255</v>
      </c>
      <c r="G14" s="1049"/>
    </row>
    <row r="15" spans="1:16" ht="123.75">
      <c r="A15" s="1052"/>
      <c r="B15" s="461" t="s">
        <v>256</v>
      </c>
      <c r="C15" s="462" t="s">
        <v>241</v>
      </c>
      <c r="D15" s="463" t="s">
        <v>242</v>
      </c>
      <c r="E15" s="462" t="s">
        <v>254</v>
      </c>
      <c r="F15" s="1038"/>
      <c r="G15" s="1049"/>
    </row>
    <row r="16" spans="1:16" ht="48">
      <c r="A16" s="1052"/>
      <c r="B16" s="461" t="s">
        <v>257</v>
      </c>
      <c r="C16" s="462" t="s">
        <v>245</v>
      </c>
      <c r="D16" s="463" t="s">
        <v>242</v>
      </c>
      <c r="E16" s="464"/>
      <c r="F16" s="1038"/>
      <c r="G16" s="1049"/>
    </row>
    <row r="17" spans="1:7" ht="56.25">
      <c r="A17" s="1052"/>
      <c r="B17" s="463" t="s">
        <v>258</v>
      </c>
      <c r="C17" s="462" t="s">
        <v>241</v>
      </c>
      <c r="D17" s="463" t="s">
        <v>242</v>
      </c>
      <c r="E17" s="1038" t="s">
        <v>193</v>
      </c>
      <c r="F17" s="1038" t="s">
        <v>259</v>
      </c>
      <c r="G17" s="1049"/>
    </row>
    <row r="18" spans="1:7" ht="57" thickBot="1">
      <c r="A18" s="1053"/>
      <c r="B18" s="457" t="s">
        <v>260</v>
      </c>
      <c r="C18" s="458" t="s">
        <v>241</v>
      </c>
      <c r="D18" s="457" t="s">
        <v>242</v>
      </c>
      <c r="E18" s="1035"/>
      <c r="F18" s="1035"/>
      <c r="G18" s="1047"/>
    </row>
    <row r="19" spans="1:7" ht="60">
      <c r="A19" s="1021" t="s">
        <v>261</v>
      </c>
      <c r="B19" s="460" t="s">
        <v>262</v>
      </c>
      <c r="C19" s="465" t="s">
        <v>263</v>
      </c>
      <c r="D19" s="460" t="s">
        <v>264</v>
      </c>
      <c r="E19" s="465" t="s">
        <v>265</v>
      </c>
      <c r="F19" s="1062" t="s">
        <v>267</v>
      </c>
      <c r="G19" s="1060"/>
    </row>
    <row r="20" spans="1:7" ht="132">
      <c r="A20" s="1022"/>
      <c r="B20" s="461" t="s">
        <v>268</v>
      </c>
      <c r="C20" s="466" t="s">
        <v>263</v>
      </c>
      <c r="D20" s="461" t="s">
        <v>242</v>
      </c>
      <c r="E20" s="466" t="s">
        <v>266</v>
      </c>
      <c r="F20" s="1040"/>
      <c r="G20" s="1061"/>
    </row>
    <row r="21" spans="1:7" ht="118.5" customHeight="1">
      <c r="A21" s="1022"/>
      <c r="B21" s="461" t="s">
        <v>269</v>
      </c>
      <c r="C21" s="466" t="s">
        <v>241</v>
      </c>
      <c r="D21" s="461" t="s">
        <v>270</v>
      </c>
      <c r="E21" s="1040" t="s">
        <v>271</v>
      </c>
      <c r="F21" s="1040" t="s">
        <v>272</v>
      </c>
      <c r="G21" s="1061"/>
    </row>
    <row r="22" spans="1:7" ht="36">
      <c r="A22" s="1022"/>
      <c r="B22" s="461" t="s">
        <v>273</v>
      </c>
      <c r="C22" s="466" t="s">
        <v>241</v>
      </c>
      <c r="D22" s="461" t="s">
        <v>270</v>
      </c>
      <c r="E22" s="1040"/>
      <c r="F22" s="1040"/>
      <c r="G22" s="1061"/>
    </row>
    <row r="23" spans="1:7" ht="36">
      <c r="A23" s="1022"/>
      <c r="B23" s="461" t="s">
        <v>274</v>
      </c>
      <c r="C23" s="466" t="s">
        <v>241</v>
      </c>
      <c r="D23" s="461" t="s">
        <v>270</v>
      </c>
      <c r="E23" s="1040"/>
      <c r="F23" s="1040"/>
      <c r="G23" s="1061"/>
    </row>
    <row r="24" spans="1:7" ht="59.25" customHeight="1">
      <c r="A24" s="1022"/>
      <c r="B24" s="1039" t="s">
        <v>275</v>
      </c>
      <c r="C24" s="1040" t="s">
        <v>241</v>
      </c>
      <c r="D24" s="1039" t="s">
        <v>270</v>
      </c>
      <c r="E24" s="466" t="s">
        <v>276</v>
      </c>
      <c r="F24" s="1040" t="s">
        <v>278</v>
      </c>
      <c r="G24" s="1061"/>
    </row>
    <row r="25" spans="1:7" ht="36">
      <c r="A25" s="1022"/>
      <c r="B25" s="1039"/>
      <c r="C25" s="1040"/>
      <c r="D25" s="1039"/>
      <c r="E25" s="466" t="s">
        <v>277</v>
      </c>
      <c r="F25" s="1040"/>
      <c r="G25" s="1061"/>
    </row>
    <row r="26" spans="1:7" ht="132">
      <c r="A26" s="1022"/>
      <c r="B26" s="461" t="s">
        <v>279</v>
      </c>
      <c r="C26" s="466" t="s">
        <v>241</v>
      </c>
      <c r="D26" s="461" t="s">
        <v>270</v>
      </c>
      <c r="E26" s="466" t="s">
        <v>280</v>
      </c>
      <c r="F26" s="466" t="s">
        <v>281</v>
      </c>
      <c r="G26" s="467"/>
    </row>
    <row r="27" spans="1:7" ht="156">
      <c r="A27" s="1022"/>
      <c r="B27" s="461" t="s">
        <v>282</v>
      </c>
      <c r="C27" s="466" t="s">
        <v>236</v>
      </c>
      <c r="D27" s="461" t="s">
        <v>270</v>
      </c>
      <c r="E27" s="466" t="s">
        <v>192</v>
      </c>
      <c r="F27" s="466" t="s">
        <v>272</v>
      </c>
      <c r="G27" s="467"/>
    </row>
    <row r="28" spans="1:7" ht="108.75" thickBot="1">
      <c r="A28" s="1023"/>
      <c r="B28" s="468" t="s">
        <v>283</v>
      </c>
      <c r="C28" s="469" t="s">
        <v>241</v>
      </c>
      <c r="D28" s="625" t="s">
        <v>242</v>
      </c>
      <c r="E28" s="469" t="s">
        <v>284</v>
      </c>
      <c r="F28" s="469" t="s">
        <v>285</v>
      </c>
      <c r="G28" s="470"/>
    </row>
    <row r="29" spans="1:7" ht="56.25">
      <c r="A29" s="1028" t="s">
        <v>286</v>
      </c>
      <c r="B29" s="471" t="s">
        <v>287</v>
      </c>
      <c r="C29" s="472" t="s">
        <v>245</v>
      </c>
      <c r="D29" s="471" t="s">
        <v>233</v>
      </c>
      <c r="E29" s="472" t="s">
        <v>288</v>
      </c>
      <c r="F29" s="472" t="s">
        <v>288</v>
      </c>
      <c r="G29" s="473"/>
    </row>
    <row r="30" spans="1:7" ht="79.5" thickBot="1">
      <c r="A30" s="1029"/>
      <c r="B30" s="457" t="s">
        <v>289</v>
      </c>
      <c r="C30" s="458" t="s">
        <v>245</v>
      </c>
      <c r="D30" s="457" t="s">
        <v>233</v>
      </c>
      <c r="E30" s="458" t="s">
        <v>290</v>
      </c>
      <c r="F30" s="458" t="s">
        <v>237</v>
      </c>
      <c r="G30" s="459"/>
    </row>
    <row r="31" spans="1:7" ht="78.75">
      <c r="A31" s="1030" t="s">
        <v>291</v>
      </c>
      <c r="B31" s="1033" t="s">
        <v>292</v>
      </c>
      <c r="C31" s="1037" t="s">
        <v>241</v>
      </c>
      <c r="D31" s="1033" t="s">
        <v>291</v>
      </c>
      <c r="E31" s="472" t="s">
        <v>293</v>
      </c>
      <c r="F31" s="472" t="s">
        <v>295</v>
      </c>
      <c r="G31" s="473"/>
    </row>
    <row r="32" spans="1:7" ht="22.5">
      <c r="A32" s="1031"/>
      <c r="B32" s="1034"/>
      <c r="C32" s="1038"/>
      <c r="D32" s="1034"/>
      <c r="E32" s="462" t="s">
        <v>294</v>
      </c>
      <c r="F32" s="462" t="s">
        <v>296</v>
      </c>
      <c r="G32" s="474"/>
    </row>
    <row r="33" spans="1:7" ht="90">
      <c r="A33" s="1031"/>
      <c r="B33" s="463" t="s">
        <v>297</v>
      </c>
      <c r="C33" s="462" t="s">
        <v>241</v>
      </c>
      <c r="D33" s="463" t="s">
        <v>291</v>
      </c>
      <c r="E33" s="462" t="s">
        <v>298</v>
      </c>
      <c r="F33" s="462" t="s">
        <v>299</v>
      </c>
      <c r="G33" s="474"/>
    </row>
    <row r="34" spans="1:7" ht="67.5">
      <c r="A34" s="1031"/>
      <c r="B34" s="463" t="s">
        <v>300</v>
      </c>
      <c r="C34" s="462" t="s">
        <v>241</v>
      </c>
      <c r="D34" s="463" t="s">
        <v>291</v>
      </c>
      <c r="E34" s="462" t="s">
        <v>301</v>
      </c>
      <c r="F34" s="462" t="s">
        <v>302</v>
      </c>
      <c r="G34" s="474"/>
    </row>
    <row r="35" spans="1:7" ht="34.5" thickBot="1">
      <c r="A35" s="1032"/>
      <c r="B35" s="457" t="s">
        <v>303</v>
      </c>
      <c r="C35" s="458" t="s">
        <v>241</v>
      </c>
      <c r="D35" s="457" t="s">
        <v>291</v>
      </c>
      <c r="E35" s="458" t="s">
        <v>304</v>
      </c>
      <c r="F35" s="458" t="s">
        <v>305</v>
      </c>
      <c r="G35" s="459"/>
    </row>
    <row r="36" spans="1:7" ht="33" customHeight="1">
      <c r="A36" s="1024" t="s">
        <v>306</v>
      </c>
      <c r="B36" s="471" t="s">
        <v>307</v>
      </c>
      <c r="C36" s="472" t="s">
        <v>241</v>
      </c>
      <c r="D36" s="471" t="s">
        <v>270</v>
      </c>
      <c r="E36" s="1037" t="s">
        <v>277</v>
      </c>
      <c r="F36" s="1037" t="s">
        <v>278</v>
      </c>
      <c r="G36" s="1059"/>
    </row>
    <row r="37" spans="1:7" ht="49.5" customHeight="1">
      <c r="A37" s="1025"/>
      <c r="B37" s="463" t="s">
        <v>308</v>
      </c>
      <c r="C37" s="462" t="s">
        <v>241</v>
      </c>
      <c r="D37" s="463" t="s">
        <v>270</v>
      </c>
      <c r="E37" s="1038"/>
      <c r="F37" s="1038"/>
      <c r="G37" s="1049"/>
    </row>
    <row r="38" spans="1:7" ht="12.75" customHeight="1">
      <c r="A38" s="1026"/>
      <c r="B38" s="1035" t="s">
        <v>309</v>
      </c>
      <c r="C38" s="1035" t="s">
        <v>241</v>
      </c>
      <c r="D38" s="1035" t="s">
        <v>270</v>
      </c>
      <c r="E38" s="1035" t="s">
        <v>288</v>
      </c>
      <c r="F38" s="1035" t="s">
        <v>288</v>
      </c>
      <c r="G38" s="1047" t="s">
        <v>445</v>
      </c>
    </row>
    <row r="39" spans="1:7" ht="51" customHeight="1" thickBot="1">
      <c r="A39" s="1027"/>
      <c r="B39" s="1036"/>
      <c r="C39" s="1036"/>
      <c r="D39" s="1036"/>
      <c r="E39" s="1036"/>
      <c r="F39" s="1036"/>
      <c r="G39" s="1048"/>
    </row>
  </sheetData>
  <sheetProtection algorithmName="SHA-512" hashValue="+C9lTBbausIqG4/EOY5nBaUERmJwlYYkQDItcF8/yBgIEV8vsMrNp90eyqz589V6iu+iqe4PMPWc3ahr5DH79Q==" saltValue="Jx+ouKWvm20FuhUHYRsDfg==" spinCount="100000" sheet="1" objects="1" scenarios="1"/>
  <mergeCells count="43">
    <mergeCell ref="A1:F1"/>
    <mergeCell ref="A5:G5"/>
    <mergeCell ref="E36:E37"/>
    <mergeCell ref="F36:F37"/>
    <mergeCell ref="G9:G11"/>
    <mergeCell ref="G17:G18"/>
    <mergeCell ref="G19:G20"/>
    <mergeCell ref="G21:G23"/>
    <mergeCell ref="G24:G25"/>
    <mergeCell ref="G36:G37"/>
    <mergeCell ref="F19:F20"/>
    <mergeCell ref="E21:E23"/>
    <mergeCell ref="E17:E18"/>
    <mergeCell ref="F17:F18"/>
    <mergeCell ref="D9:D10"/>
    <mergeCell ref="C9:C10"/>
    <mergeCell ref="C38:C39"/>
    <mergeCell ref="D38:D39"/>
    <mergeCell ref="F24:F25"/>
    <mergeCell ref="F21:F23"/>
    <mergeCell ref="A2:G3"/>
    <mergeCell ref="E38:E39"/>
    <mergeCell ref="F38:F39"/>
    <mergeCell ref="G38:G39"/>
    <mergeCell ref="G12:G13"/>
    <mergeCell ref="G14:G16"/>
    <mergeCell ref="A7:A8"/>
    <mergeCell ref="A9:A18"/>
    <mergeCell ref="E9:E10"/>
    <mergeCell ref="F9:F11"/>
    <mergeCell ref="F12:F13"/>
    <mergeCell ref="F14:F16"/>
    <mergeCell ref="C31:C32"/>
    <mergeCell ref="B24:B25"/>
    <mergeCell ref="C24:C25"/>
    <mergeCell ref="D24:D25"/>
    <mergeCell ref="D31:D32"/>
    <mergeCell ref="A19:A28"/>
    <mergeCell ref="A36:A39"/>
    <mergeCell ref="A29:A30"/>
    <mergeCell ref="A31:A35"/>
    <mergeCell ref="B31:B32"/>
    <mergeCell ref="B38:B39"/>
  </mergeCells>
  <printOptions horizontalCentered="1" verticalCentered="1"/>
  <pageMargins left="0.70866141732283472" right="0.70866141732283472" top="0.74803149606299213" bottom="0.74803149606299213" header="0.31496062992125984" footer="0.31496062992125984"/>
  <pageSetup orientation="landscape" r:id="rId1"/>
  <headerFooter>
    <oddHeader>&amp;C</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tabColor theme="4"/>
  </sheetPr>
  <dimension ref="A1:P28"/>
  <sheetViews>
    <sheetView showGridLines="0" topLeftCell="A19" zoomScaleNormal="100" workbookViewId="0">
      <selection sqref="A1:G25"/>
    </sheetView>
  </sheetViews>
  <sheetFormatPr baseColWidth="10" defaultRowHeight="12.75"/>
  <cols>
    <col min="1" max="1" width="3.85546875" style="33" bestFit="1" customWidth="1"/>
    <col min="2" max="2" width="39.140625" style="33" bestFit="1" customWidth="1"/>
    <col min="3" max="3" width="57.140625" style="33" customWidth="1"/>
    <col min="4" max="4" width="24.85546875" style="33" bestFit="1" customWidth="1"/>
    <col min="5" max="16384" width="11.42578125" style="33"/>
  </cols>
  <sheetData>
    <row r="1" spans="1:16" ht="19.5" thickBot="1">
      <c r="A1" s="1065" t="s">
        <v>630</v>
      </c>
      <c r="B1" s="1066"/>
      <c r="C1" s="1066"/>
      <c r="D1" s="1066"/>
      <c r="E1" s="1066"/>
      <c r="F1" s="1067"/>
      <c r="G1" s="431" t="s">
        <v>579</v>
      </c>
    </row>
    <row r="3" spans="1:16" ht="15.75" customHeight="1">
      <c r="A3" s="1041" t="s">
        <v>632</v>
      </c>
      <c r="B3" s="1042"/>
      <c r="C3" s="1042"/>
      <c r="D3" s="1042"/>
      <c r="E3" s="1042"/>
      <c r="F3" s="1042"/>
      <c r="G3" s="1043"/>
      <c r="H3" s="95"/>
      <c r="I3" s="95"/>
      <c r="J3" s="95"/>
      <c r="K3" s="95"/>
      <c r="L3" s="95"/>
      <c r="M3" s="95"/>
      <c r="N3" s="95"/>
    </row>
    <row r="4" spans="1:16" ht="15.75" customHeight="1" thickBot="1">
      <c r="A4" s="1044"/>
      <c r="B4" s="1045"/>
      <c r="C4" s="1045"/>
      <c r="D4" s="1045"/>
      <c r="E4" s="1045"/>
      <c r="F4" s="1045"/>
      <c r="G4" s="1046"/>
    </row>
    <row r="5" spans="1:16" ht="39.75" customHeight="1" thickBot="1">
      <c r="A5" s="1071" t="s">
        <v>660</v>
      </c>
      <c r="B5" s="1072"/>
      <c r="C5" s="1072"/>
      <c r="D5" s="1072"/>
      <c r="E5" s="1072"/>
      <c r="F5" s="1072"/>
      <c r="G5" s="1072"/>
      <c r="H5" s="96"/>
      <c r="I5" s="96"/>
      <c r="J5" s="96"/>
      <c r="K5" s="96"/>
      <c r="L5" s="96"/>
      <c r="M5" s="96"/>
      <c r="N5" s="96"/>
    </row>
    <row r="6" spans="1:16" ht="20.25" customHeight="1">
      <c r="A6" s="1068" t="s">
        <v>633</v>
      </c>
      <c r="B6" s="1069"/>
      <c r="C6" s="1069"/>
      <c r="D6" s="1069"/>
      <c r="E6" s="1069"/>
      <c r="F6" s="1069"/>
      <c r="G6" s="1070"/>
      <c r="I6" s="432"/>
      <c r="J6" s="432"/>
      <c r="K6" s="432"/>
      <c r="L6" s="432"/>
      <c r="M6" s="432"/>
      <c r="N6" s="432"/>
      <c r="O6" s="433"/>
      <c r="P6" s="433"/>
    </row>
    <row r="8" spans="1:16" ht="15.75">
      <c r="A8" s="1074" t="s">
        <v>631</v>
      </c>
      <c r="B8" s="1074"/>
      <c r="C8" s="1074"/>
      <c r="D8" s="1074"/>
    </row>
    <row r="9" spans="1:16" ht="31.5">
      <c r="A9" s="475" t="s">
        <v>18</v>
      </c>
      <c r="B9" s="475" t="s">
        <v>629</v>
      </c>
      <c r="C9" s="475" t="s">
        <v>602</v>
      </c>
      <c r="D9" s="476" t="s">
        <v>603</v>
      </c>
    </row>
    <row r="10" spans="1:16" ht="60">
      <c r="A10" s="1064">
        <v>1</v>
      </c>
      <c r="B10" s="1064" t="s">
        <v>604</v>
      </c>
      <c r="C10" s="434" t="s">
        <v>605</v>
      </c>
      <c r="D10" s="435"/>
    </row>
    <row r="11" spans="1:16" ht="60">
      <c r="A11" s="1064"/>
      <c r="B11" s="1064"/>
      <c r="C11" s="434" t="s">
        <v>606</v>
      </c>
      <c r="D11" s="435"/>
    </row>
    <row r="12" spans="1:16" ht="60">
      <c r="A12" s="434">
        <v>2</v>
      </c>
      <c r="B12" s="435" t="s">
        <v>607</v>
      </c>
      <c r="C12" s="434" t="s">
        <v>578</v>
      </c>
      <c r="D12" s="435" t="s">
        <v>708</v>
      </c>
    </row>
    <row r="13" spans="1:16" ht="30">
      <c r="A13" s="1064">
        <v>3</v>
      </c>
      <c r="B13" s="1064" t="s">
        <v>608</v>
      </c>
      <c r="C13" s="434" t="s">
        <v>609</v>
      </c>
      <c r="D13" s="1064"/>
    </row>
    <row r="14" spans="1:16" ht="60">
      <c r="A14" s="1064"/>
      <c r="B14" s="1064"/>
      <c r="C14" s="434" t="s">
        <v>610</v>
      </c>
      <c r="D14" s="1064"/>
    </row>
    <row r="15" spans="1:16" ht="60">
      <c r="A15" s="434">
        <v>4</v>
      </c>
      <c r="B15" s="435" t="s">
        <v>611</v>
      </c>
      <c r="C15" s="434" t="s">
        <v>612</v>
      </c>
      <c r="D15" s="435" t="s">
        <v>709</v>
      </c>
    </row>
    <row r="16" spans="1:16" ht="75">
      <c r="A16" s="1073">
        <v>5</v>
      </c>
      <c r="B16" s="1073" t="s">
        <v>613</v>
      </c>
      <c r="C16" s="434" t="s">
        <v>614</v>
      </c>
      <c r="D16" s="435"/>
    </row>
    <row r="17" spans="1:4" ht="56.25" customHeight="1">
      <c r="A17" s="1073"/>
      <c r="B17" s="1073"/>
      <c r="C17" s="434" t="s">
        <v>615</v>
      </c>
      <c r="D17" s="435"/>
    </row>
    <row r="18" spans="1:4" ht="120">
      <c r="A18" s="1073"/>
      <c r="B18" s="1073"/>
      <c r="C18" s="434" t="s">
        <v>616</v>
      </c>
      <c r="D18" s="435"/>
    </row>
    <row r="19" spans="1:4" ht="60">
      <c r="A19" s="435">
        <v>6</v>
      </c>
      <c r="B19" s="435" t="s">
        <v>617</v>
      </c>
      <c r="C19" s="434" t="s">
        <v>618</v>
      </c>
      <c r="D19" s="436"/>
    </row>
    <row r="20" spans="1:4" ht="30">
      <c r="A20" s="1064">
        <v>7</v>
      </c>
      <c r="B20" s="1064" t="s">
        <v>619</v>
      </c>
      <c r="C20" s="434" t="s">
        <v>620</v>
      </c>
      <c r="D20" s="436"/>
    </row>
    <row r="21" spans="1:4" ht="30">
      <c r="A21" s="1064"/>
      <c r="B21" s="1064"/>
      <c r="C21" s="434" t="s">
        <v>621</v>
      </c>
      <c r="D21" s="436"/>
    </row>
    <row r="22" spans="1:4" ht="60">
      <c r="A22" s="435">
        <v>8</v>
      </c>
      <c r="B22" s="435" t="s">
        <v>622</v>
      </c>
      <c r="C22" s="434" t="s">
        <v>623</v>
      </c>
      <c r="D22" s="436"/>
    </row>
    <row r="23" spans="1:4" ht="45">
      <c r="A23" s="435">
        <v>9</v>
      </c>
      <c r="B23" s="435" t="s">
        <v>624</v>
      </c>
      <c r="C23" s="434" t="s">
        <v>625</v>
      </c>
      <c r="D23" s="436"/>
    </row>
    <row r="24" spans="1:4" ht="30">
      <c r="A24" s="1064">
        <v>10</v>
      </c>
      <c r="B24" s="1064" t="s">
        <v>626</v>
      </c>
      <c r="C24" s="434" t="s">
        <v>627</v>
      </c>
      <c r="D24" s="1063"/>
    </row>
    <row r="25" spans="1:4" ht="45">
      <c r="A25" s="1064"/>
      <c r="B25" s="1064"/>
      <c r="C25" s="434" t="s">
        <v>628</v>
      </c>
      <c r="D25" s="1063"/>
    </row>
    <row r="28" spans="1:4">
      <c r="D28" s="624"/>
    </row>
  </sheetData>
  <sheetProtection algorithmName="SHA-512" hashValue="OI/za02UE6S3gQ8YxGqfrLWmfxnmgZaXmlUj1cn8wTLaR5IIZpj9cw3PH3vt7yqrK1XInrhHsEYcw0GpGGroDA==" saltValue="e8ZMQ8ybD3p2b3Pg499NKA==" spinCount="100000" sheet="1" objects="1" scenarios="1"/>
  <mergeCells count="17">
    <mergeCell ref="A1:F1"/>
    <mergeCell ref="A3:G4"/>
    <mergeCell ref="A6:G6"/>
    <mergeCell ref="A5:G5"/>
    <mergeCell ref="A16:A18"/>
    <mergeCell ref="B16:B18"/>
    <mergeCell ref="A8:D8"/>
    <mergeCell ref="A10:A11"/>
    <mergeCell ref="B10:B11"/>
    <mergeCell ref="A13:A14"/>
    <mergeCell ref="B13:B14"/>
    <mergeCell ref="D13:D14"/>
    <mergeCell ref="D24:D25"/>
    <mergeCell ref="A20:A21"/>
    <mergeCell ref="B20:B21"/>
    <mergeCell ref="A24:A25"/>
    <mergeCell ref="B24:B25"/>
  </mergeCells>
  <printOptions horizontalCentered="1"/>
  <pageMargins left="0.70866141732283472" right="0.70866141732283472" top="0.61" bottom="0.48"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4"/>
  </sheetPr>
  <dimension ref="A1:H35"/>
  <sheetViews>
    <sheetView showGridLines="0" zoomScaleSheetLayoutView="80" workbookViewId="0">
      <pane ySplit="4" topLeftCell="A33" activePane="bottomLeft" state="frozen"/>
      <selection pane="bottomLeft" activeCell="C45" sqref="C45"/>
    </sheetView>
  </sheetViews>
  <sheetFormatPr baseColWidth="10" defaultRowHeight="12.75"/>
  <cols>
    <col min="1" max="1" width="68.42578125" style="12" customWidth="1"/>
    <col min="2" max="2" width="58.5703125" style="12" customWidth="1"/>
    <col min="3" max="3" width="47.7109375" style="12" customWidth="1"/>
    <col min="4" max="4" width="23.140625" style="12" customWidth="1"/>
    <col min="5" max="5" width="40.85546875" style="12" customWidth="1"/>
    <col min="6" max="16384" width="11.42578125" style="12"/>
  </cols>
  <sheetData>
    <row r="1" spans="1:8" ht="19.5" thickBot="1">
      <c r="A1" s="1076" t="s">
        <v>134</v>
      </c>
      <c r="B1" s="1077"/>
      <c r="C1" s="112" t="s">
        <v>221</v>
      </c>
    </row>
    <row r="2" spans="1:8" s="111" customFormat="1" ht="19.5" thickBot="1">
      <c r="A2" s="113"/>
      <c r="B2" s="113"/>
      <c r="C2" s="110"/>
    </row>
    <row r="3" spans="1:8" ht="27" customHeight="1" thickBot="1">
      <c r="A3" s="1078" t="s">
        <v>957</v>
      </c>
      <c r="B3" s="1079"/>
      <c r="C3" s="1079"/>
      <c r="D3" s="93"/>
      <c r="E3" s="93"/>
    </row>
    <row r="4" spans="1:8" ht="16.5" customHeight="1" thickBot="1">
      <c r="A4" s="94" t="s">
        <v>118</v>
      </c>
      <c r="B4" s="94" t="s">
        <v>119</v>
      </c>
      <c r="C4" s="94" t="s">
        <v>120</v>
      </c>
      <c r="D4" s="93"/>
      <c r="E4" s="93"/>
    </row>
    <row r="5" spans="1:8" ht="53.25" customHeight="1" thickBot="1">
      <c r="A5" s="477" t="s">
        <v>132</v>
      </c>
      <c r="B5" s="478" t="s">
        <v>207</v>
      </c>
      <c r="C5" s="479" t="s">
        <v>137</v>
      </c>
      <c r="D5" s="92"/>
      <c r="E5" s="1075"/>
      <c r="F5" s="16"/>
      <c r="G5" s="16"/>
      <c r="H5" s="16"/>
    </row>
    <row r="6" spans="1:8" ht="101.25" customHeight="1">
      <c r="A6" s="627" t="s">
        <v>710</v>
      </c>
      <c r="B6" s="627" t="s">
        <v>729</v>
      </c>
      <c r="C6" s="627" t="s">
        <v>730</v>
      </c>
      <c r="D6" s="30"/>
      <c r="E6" s="1075"/>
      <c r="F6" s="16"/>
      <c r="G6" s="16"/>
      <c r="H6" s="16"/>
    </row>
    <row r="7" spans="1:8" ht="127.5" customHeight="1">
      <c r="A7" s="628" t="s">
        <v>711</v>
      </c>
      <c r="B7" s="629" t="s">
        <v>731</v>
      </c>
      <c r="C7" s="629" t="s">
        <v>732</v>
      </c>
      <c r="D7" s="30"/>
      <c r="E7" s="1075"/>
      <c r="F7" s="16"/>
      <c r="G7" s="16"/>
      <c r="H7" s="16"/>
    </row>
    <row r="8" spans="1:8" ht="193.5" customHeight="1">
      <c r="A8" s="628" t="s">
        <v>935</v>
      </c>
      <c r="B8" s="629" t="s">
        <v>936</v>
      </c>
      <c r="C8" s="629" t="s">
        <v>937</v>
      </c>
      <c r="D8" s="31"/>
      <c r="E8" s="1075"/>
      <c r="F8" s="16"/>
      <c r="G8" s="16"/>
      <c r="H8" s="16"/>
    </row>
    <row r="9" spans="1:8" ht="128.25" customHeight="1">
      <c r="A9" s="628" t="s">
        <v>938</v>
      </c>
      <c r="B9" s="629" t="s">
        <v>939</v>
      </c>
      <c r="C9" s="629" t="s">
        <v>940</v>
      </c>
      <c r="D9" s="16"/>
      <c r="E9" s="16"/>
      <c r="F9" s="16"/>
      <c r="G9" s="16"/>
      <c r="H9" s="16"/>
    </row>
    <row r="10" spans="1:8" ht="68.25" customHeight="1">
      <c r="A10" s="628" t="s">
        <v>726</v>
      </c>
      <c r="B10" s="629" t="s">
        <v>733</v>
      </c>
      <c r="C10" s="629" t="s">
        <v>734</v>
      </c>
      <c r="D10" s="16"/>
      <c r="E10" s="16"/>
      <c r="F10" s="16"/>
      <c r="G10" s="16"/>
      <c r="H10" s="16"/>
    </row>
    <row r="11" spans="1:8" ht="244.5" customHeight="1">
      <c r="A11" s="630" t="s">
        <v>941</v>
      </c>
      <c r="B11" s="631" t="s">
        <v>942</v>
      </c>
      <c r="C11" s="631" t="s">
        <v>943</v>
      </c>
    </row>
    <row r="12" spans="1:8" ht="132" customHeight="1">
      <c r="A12" s="628" t="s">
        <v>735</v>
      </c>
      <c r="B12" s="629" t="s">
        <v>736</v>
      </c>
      <c r="C12" s="629" t="s">
        <v>737</v>
      </c>
      <c r="D12" s="16"/>
      <c r="E12" s="16"/>
      <c r="F12" s="16"/>
      <c r="G12" s="16"/>
      <c r="H12" s="16"/>
    </row>
    <row r="13" spans="1:8" ht="66.75" customHeight="1">
      <c r="A13" s="628" t="s">
        <v>738</v>
      </c>
      <c r="B13" s="629" t="s">
        <v>712</v>
      </c>
      <c r="C13" s="629" t="s">
        <v>739</v>
      </c>
      <c r="D13" s="16"/>
      <c r="E13" s="16"/>
      <c r="F13" s="16"/>
      <c r="G13" s="16"/>
      <c r="H13" s="16"/>
    </row>
    <row r="14" spans="1:8" s="643" customFormat="1" ht="67.5" customHeight="1">
      <c r="A14" s="641" t="s">
        <v>740</v>
      </c>
      <c r="B14" s="642" t="s">
        <v>713</v>
      </c>
      <c r="C14" s="642" t="s">
        <v>931</v>
      </c>
      <c r="D14" s="16"/>
      <c r="E14" s="16"/>
      <c r="F14" s="16"/>
      <c r="G14" s="16"/>
      <c r="H14" s="16"/>
    </row>
    <row r="15" spans="1:8" ht="106.5" customHeight="1">
      <c r="A15" s="628" t="s">
        <v>741</v>
      </c>
      <c r="B15" s="629" t="s">
        <v>742</v>
      </c>
      <c r="C15" s="629" t="s">
        <v>743</v>
      </c>
      <c r="D15" s="35"/>
      <c r="E15" s="35"/>
    </row>
    <row r="16" spans="1:8" ht="66.75" customHeight="1">
      <c r="A16" s="628" t="s">
        <v>744</v>
      </c>
      <c r="B16" s="629" t="s">
        <v>745</v>
      </c>
      <c r="C16" s="629" t="s">
        <v>714</v>
      </c>
      <c r="D16" s="35"/>
      <c r="E16" s="35"/>
    </row>
    <row r="17" spans="1:4" ht="117" customHeight="1">
      <c r="A17" s="628" t="s">
        <v>746</v>
      </c>
      <c r="B17" s="629" t="s">
        <v>747</v>
      </c>
      <c r="C17" s="629" t="s">
        <v>748</v>
      </c>
    </row>
    <row r="18" spans="1:4" ht="80.25" customHeight="1">
      <c r="A18" s="628" t="s">
        <v>715</v>
      </c>
      <c r="B18" s="629" t="s">
        <v>749</v>
      </c>
      <c r="C18" s="629" t="s">
        <v>750</v>
      </c>
    </row>
    <row r="19" spans="1:4" ht="78.75" customHeight="1">
      <c r="A19" s="628" t="s">
        <v>716</v>
      </c>
      <c r="B19" s="629" t="s">
        <v>751</v>
      </c>
      <c r="C19" s="629" t="s">
        <v>932</v>
      </c>
    </row>
    <row r="20" spans="1:4" ht="134.25" customHeight="1">
      <c r="A20" s="630" t="s">
        <v>752</v>
      </c>
      <c r="B20" s="631" t="s">
        <v>753</v>
      </c>
      <c r="C20" s="631" t="s">
        <v>754</v>
      </c>
    </row>
    <row r="21" spans="1:4" ht="89.25" customHeight="1">
      <c r="A21" s="630" t="s">
        <v>717</v>
      </c>
      <c r="B21" s="631" t="s">
        <v>756</v>
      </c>
      <c r="C21" s="631" t="s">
        <v>755</v>
      </c>
    </row>
    <row r="22" spans="1:4" ht="117.75" customHeight="1">
      <c r="A22" s="630" t="s">
        <v>718</v>
      </c>
      <c r="B22" s="631" t="s">
        <v>757</v>
      </c>
      <c r="C22" s="631" t="s">
        <v>758</v>
      </c>
    </row>
    <row r="23" spans="1:4" ht="76.5">
      <c r="A23" s="630" t="s">
        <v>719</v>
      </c>
      <c r="B23" s="631" t="s">
        <v>759</v>
      </c>
      <c r="C23" s="631" t="s">
        <v>760</v>
      </c>
    </row>
    <row r="24" spans="1:4" ht="90.75" customHeight="1">
      <c r="A24" s="630" t="s">
        <v>720</v>
      </c>
      <c r="B24" s="631" t="s">
        <v>761</v>
      </c>
      <c r="C24" s="631" t="s">
        <v>762</v>
      </c>
    </row>
    <row r="25" spans="1:4" ht="76.5">
      <c r="A25" s="630" t="s">
        <v>722</v>
      </c>
      <c r="B25" s="630" t="s">
        <v>763</v>
      </c>
      <c r="C25" s="631" t="s">
        <v>764</v>
      </c>
    </row>
    <row r="26" spans="1:4" ht="68.25" customHeight="1">
      <c r="A26" s="630" t="s">
        <v>723</v>
      </c>
      <c r="B26" s="631" t="s">
        <v>765</v>
      </c>
      <c r="C26" s="631" t="s">
        <v>766</v>
      </c>
    </row>
    <row r="27" spans="1:4" ht="93" customHeight="1">
      <c r="A27" s="630" t="s">
        <v>724</v>
      </c>
      <c r="B27" s="631" t="s">
        <v>767</v>
      </c>
      <c r="C27" s="631" t="s">
        <v>768</v>
      </c>
      <c r="D27" s="111"/>
    </row>
    <row r="28" spans="1:4" ht="67.5" customHeight="1">
      <c r="A28" s="630" t="s">
        <v>727</v>
      </c>
      <c r="B28" s="631" t="s">
        <v>771</v>
      </c>
      <c r="C28" s="631" t="s">
        <v>772</v>
      </c>
    </row>
    <row r="29" spans="1:4" ht="84" customHeight="1">
      <c r="A29" s="631" t="s">
        <v>944</v>
      </c>
      <c r="B29" s="631" t="s">
        <v>945</v>
      </c>
      <c r="C29" s="631" t="s">
        <v>946</v>
      </c>
    </row>
    <row r="30" spans="1:4" ht="62.25" customHeight="1">
      <c r="A30" s="630" t="s">
        <v>725</v>
      </c>
      <c r="B30" s="631" t="s">
        <v>773</v>
      </c>
      <c r="C30" s="631" t="s">
        <v>774</v>
      </c>
    </row>
    <row r="31" spans="1:4" ht="55.5" customHeight="1">
      <c r="A31" s="630" t="s">
        <v>728</v>
      </c>
      <c r="B31" s="631" t="s">
        <v>769</v>
      </c>
      <c r="C31" s="631" t="s">
        <v>770</v>
      </c>
    </row>
    <row r="32" spans="1:4" s="647" customFormat="1" ht="117.75" customHeight="1">
      <c r="A32" s="630" t="s">
        <v>947</v>
      </c>
      <c r="B32" s="630" t="s">
        <v>948</v>
      </c>
      <c r="C32" s="630" t="s">
        <v>949</v>
      </c>
    </row>
    <row r="33" spans="1:3" ht="89.25" customHeight="1">
      <c r="A33" s="630" t="s">
        <v>950</v>
      </c>
      <c r="B33" s="630" t="s">
        <v>951</v>
      </c>
      <c r="C33" s="630" t="s">
        <v>952</v>
      </c>
    </row>
    <row r="34" spans="1:3" ht="78" customHeight="1">
      <c r="A34" s="630" t="s">
        <v>953</v>
      </c>
      <c r="B34" s="630" t="s">
        <v>954</v>
      </c>
      <c r="C34" s="630" t="s">
        <v>955</v>
      </c>
    </row>
    <row r="35" spans="1:3" ht="77.25" customHeight="1">
      <c r="A35" s="630" t="s">
        <v>956</v>
      </c>
      <c r="B35" s="630" t="s">
        <v>933</v>
      </c>
      <c r="C35" s="630" t="s">
        <v>934</v>
      </c>
    </row>
  </sheetData>
  <sheetProtection algorithmName="SHA-512" hashValue="yKqCdc3aLuFzdDgjfA6dGeN+OYRj3hWnyYamsitgeI/HEFPmeN956Qc8CcI019dUr0G9J+DR5jnlRKkxUKyekw==" saltValue="oKNkoE0ZY92uTI8m+k4PiQ==" spinCount="100000" sheet="1" objects="1" scenarios="1"/>
  <mergeCells count="3">
    <mergeCell ref="E5:E8"/>
    <mergeCell ref="A1:B1"/>
    <mergeCell ref="A3:C3"/>
  </mergeCells>
  <printOptions horizontalCentered="1" verticalCentered="1"/>
  <pageMargins left="0.70866141732283472" right="0.70866141732283472" top="0.74803149606299213" bottom="0.74803149606299213" header="0.31496062992125984" footer="0.31496062992125984"/>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4"/>
  </sheetPr>
  <dimension ref="A1:P36"/>
  <sheetViews>
    <sheetView showGridLines="0" zoomScale="80" zoomScaleNormal="80" zoomScaleSheetLayoutView="100" workbookViewId="0">
      <selection sqref="A1:G36"/>
    </sheetView>
  </sheetViews>
  <sheetFormatPr baseColWidth="10" defaultRowHeight="12.75"/>
  <cols>
    <col min="1" max="1" width="3.7109375" style="12" customWidth="1"/>
    <col min="2" max="2" width="31.5703125" style="12" customWidth="1"/>
    <col min="3" max="3" width="15.7109375" style="12" customWidth="1"/>
    <col min="4" max="4" width="22.5703125" style="12" customWidth="1"/>
    <col min="5" max="5" width="23.85546875" style="12" customWidth="1"/>
    <col min="6" max="6" width="27.85546875" style="12" customWidth="1"/>
    <col min="7" max="7" width="47" style="12" customWidth="1"/>
    <col min="8" max="8" width="30.42578125" style="12" customWidth="1"/>
    <col min="9" max="9" width="23.140625" style="12" customWidth="1"/>
    <col min="10" max="10" width="40.85546875" style="12" customWidth="1"/>
    <col min="11" max="16384" width="11.42578125" style="12"/>
  </cols>
  <sheetData>
    <row r="1" spans="1:16" ht="29.25" customHeight="1" thickBot="1">
      <c r="A1" s="1080" t="s">
        <v>133</v>
      </c>
      <c r="B1" s="1081"/>
      <c r="C1" s="1081"/>
      <c r="D1" s="1081"/>
      <c r="E1" s="1081"/>
      <c r="F1" s="1082"/>
      <c r="G1" s="118" t="s">
        <v>203</v>
      </c>
      <c r="H1" s="25"/>
    </row>
    <row r="2" spans="1:16" s="111" customFormat="1" ht="14.25" customHeight="1" thickBot="1">
      <c r="B2" s="113"/>
      <c r="C2" s="113"/>
      <c r="D2" s="113"/>
      <c r="E2" s="113"/>
      <c r="F2" s="113"/>
      <c r="G2" s="114"/>
      <c r="H2" s="115"/>
    </row>
    <row r="3" spans="1:16" ht="27" customHeight="1" thickBot="1">
      <c r="A3" s="1078" t="s">
        <v>957</v>
      </c>
      <c r="B3" s="1079"/>
      <c r="C3" s="1079"/>
      <c r="D3" s="1079"/>
      <c r="E3" s="1079"/>
      <c r="F3" s="1079"/>
      <c r="G3" s="1083"/>
    </row>
    <row r="4" spans="1:16" ht="13.5" thickBot="1">
      <c r="B4" s="13"/>
      <c r="C4" s="14"/>
      <c r="D4" s="14"/>
      <c r="E4" s="14"/>
      <c r="F4" s="14"/>
      <c r="G4" s="14"/>
      <c r="H4" s="16"/>
      <c r="I4" s="16"/>
      <c r="J4" s="16"/>
      <c r="K4" s="16"/>
      <c r="L4" s="16"/>
      <c r="M4" s="16"/>
    </row>
    <row r="5" spans="1:16" customFormat="1" ht="15.75" customHeight="1" thickBot="1">
      <c r="A5" s="1084" t="s">
        <v>315</v>
      </c>
      <c r="B5" s="1085"/>
      <c r="C5" s="116"/>
      <c r="D5" s="116"/>
      <c r="E5" s="116"/>
      <c r="F5" s="116"/>
      <c r="G5" s="116"/>
      <c r="H5" s="96"/>
      <c r="I5" s="96"/>
      <c r="J5" s="96"/>
      <c r="K5" s="96"/>
      <c r="L5" s="96"/>
      <c r="M5" s="96"/>
      <c r="N5" s="96"/>
    </row>
    <row r="6" spans="1:16" customFormat="1" ht="20.25" customHeight="1">
      <c r="A6" s="1086" t="s">
        <v>314</v>
      </c>
      <c r="B6" s="1086"/>
      <c r="C6" s="1087"/>
      <c r="D6" s="1087"/>
      <c r="E6" s="1087"/>
      <c r="F6" s="1087"/>
      <c r="G6" s="1087"/>
      <c r="I6" s="42"/>
      <c r="J6" s="42"/>
      <c r="K6" s="42"/>
      <c r="L6" s="42"/>
      <c r="M6" s="42"/>
      <c r="N6" s="42"/>
      <c r="O6" s="1"/>
      <c r="P6" s="1"/>
    </row>
    <row r="7" spans="1:16" ht="13.5" thickBot="1">
      <c r="B7" s="15"/>
      <c r="C7" s="15"/>
      <c r="D7" s="15"/>
      <c r="E7" s="15"/>
      <c r="F7" s="15"/>
      <c r="G7" s="15"/>
      <c r="H7" s="15"/>
    </row>
    <row r="8" spans="1:16" s="69" customFormat="1" ht="67.5" customHeight="1" thickBot="1">
      <c r="A8" s="480" t="s">
        <v>84</v>
      </c>
      <c r="B8" s="481" t="s">
        <v>317</v>
      </c>
      <c r="C8" s="482" t="s">
        <v>64</v>
      </c>
      <c r="D8" s="483" t="s">
        <v>65</v>
      </c>
      <c r="E8" s="484" t="s">
        <v>66</v>
      </c>
      <c r="F8" s="485" t="s">
        <v>67</v>
      </c>
      <c r="G8" s="486" t="s">
        <v>316</v>
      </c>
      <c r="H8" s="117"/>
    </row>
    <row r="9" spans="1:16" s="70" customFormat="1" ht="395.25" customHeight="1">
      <c r="A9" s="632">
        <v>1</v>
      </c>
      <c r="B9" s="633" t="s">
        <v>775</v>
      </c>
      <c r="C9" s="634" t="s">
        <v>776</v>
      </c>
      <c r="D9" s="635" t="s">
        <v>777</v>
      </c>
      <c r="E9" s="636" t="s">
        <v>778</v>
      </c>
      <c r="F9" s="637" t="s">
        <v>779</v>
      </c>
      <c r="G9" s="637" t="s">
        <v>929</v>
      </c>
    </row>
    <row r="10" spans="1:16" s="70" customFormat="1" ht="395.25" customHeight="1">
      <c r="A10" s="632">
        <v>2</v>
      </c>
      <c r="B10" s="633" t="s">
        <v>780</v>
      </c>
      <c r="C10" s="634" t="s">
        <v>781</v>
      </c>
      <c r="D10" s="635" t="s">
        <v>782</v>
      </c>
      <c r="E10" s="636" t="s">
        <v>783</v>
      </c>
      <c r="F10" s="637" t="s">
        <v>784</v>
      </c>
      <c r="G10" s="637" t="s">
        <v>785</v>
      </c>
    </row>
    <row r="11" spans="1:16" s="70" customFormat="1" ht="354" customHeight="1">
      <c r="A11" s="632">
        <v>3</v>
      </c>
      <c r="B11" s="631" t="s">
        <v>786</v>
      </c>
      <c r="C11" s="636" t="s">
        <v>787</v>
      </c>
      <c r="D11" s="637" t="s">
        <v>788</v>
      </c>
      <c r="E11" s="636" t="s">
        <v>783</v>
      </c>
      <c r="F11" s="637" t="s">
        <v>789</v>
      </c>
      <c r="G11" s="637" t="s">
        <v>790</v>
      </c>
    </row>
    <row r="12" spans="1:16" s="70" customFormat="1" ht="242.25" customHeight="1">
      <c r="A12" s="632">
        <v>4</v>
      </c>
      <c r="B12" s="631" t="s">
        <v>791</v>
      </c>
      <c r="C12" s="636" t="s">
        <v>792</v>
      </c>
      <c r="D12" s="637" t="s">
        <v>793</v>
      </c>
      <c r="E12" s="637" t="s">
        <v>794</v>
      </c>
      <c r="F12" s="637" t="s">
        <v>795</v>
      </c>
      <c r="G12" s="637" t="s">
        <v>796</v>
      </c>
    </row>
    <row r="13" spans="1:16" s="70" customFormat="1" ht="174" customHeight="1">
      <c r="A13" s="632">
        <v>5</v>
      </c>
      <c r="B13" s="638" t="s">
        <v>930</v>
      </c>
      <c r="C13" s="637" t="s">
        <v>797</v>
      </c>
      <c r="D13" s="637" t="s">
        <v>798</v>
      </c>
      <c r="E13" s="637" t="s">
        <v>799</v>
      </c>
      <c r="F13" s="637" t="s">
        <v>800</v>
      </c>
      <c r="G13" s="637" t="s">
        <v>801</v>
      </c>
    </row>
    <row r="14" spans="1:16" s="70" customFormat="1" ht="174" customHeight="1">
      <c r="A14" s="632">
        <v>6</v>
      </c>
      <c r="B14" s="638" t="s">
        <v>802</v>
      </c>
      <c r="C14" s="637" t="s">
        <v>803</v>
      </c>
      <c r="D14" s="637" t="s">
        <v>798</v>
      </c>
      <c r="E14" s="637" t="s">
        <v>799</v>
      </c>
      <c r="F14" s="637" t="s">
        <v>804</v>
      </c>
      <c r="G14" s="637" t="s">
        <v>805</v>
      </c>
    </row>
    <row r="15" spans="1:16" s="70" customFormat="1" ht="39.950000000000003" customHeight="1">
      <c r="A15" s="632">
        <v>7</v>
      </c>
      <c r="B15" s="638" t="s">
        <v>806</v>
      </c>
      <c r="C15" s="637" t="s">
        <v>807</v>
      </c>
      <c r="D15" s="637" t="s">
        <v>808</v>
      </c>
      <c r="E15" s="637" t="s">
        <v>809</v>
      </c>
      <c r="F15" s="637" t="s">
        <v>810</v>
      </c>
      <c r="G15" s="637" t="s">
        <v>811</v>
      </c>
    </row>
    <row r="16" spans="1:16" s="70" customFormat="1" ht="39.950000000000003" customHeight="1">
      <c r="A16" s="632">
        <v>8</v>
      </c>
      <c r="B16" s="638" t="s">
        <v>812</v>
      </c>
      <c r="C16" s="637" t="s">
        <v>813</v>
      </c>
      <c r="D16" s="637" t="s">
        <v>814</v>
      </c>
      <c r="E16" s="637" t="s">
        <v>815</v>
      </c>
      <c r="F16" s="637" t="s">
        <v>816</v>
      </c>
      <c r="G16" s="637" t="s">
        <v>817</v>
      </c>
    </row>
    <row r="17" spans="1:7" s="70" customFormat="1" ht="39.950000000000003" customHeight="1">
      <c r="A17" s="632">
        <v>9</v>
      </c>
      <c r="B17" s="638" t="s">
        <v>818</v>
      </c>
      <c r="C17" s="637" t="s">
        <v>819</v>
      </c>
      <c r="D17" s="637" t="s">
        <v>820</v>
      </c>
      <c r="E17" s="637" t="s">
        <v>821</v>
      </c>
      <c r="F17" s="637" t="s">
        <v>822</v>
      </c>
      <c r="G17" s="637" t="s">
        <v>823</v>
      </c>
    </row>
    <row r="18" spans="1:7" s="70" customFormat="1" ht="39.950000000000003" customHeight="1">
      <c r="A18" s="632">
        <v>10</v>
      </c>
      <c r="B18" s="640" t="s">
        <v>824</v>
      </c>
      <c r="C18" s="637" t="s">
        <v>825</v>
      </c>
      <c r="D18" s="637" t="s">
        <v>826</v>
      </c>
      <c r="E18" s="637" t="s">
        <v>827</v>
      </c>
      <c r="F18" s="637" t="s">
        <v>828</v>
      </c>
      <c r="G18" s="637" t="s">
        <v>829</v>
      </c>
    </row>
    <row r="19" spans="1:7" s="70" customFormat="1" ht="39.950000000000003" customHeight="1">
      <c r="A19" s="632">
        <v>11</v>
      </c>
      <c r="B19" s="638" t="s">
        <v>830</v>
      </c>
      <c r="C19" s="637" t="s">
        <v>825</v>
      </c>
      <c r="D19" s="637" t="s">
        <v>831</v>
      </c>
      <c r="E19" s="637" t="s">
        <v>832</v>
      </c>
      <c r="F19" s="637" t="s">
        <v>833</v>
      </c>
      <c r="G19" s="637" t="s">
        <v>834</v>
      </c>
    </row>
    <row r="20" spans="1:7" s="70" customFormat="1" ht="39.950000000000003" customHeight="1">
      <c r="A20" s="632">
        <v>12</v>
      </c>
      <c r="B20" s="638" t="s">
        <v>835</v>
      </c>
      <c r="C20" s="636" t="s">
        <v>836</v>
      </c>
      <c r="D20" s="637" t="s">
        <v>837</v>
      </c>
      <c r="E20" s="637" t="s">
        <v>838</v>
      </c>
      <c r="F20" s="637" t="s">
        <v>839</v>
      </c>
      <c r="G20" s="637" t="s">
        <v>840</v>
      </c>
    </row>
    <row r="21" spans="1:7" ht="362.25" customHeight="1">
      <c r="A21" s="632">
        <v>13</v>
      </c>
      <c r="B21" s="638" t="s">
        <v>841</v>
      </c>
      <c r="C21" s="637" t="s">
        <v>842</v>
      </c>
      <c r="D21" s="637" t="s">
        <v>843</v>
      </c>
      <c r="E21" s="637" t="s">
        <v>844</v>
      </c>
      <c r="F21" s="637" t="s">
        <v>845</v>
      </c>
      <c r="G21" s="637" t="s">
        <v>846</v>
      </c>
    </row>
    <row r="22" spans="1:7" ht="240.75" customHeight="1">
      <c r="A22" s="632">
        <v>14</v>
      </c>
      <c r="B22" s="639" t="s">
        <v>847</v>
      </c>
      <c r="C22" s="637" t="s">
        <v>848</v>
      </c>
      <c r="D22" s="637" t="s">
        <v>849</v>
      </c>
      <c r="E22" s="637" t="s">
        <v>849</v>
      </c>
      <c r="F22" s="637" t="s">
        <v>850</v>
      </c>
      <c r="G22" s="637" t="s">
        <v>851</v>
      </c>
    </row>
    <row r="23" spans="1:7" ht="228" customHeight="1">
      <c r="A23" s="632">
        <v>15</v>
      </c>
      <c r="B23" s="639" t="s">
        <v>852</v>
      </c>
      <c r="C23" s="637" t="s">
        <v>853</v>
      </c>
      <c r="D23" s="637" t="s">
        <v>854</v>
      </c>
      <c r="E23" s="637" t="s">
        <v>855</v>
      </c>
      <c r="F23" s="637" t="s">
        <v>856</v>
      </c>
      <c r="G23" s="637" t="s">
        <v>857</v>
      </c>
    </row>
    <row r="24" spans="1:7" ht="229.5" customHeight="1">
      <c r="A24" s="632">
        <v>16</v>
      </c>
      <c r="B24" s="639" t="s">
        <v>858</v>
      </c>
      <c r="C24" s="637" t="s">
        <v>859</v>
      </c>
      <c r="D24" s="637" t="s">
        <v>860</v>
      </c>
      <c r="E24" s="637" t="s">
        <v>861</v>
      </c>
      <c r="F24" s="637" t="s">
        <v>862</v>
      </c>
      <c r="G24" s="637" t="s">
        <v>863</v>
      </c>
    </row>
    <row r="25" spans="1:7" ht="214.5" customHeight="1">
      <c r="A25" s="632">
        <v>17</v>
      </c>
      <c r="B25" s="638" t="s">
        <v>864</v>
      </c>
      <c r="C25" s="637" t="s">
        <v>865</v>
      </c>
      <c r="D25" s="637" t="s">
        <v>866</v>
      </c>
      <c r="E25" s="637" t="s">
        <v>867</v>
      </c>
      <c r="F25" s="637" t="s">
        <v>868</v>
      </c>
      <c r="G25" s="637" t="s">
        <v>869</v>
      </c>
    </row>
    <row r="26" spans="1:7" ht="335.25" customHeight="1">
      <c r="A26" s="632">
        <v>18</v>
      </c>
      <c r="B26" s="638" t="s">
        <v>870</v>
      </c>
      <c r="C26" s="637" t="s">
        <v>871</v>
      </c>
      <c r="D26" s="637" t="s">
        <v>872</v>
      </c>
      <c r="E26" s="637" t="s">
        <v>783</v>
      </c>
      <c r="F26" s="637" t="s">
        <v>873</v>
      </c>
      <c r="G26" s="637" t="s">
        <v>874</v>
      </c>
    </row>
    <row r="27" spans="1:7" ht="229.5">
      <c r="A27" s="632">
        <v>19</v>
      </c>
      <c r="B27" s="638" t="s">
        <v>875</v>
      </c>
      <c r="C27" s="637" t="s">
        <v>876</v>
      </c>
      <c r="D27" s="637" t="s">
        <v>877</v>
      </c>
      <c r="E27" s="637" t="s">
        <v>878</v>
      </c>
      <c r="F27" s="637" t="s">
        <v>879</v>
      </c>
      <c r="G27" s="637" t="s">
        <v>880</v>
      </c>
    </row>
    <row r="28" spans="1:7" ht="382.5">
      <c r="A28" s="632">
        <v>20</v>
      </c>
      <c r="B28" s="638" t="s">
        <v>881</v>
      </c>
      <c r="C28" s="637" t="s">
        <v>882</v>
      </c>
      <c r="D28" s="637" t="s">
        <v>883</v>
      </c>
      <c r="E28" s="637" t="s">
        <v>884</v>
      </c>
      <c r="F28" s="637" t="s">
        <v>885</v>
      </c>
      <c r="G28" s="637" t="s">
        <v>886</v>
      </c>
    </row>
    <row r="29" spans="1:7" ht="306">
      <c r="A29" s="632">
        <v>21</v>
      </c>
      <c r="B29" s="639" t="s">
        <v>887</v>
      </c>
      <c r="C29" s="637" t="s">
        <v>888</v>
      </c>
      <c r="D29" s="637" t="s">
        <v>889</v>
      </c>
      <c r="E29" s="637" t="s">
        <v>890</v>
      </c>
      <c r="F29" s="637" t="s">
        <v>891</v>
      </c>
      <c r="G29" s="637" t="s">
        <v>892</v>
      </c>
    </row>
    <row r="30" spans="1:7" ht="216.75">
      <c r="A30" s="632">
        <v>22</v>
      </c>
      <c r="B30" s="640" t="s">
        <v>893</v>
      </c>
      <c r="C30" s="637" t="s">
        <v>888</v>
      </c>
      <c r="D30" s="637" t="s">
        <v>894</v>
      </c>
      <c r="E30" s="637" t="s">
        <v>895</v>
      </c>
      <c r="F30" s="637" t="s">
        <v>896</v>
      </c>
      <c r="G30" s="637" t="s">
        <v>897</v>
      </c>
    </row>
    <row r="31" spans="1:7" ht="178.5">
      <c r="A31" s="632">
        <v>23</v>
      </c>
      <c r="B31" s="640" t="s">
        <v>898</v>
      </c>
      <c r="C31" s="637" t="s">
        <v>899</v>
      </c>
      <c r="D31" s="637" t="s">
        <v>900</v>
      </c>
      <c r="E31" s="637" t="s">
        <v>901</v>
      </c>
      <c r="F31" s="637" t="s">
        <v>902</v>
      </c>
      <c r="G31" s="637" t="s">
        <v>903</v>
      </c>
    </row>
    <row r="32" spans="1:7" ht="344.25">
      <c r="A32" s="632">
        <v>24</v>
      </c>
      <c r="B32" s="639" t="s">
        <v>904</v>
      </c>
      <c r="C32" s="637" t="s">
        <v>905</v>
      </c>
      <c r="D32" s="637" t="s">
        <v>906</v>
      </c>
      <c r="E32" s="637" t="s">
        <v>907</v>
      </c>
      <c r="F32" s="637" t="s">
        <v>908</v>
      </c>
      <c r="G32" s="637" t="s">
        <v>909</v>
      </c>
    </row>
    <row r="33" spans="1:7" ht="318.75">
      <c r="A33" s="632">
        <v>25</v>
      </c>
      <c r="B33" s="640" t="s">
        <v>910</v>
      </c>
      <c r="C33" s="637" t="s">
        <v>911</v>
      </c>
      <c r="D33" s="637" t="s">
        <v>912</v>
      </c>
      <c r="E33" s="637" t="s">
        <v>913</v>
      </c>
      <c r="F33" s="637" t="s">
        <v>914</v>
      </c>
      <c r="G33" s="637" t="s">
        <v>915</v>
      </c>
    </row>
    <row r="34" spans="1:7" ht="148.5" customHeight="1">
      <c r="A34" s="632">
        <v>26</v>
      </c>
      <c r="B34" s="640" t="s">
        <v>802</v>
      </c>
      <c r="C34" s="637" t="s">
        <v>803</v>
      </c>
      <c r="D34" s="637" t="s">
        <v>798</v>
      </c>
      <c r="E34" s="637" t="s">
        <v>799</v>
      </c>
      <c r="F34" s="637" t="s">
        <v>916</v>
      </c>
      <c r="G34" s="637" t="s">
        <v>917</v>
      </c>
    </row>
    <row r="35" spans="1:7" ht="242.25">
      <c r="A35" s="632">
        <v>27</v>
      </c>
      <c r="B35" s="630" t="s">
        <v>918</v>
      </c>
      <c r="C35" s="637" t="s">
        <v>919</v>
      </c>
      <c r="D35" s="637" t="s">
        <v>920</v>
      </c>
      <c r="E35" s="637" t="s">
        <v>921</v>
      </c>
      <c r="F35" s="637" t="s">
        <v>922</v>
      </c>
      <c r="G35" s="637" t="s">
        <v>721</v>
      </c>
    </row>
    <row r="36" spans="1:7" ht="293.25">
      <c r="A36" s="632">
        <v>28</v>
      </c>
      <c r="B36" s="630" t="s">
        <v>923</v>
      </c>
      <c r="C36" s="637" t="s">
        <v>924</v>
      </c>
      <c r="D36" s="637" t="s">
        <v>925</v>
      </c>
      <c r="E36" s="637" t="s">
        <v>926</v>
      </c>
      <c r="F36" s="637" t="s">
        <v>927</v>
      </c>
      <c r="G36" s="637" t="s">
        <v>928</v>
      </c>
    </row>
  </sheetData>
  <sheetProtection algorithmName="SHA-512" hashValue="2yC8Osgv8IOzIF1QkOnf9b1z30nVOp45jE/KZ9IpV02OwXTdnP4Uory53PaXMz4gUlS93sDGhEX5xCPxRLuh/A==" saltValue="+rsOr187ZW/uL6JfWMCA/g==" spinCount="100000" sheet="1" objects="1" scenarios="1"/>
  <mergeCells count="4">
    <mergeCell ref="A1:F1"/>
    <mergeCell ref="A3:G3"/>
    <mergeCell ref="A5:B5"/>
    <mergeCell ref="A6:G6"/>
  </mergeCells>
  <printOptions horizontalCentered="1" verticalCentered="1"/>
  <pageMargins left="0.70866141732283472" right="0.70866141732283472" top="0.39370078740157483" bottom="0.27559055118110237" header="0.31496062992125984" footer="0.31496062992125984"/>
  <pageSetup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4"/>
  </sheetPr>
  <dimension ref="A1:X28"/>
  <sheetViews>
    <sheetView showGridLines="0" topLeftCell="A7" zoomScale="70" zoomScaleNormal="70" zoomScaleSheetLayoutView="100" workbookViewId="0">
      <selection activeCell="A2" sqref="A2:C3"/>
    </sheetView>
  </sheetViews>
  <sheetFormatPr baseColWidth="10" defaultColWidth="11" defaultRowHeight="15"/>
  <cols>
    <col min="1" max="1" width="3.5703125" style="308" customWidth="1"/>
    <col min="2" max="2" width="37.28515625" style="308" customWidth="1"/>
    <col min="3" max="3" width="6.28515625" style="308" customWidth="1"/>
    <col min="4" max="4" width="5" style="308" customWidth="1"/>
    <col min="5" max="5" width="4.85546875" style="310" customWidth="1"/>
    <col min="6" max="6" width="5.28515625" style="310" customWidth="1"/>
    <col min="7" max="7" width="8.7109375" style="308" customWidth="1"/>
    <col min="8" max="8" width="9.5703125" style="308" customWidth="1"/>
    <col min="9" max="9" width="11.42578125" style="308" customWidth="1"/>
    <col min="10" max="10" width="7.5703125" style="308" bestFit="1" customWidth="1"/>
    <col min="11" max="11" width="12.7109375" style="308" customWidth="1"/>
    <col min="12" max="12" width="9.42578125" style="308" customWidth="1"/>
    <col min="13" max="13" width="12" style="308" customWidth="1"/>
    <col min="14" max="14" width="6.85546875" style="308" customWidth="1"/>
    <col min="15" max="15" width="9.85546875" style="308" customWidth="1"/>
    <col min="16" max="16" width="10.42578125" style="308" customWidth="1"/>
    <col min="17" max="17" width="9.7109375" style="308" customWidth="1"/>
    <col min="18" max="18" width="7.5703125" style="308" bestFit="1" customWidth="1"/>
    <col min="19" max="19" width="16.28515625" style="308" customWidth="1"/>
    <col min="20" max="20" width="11.42578125" style="309" customWidth="1"/>
    <col min="21" max="21" width="7.140625" style="308" customWidth="1"/>
    <col min="22" max="16384" width="11" style="308"/>
  </cols>
  <sheetData>
    <row r="1" spans="1:24" ht="29.25" customHeight="1" thickBot="1">
      <c r="A1" s="1168" t="s">
        <v>318</v>
      </c>
      <c r="B1" s="1169"/>
      <c r="C1" s="1169"/>
      <c r="D1" s="1169"/>
      <c r="E1" s="1169"/>
      <c r="F1" s="1169"/>
      <c r="G1" s="1169"/>
      <c r="H1" s="1169"/>
      <c r="I1" s="1169"/>
      <c r="J1" s="1169"/>
      <c r="K1" s="1169"/>
      <c r="L1" s="1169"/>
      <c r="M1" s="1169"/>
      <c r="N1" s="1169"/>
      <c r="O1" s="1169"/>
      <c r="P1" s="1169"/>
      <c r="Q1" s="1169"/>
      <c r="R1" s="1170"/>
      <c r="S1" s="1149" t="s">
        <v>204</v>
      </c>
      <c r="T1" s="1150"/>
      <c r="U1" s="1151"/>
    </row>
    <row r="2" spans="1:24" ht="11.25" customHeight="1">
      <c r="A2" s="1152" t="s">
        <v>1363</v>
      </c>
      <c r="B2" s="1153"/>
      <c r="C2" s="1154"/>
      <c r="D2" s="1158"/>
      <c r="E2" s="1158"/>
      <c r="F2" s="1158"/>
      <c r="G2" s="1158"/>
      <c r="H2" s="1158"/>
      <c r="I2" s="1158"/>
      <c r="J2" s="1158"/>
      <c r="K2" s="397"/>
      <c r="L2" s="397"/>
      <c r="M2" s="397"/>
      <c r="N2" s="397"/>
      <c r="O2" s="397"/>
      <c r="P2" s="397"/>
      <c r="Q2" s="397"/>
      <c r="R2" s="397"/>
      <c r="S2" s="397"/>
    </row>
    <row r="3" spans="1:24" ht="29.25" customHeight="1" thickBot="1">
      <c r="A3" s="1155"/>
      <c r="B3" s="1156"/>
      <c r="C3" s="1157"/>
      <c r="D3" s="1159" t="s">
        <v>148</v>
      </c>
      <c r="E3" s="1159"/>
      <c r="F3" s="1159"/>
      <c r="G3" s="1159"/>
      <c r="H3" s="1159"/>
      <c r="I3" s="1159"/>
      <c r="J3" s="1160"/>
      <c r="K3" s="1161" t="s">
        <v>148</v>
      </c>
      <c r="L3" s="1162"/>
      <c r="M3" s="1162"/>
      <c r="N3" s="1163"/>
      <c r="O3" s="1164" t="s">
        <v>148</v>
      </c>
      <c r="P3" s="1165"/>
      <c r="Q3" s="1166"/>
      <c r="R3" s="1166"/>
      <c r="S3" s="1167"/>
    </row>
    <row r="4" spans="1:24" ht="18.75" customHeight="1" thickBot="1">
      <c r="A4" s="1130" t="s">
        <v>429</v>
      </c>
      <c r="B4" s="1130"/>
      <c r="C4" s="1131"/>
      <c r="D4" s="1132" t="s">
        <v>149</v>
      </c>
      <c r="E4" s="1133"/>
      <c r="F4" s="1133"/>
      <c r="G4" s="1133"/>
      <c r="H4" s="1133"/>
      <c r="I4" s="1133"/>
      <c r="J4" s="1134"/>
      <c r="K4" s="1135" t="s">
        <v>78</v>
      </c>
      <c r="L4" s="1136"/>
      <c r="M4" s="1136"/>
      <c r="N4" s="1137"/>
      <c r="O4" s="1138" t="s">
        <v>150</v>
      </c>
      <c r="P4" s="1139"/>
      <c r="Q4" s="1140"/>
      <c r="R4" s="1141"/>
      <c r="S4" s="1142" t="s">
        <v>151</v>
      </c>
    </row>
    <row r="5" spans="1:24" s="382" customFormat="1" ht="134.25" customHeight="1" thickBot="1">
      <c r="A5" s="396" t="s">
        <v>152</v>
      </c>
      <c r="B5" s="1144" t="s">
        <v>153</v>
      </c>
      <c r="C5" s="1145"/>
      <c r="D5" s="1146" t="s">
        <v>154</v>
      </c>
      <c r="E5" s="1147"/>
      <c r="F5" s="1148" t="s">
        <v>155</v>
      </c>
      <c r="G5" s="1148"/>
      <c r="H5" s="395" t="s">
        <v>156</v>
      </c>
      <c r="I5" s="394" t="s">
        <v>77</v>
      </c>
      <c r="J5" s="393" t="s">
        <v>157</v>
      </c>
      <c r="K5" s="392" t="s">
        <v>158</v>
      </c>
      <c r="L5" s="391" t="s">
        <v>159</v>
      </c>
      <c r="M5" s="390" t="s">
        <v>434</v>
      </c>
      <c r="N5" s="389" t="s">
        <v>160</v>
      </c>
      <c r="O5" s="388" t="s">
        <v>199</v>
      </c>
      <c r="P5" s="387" t="s">
        <v>200</v>
      </c>
      <c r="Q5" s="386" t="s">
        <v>161</v>
      </c>
      <c r="R5" s="385" t="s">
        <v>162</v>
      </c>
      <c r="S5" s="1143"/>
      <c r="T5" s="384" t="s">
        <v>163</v>
      </c>
      <c r="U5" s="383" t="s">
        <v>164</v>
      </c>
    </row>
    <row r="6" spans="1:24" ht="40.5" customHeight="1">
      <c r="A6" s="381">
        <v>1</v>
      </c>
      <c r="B6" s="1125" t="s">
        <v>959</v>
      </c>
      <c r="C6" s="1126"/>
      <c r="D6" s="1127">
        <v>10</v>
      </c>
      <c r="E6" s="1128"/>
      <c r="F6" s="1129">
        <v>10</v>
      </c>
      <c r="G6" s="1129"/>
      <c r="H6" s="379">
        <v>10</v>
      </c>
      <c r="I6" s="378">
        <v>10</v>
      </c>
      <c r="J6" s="380">
        <f t="shared" ref="J6:J13" si="0">AVERAGE(D6:I6)</f>
        <v>10</v>
      </c>
      <c r="K6" s="376">
        <v>7</v>
      </c>
      <c r="L6" s="379">
        <v>7</v>
      </c>
      <c r="M6" s="378">
        <v>7</v>
      </c>
      <c r="N6" s="377">
        <f t="shared" ref="N6:N13" si="1">AVERAGE(K6:M6)</f>
        <v>7</v>
      </c>
      <c r="O6" s="376">
        <v>10</v>
      </c>
      <c r="P6" s="375">
        <v>7</v>
      </c>
      <c r="Q6" s="374">
        <v>2.5</v>
      </c>
      <c r="R6" s="373">
        <f t="shared" ref="R6:R13" si="2">AVERAGE(O6:Q6)</f>
        <v>6.5</v>
      </c>
      <c r="S6" s="372">
        <f>(J6*0.6+N6*0.2+R6*0.2)*1.00000000001</f>
        <v>8.7000000000870017</v>
      </c>
      <c r="T6" s="371" t="str">
        <f t="shared" ref="T6:T13" si="3">IF(AND(S6&gt;=1,S6&lt;=4),"Baja Prioridad",IF(AND(S6&gt;4,S6&lt;=6.5),"Mediana Prioridad",IF(AND(S6&gt;6.5,S6&lt;=10.1),"Alta Prioridad")))</f>
        <v>Alta Prioridad</v>
      </c>
      <c r="U6" s="370">
        <f t="shared" ref="U6:U13" si="4">_xlfn.RANK.EQ(S6,$S$6:$S$13)</f>
        <v>2</v>
      </c>
    </row>
    <row r="7" spans="1:24" ht="33.950000000000003" customHeight="1">
      <c r="A7" s="369">
        <v>2</v>
      </c>
      <c r="B7" s="1115" t="s">
        <v>960</v>
      </c>
      <c r="C7" s="1116"/>
      <c r="D7" s="1117">
        <v>10</v>
      </c>
      <c r="E7" s="1118"/>
      <c r="F7" s="1119">
        <v>10</v>
      </c>
      <c r="G7" s="1119"/>
      <c r="H7" s="367">
        <v>10</v>
      </c>
      <c r="I7" s="366">
        <v>10</v>
      </c>
      <c r="J7" s="368">
        <f t="shared" si="0"/>
        <v>10</v>
      </c>
      <c r="K7" s="364">
        <v>7</v>
      </c>
      <c r="L7" s="367">
        <v>7</v>
      </c>
      <c r="M7" s="366">
        <v>10</v>
      </c>
      <c r="N7" s="365">
        <f t="shared" si="1"/>
        <v>8</v>
      </c>
      <c r="O7" s="364">
        <v>1</v>
      </c>
      <c r="P7" s="363">
        <v>7</v>
      </c>
      <c r="Q7" s="362">
        <v>7.5</v>
      </c>
      <c r="R7" s="361">
        <f t="shared" si="2"/>
        <v>5.166666666666667</v>
      </c>
      <c r="S7" s="360">
        <f>(J7*0.6+N7*0.2+R7*0.2)*1.00000000002</f>
        <v>8.6333333335060001</v>
      </c>
      <c r="T7" s="359" t="str">
        <f t="shared" si="3"/>
        <v>Alta Prioridad</v>
      </c>
      <c r="U7" s="358">
        <f t="shared" si="4"/>
        <v>3</v>
      </c>
    </row>
    <row r="8" spans="1:24" ht="33.950000000000003" customHeight="1">
      <c r="A8" s="369">
        <v>3</v>
      </c>
      <c r="B8" s="1115" t="s">
        <v>961</v>
      </c>
      <c r="C8" s="1116"/>
      <c r="D8" s="1117">
        <v>10</v>
      </c>
      <c r="E8" s="1118"/>
      <c r="F8" s="1119">
        <v>10</v>
      </c>
      <c r="G8" s="1119"/>
      <c r="H8" s="367">
        <v>10</v>
      </c>
      <c r="I8" s="366">
        <v>10</v>
      </c>
      <c r="J8" s="368">
        <f t="shared" si="0"/>
        <v>10</v>
      </c>
      <c r="K8" s="364">
        <v>7</v>
      </c>
      <c r="L8" s="367">
        <v>7</v>
      </c>
      <c r="M8" s="366">
        <v>7</v>
      </c>
      <c r="N8" s="365">
        <f t="shared" si="1"/>
        <v>7</v>
      </c>
      <c r="O8" s="364">
        <v>7</v>
      </c>
      <c r="P8" s="363">
        <v>5</v>
      </c>
      <c r="Q8" s="362">
        <v>5</v>
      </c>
      <c r="R8" s="361">
        <f t="shared" si="2"/>
        <v>5.666666666666667</v>
      </c>
      <c r="S8" s="360">
        <f>(J8*0.6+N8*0.2+R8*0.2)*1.00000000003</f>
        <v>8.5333333335893329</v>
      </c>
      <c r="T8" s="359" t="str">
        <f t="shared" si="3"/>
        <v>Alta Prioridad</v>
      </c>
      <c r="U8" s="358">
        <f t="shared" si="4"/>
        <v>4</v>
      </c>
    </row>
    <row r="9" spans="1:24" ht="33.950000000000003" customHeight="1">
      <c r="A9" s="369">
        <v>4</v>
      </c>
      <c r="B9" s="1115" t="s">
        <v>962</v>
      </c>
      <c r="C9" s="1116"/>
      <c r="D9" s="1117">
        <v>10</v>
      </c>
      <c r="E9" s="1118"/>
      <c r="F9" s="1119">
        <v>7.5</v>
      </c>
      <c r="G9" s="1119"/>
      <c r="H9" s="367">
        <v>7.5</v>
      </c>
      <c r="I9" s="366">
        <v>10</v>
      </c>
      <c r="J9" s="368">
        <f t="shared" si="0"/>
        <v>8.75</v>
      </c>
      <c r="K9" s="364">
        <v>7</v>
      </c>
      <c r="L9" s="367">
        <v>7</v>
      </c>
      <c r="M9" s="366">
        <v>1</v>
      </c>
      <c r="N9" s="365">
        <f t="shared" si="1"/>
        <v>5</v>
      </c>
      <c r="O9" s="364">
        <v>7</v>
      </c>
      <c r="P9" s="363">
        <v>7</v>
      </c>
      <c r="Q9" s="362">
        <v>7</v>
      </c>
      <c r="R9" s="361">
        <f t="shared" si="2"/>
        <v>7</v>
      </c>
      <c r="S9" s="360">
        <f>(J9*0.6+N9*0.2+R9*0.2)*1.00000000004</f>
        <v>7.650000000306</v>
      </c>
      <c r="T9" s="359" t="str">
        <f t="shared" si="3"/>
        <v>Alta Prioridad</v>
      </c>
      <c r="U9" s="358">
        <f t="shared" si="4"/>
        <v>5</v>
      </c>
    </row>
    <row r="10" spans="1:24" ht="33.950000000000003" customHeight="1">
      <c r="A10" s="369">
        <v>5</v>
      </c>
      <c r="B10" s="1115" t="s">
        <v>963</v>
      </c>
      <c r="C10" s="1116"/>
      <c r="D10" s="1117">
        <v>10</v>
      </c>
      <c r="E10" s="1118"/>
      <c r="F10" s="1119">
        <v>5</v>
      </c>
      <c r="G10" s="1119"/>
      <c r="H10" s="367">
        <v>10</v>
      </c>
      <c r="I10" s="366">
        <v>10</v>
      </c>
      <c r="J10" s="368">
        <f t="shared" si="0"/>
        <v>8.75</v>
      </c>
      <c r="K10" s="364">
        <v>1</v>
      </c>
      <c r="L10" s="367">
        <v>1</v>
      </c>
      <c r="M10" s="366">
        <v>7</v>
      </c>
      <c r="N10" s="365">
        <f t="shared" si="1"/>
        <v>3</v>
      </c>
      <c r="O10" s="364">
        <v>1</v>
      </c>
      <c r="P10" s="363">
        <v>1</v>
      </c>
      <c r="Q10" s="362">
        <v>1</v>
      </c>
      <c r="R10" s="361">
        <f t="shared" si="2"/>
        <v>1</v>
      </c>
      <c r="S10" s="360">
        <f>(J10*0.6+N10*0.2+R10*0.2)*1.00000000005</f>
        <v>6.0500000003025001</v>
      </c>
      <c r="T10" s="359" t="str">
        <f t="shared" si="3"/>
        <v>Mediana Prioridad</v>
      </c>
      <c r="U10" s="358">
        <f t="shared" si="4"/>
        <v>7</v>
      </c>
    </row>
    <row r="11" spans="1:24" ht="33.950000000000003" customHeight="1">
      <c r="A11" s="369">
        <v>6</v>
      </c>
      <c r="B11" s="1115" t="s">
        <v>965</v>
      </c>
      <c r="C11" s="1116"/>
      <c r="D11" s="1117">
        <v>5</v>
      </c>
      <c r="E11" s="1118"/>
      <c r="F11" s="1119">
        <v>5</v>
      </c>
      <c r="G11" s="1119"/>
      <c r="H11" s="367">
        <v>1</v>
      </c>
      <c r="I11" s="366">
        <v>5</v>
      </c>
      <c r="J11" s="368">
        <f t="shared" si="0"/>
        <v>4</v>
      </c>
      <c r="K11" s="364">
        <v>10</v>
      </c>
      <c r="L11" s="367">
        <v>2.5</v>
      </c>
      <c r="M11" s="366">
        <v>1</v>
      </c>
      <c r="N11" s="365">
        <f t="shared" si="1"/>
        <v>4.5</v>
      </c>
      <c r="O11" s="364">
        <v>2.5</v>
      </c>
      <c r="P11" s="363">
        <v>7</v>
      </c>
      <c r="Q11" s="362">
        <v>7</v>
      </c>
      <c r="R11" s="361">
        <f t="shared" si="2"/>
        <v>5.5</v>
      </c>
      <c r="S11" s="360">
        <f>(J11*0.6+N11*0.2+R11*0.2)*1.00000000006</f>
        <v>4.4000000002640007</v>
      </c>
      <c r="T11" s="359" t="str">
        <f t="shared" si="3"/>
        <v>Mediana Prioridad</v>
      </c>
      <c r="U11" s="358">
        <f t="shared" si="4"/>
        <v>8</v>
      </c>
    </row>
    <row r="12" spans="1:24" ht="33.950000000000003" customHeight="1">
      <c r="A12" s="369">
        <v>7</v>
      </c>
      <c r="B12" s="1115" t="s">
        <v>964</v>
      </c>
      <c r="C12" s="1116"/>
      <c r="D12" s="1117">
        <v>5</v>
      </c>
      <c r="E12" s="1118"/>
      <c r="F12" s="1119">
        <v>5</v>
      </c>
      <c r="G12" s="1119"/>
      <c r="H12" s="367">
        <v>10</v>
      </c>
      <c r="I12" s="366">
        <v>5</v>
      </c>
      <c r="J12" s="368">
        <f t="shared" si="0"/>
        <v>6.25</v>
      </c>
      <c r="K12" s="364">
        <v>10</v>
      </c>
      <c r="L12" s="367">
        <v>1</v>
      </c>
      <c r="M12" s="366">
        <v>10</v>
      </c>
      <c r="N12" s="365">
        <f t="shared" si="1"/>
        <v>7</v>
      </c>
      <c r="O12" s="364">
        <v>7</v>
      </c>
      <c r="P12" s="363">
        <v>7</v>
      </c>
      <c r="Q12" s="362">
        <v>7</v>
      </c>
      <c r="R12" s="361">
        <f t="shared" si="2"/>
        <v>7</v>
      </c>
      <c r="S12" s="360">
        <f>(J12*0.6+N12*0.2+R12*0.2)*1.00000000007</f>
        <v>6.5500000004585006</v>
      </c>
      <c r="T12" s="359" t="str">
        <f t="shared" si="3"/>
        <v>Alta Prioridad</v>
      </c>
      <c r="U12" s="358">
        <f t="shared" si="4"/>
        <v>6</v>
      </c>
    </row>
    <row r="13" spans="1:24" ht="33.950000000000003" customHeight="1" thickBot="1">
      <c r="A13" s="357">
        <v>8</v>
      </c>
      <c r="B13" s="1120" t="s">
        <v>958</v>
      </c>
      <c r="C13" s="1121"/>
      <c r="D13" s="1122">
        <v>10</v>
      </c>
      <c r="E13" s="1123"/>
      <c r="F13" s="1124">
        <v>10</v>
      </c>
      <c r="G13" s="1124"/>
      <c r="H13" s="355">
        <v>10</v>
      </c>
      <c r="I13" s="354">
        <v>10</v>
      </c>
      <c r="J13" s="356">
        <f t="shared" si="0"/>
        <v>10</v>
      </c>
      <c r="K13" s="352">
        <v>10</v>
      </c>
      <c r="L13" s="355">
        <v>7</v>
      </c>
      <c r="M13" s="354">
        <v>10</v>
      </c>
      <c r="N13" s="353">
        <f t="shared" si="1"/>
        <v>9</v>
      </c>
      <c r="O13" s="352">
        <v>5</v>
      </c>
      <c r="P13" s="351">
        <v>7</v>
      </c>
      <c r="Q13" s="350">
        <v>7</v>
      </c>
      <c r="R13" s="349">
        <f t="shared" si="2"/>
        <v>6.333333333333333</v>
      </c>
      <c r="S13" s="348">
        <f>(J13*0.6+N13*0.2+R13*0.2)*1.00000000008</f>
        <v>9.0666666673919991</v>
      </c>
      <c r="T13" s="347" t="str">
        <f t="shared" si="3"/>
        <v>Alta Prioridad</v>
      </c>
      <c r="U13" s="346">
        <f t="shared" si="4"/>
        <v>1</v>
      </c>
    </row>
    <row r="14" spans="1:24" s="316" customFormat="1" ht="12.75" thickBot="1">
      <c r="A14" s="1100" t="s">
        <v>165</v>
      </c>
      <c r="B14" s="1101"/>
      <c r="C14" s="1102"/>
      <c r="D14" s="1103" t="s">
        <v>166</v>
      </c>
      <c r="E14" s="1101"/>
      <c r="F14" s="1101"/>
      <c r="G14" s="1101"/>
      <c r="H14" s="1101"/>
      <c r="I14" s="1101"/>
      <c r="J14" s="1104"/>
      <c r="K14" s="339"/>
      <c r="L14" s="339"/>
      <c r="M14" s="339"/>
      <c r="T14" s="345"/>
      <c r="V14" s="339"/>
      <c r="W14" s="337"/>
      <c r="X14" s="336"/>
    </row>
    <row r="15" spans="1:24" s="316" customFormat="1" ht="33.75" customHeight="1" thickBot="1">
      <c r="A15" s="344" t="s">
        <v>152</v>
      </c>
      <c r="B15" s="343" t="s">
        <v>167</v>
      </c>
      <c r="C15" s="342" t="s">
        <v>168</v>
      </c>
      <c r="D15" s="341" t="s">
        <v>84</v>
      </c>
      <c r="E15" s="1105" t="s">
        <v>167</v>
      </c>
      <c r="F15" s="1105"/>
      <c r="G15" s="1105"/>
      <c r="H15" s="1105"/>
      <c r="I15" s="1105"/>
      <c r="J15" s="340" t="s">
        <v>168</v>
      </c>
      <c r="K15" s="339"/>
      <c r="L15" s="339"/>
      <c r="O15" s="1106" t="s">
        <v>169</v>
      </c>
      <c r="P15" s="1107"/>
      <c r="Q15" s="1108"/>
      <c r="R15" s="1108"/>
      <c r="S15" s="1108"/>
      <c r="T15" s="1108"/>
      <c r="U15" s="1109"/>
      <c r="V15" s="338"/>
      <c r="W15" s="337"/>
      <c r="X15" s="336"/>
    </row>
    <row r="16" spans="1:24" ht="44.1" customHeight="1">
      <c r="A16" s="335">
        <v>1</v>
      </c>
      <c r="B16" s="334" t="s">
        <v>958</v>
      </c>
      <c r="C16" s="333">
        <f>INDEX($S$6:$S$13,MATCH(A16,$U$6:$U$13,0))</f>
        <v>9.0666666673919991</v>
      </c>
      <c r="D16" s="332">
        <v>6</v>
      </c>
      <c r="E16" s="1110" t="s">
        <v>964</v>
      </c>
      <c r="F16" s="1110"/>
      <c r="G16" s="1110"/>
      <c r="H16" s="1110"/>
      <c r="I16" s="1110"/>
      <c r="J16" s="331">
        <f>INDEX($S$6:$S$13,MATCH(D16,$U$6:$U$13,0))</f>
        <v>6.5500000004585006</v>
      </c>
      <c r="K16" s="318"/>
      <c r="L16" s="318"/>
      <c r="O16" s="1111" t="s">
        <v>170</v>
      </c>
      <c r="P16" s="1112"/>
      <c r="Q16" s="1113" t="s">
        <v>171</v>
      </c>
      <c r="R16" s="1113"/>
      <c r="S16" s="1113"/>
      <c r="T16" s="1113"/>
      <c r="U16" s="1114"/>
      <c r="V16" s="312"/>
      <c r="W16" s="311"/>
      <c r="X16" s="325"/>
    </row>
    <row r="17" spans="1:24" ht="44.1" customHeight="1">
      <c r="A17" s="324">
        <v>2</v>
      </c>
      <c r="B17" s="330" t="s">
        <v>959</v>
      </c>
      <c r="C17" s="323">
        <f>INDEX($S$6:$S$13,MATCH(A17,$U$6:$U$13,0))</f>
        <v>8.7000000000870017</v>
      </c>
      <c r="D17" s="329">
        <v>7</v>
      </c>
      <c r="E17" s="1090" t="s">
        <v>963</v>
      </c>
      <c r="F17" s="1090"/>
      <c r="G17" s="1090"/>
      <c r="H17" s="1090"/>
      <c r="I17" s="1090"/>
      <c r="J17" s="328">
        <f>INDEX($S$6:$S$13,MATCH(D17,$U$6:$U$13,0))</f>
        <v>6.0500000003025001</v>
      </c>
      <c r="K17" s="318"/>
      <c r="L17" s="311"/>
      <c r="O17" s="1091" t="s">
        <v>172</v>
      </c>
      <c r="P17" s="1092"/>
      <c r="Q17" s="1093" t="s">
        <v>173</v>
      </c>
      <c r="R17" s="1093"/>
      <c r="S17" s="1093"/>
      <c r="T17" s="1093"/>
      <c r="U17" s="1094"/>
      <c r="V17" s="312"/>
      <c r="W17" s="311"/>
      <c r="X17" s="325"/>
    </row>
    <row r="18" spans="1:24" ht="44.1" customHeight="1" thickBot="1">
      <c r="A18" s="324">
        <v>3</v>
      </c>
      <c r="B18" s="644" t="s">
        <v>960</v>
      </c>
      <c r="C18" s="323">
        <f>INDEX($S$6:$S$13,MATCH(A18,$U$6:$U$13,0))</f>
        <v>8.6333333335060001</v>
      </c>
      <c r="D18" s="327">
        <v>8</v>
      </c>
      <c r="E18" s="1095" t="s">
        <v>965</v>
      </c>
      <c r="F18" s="1095"/>
      <c r="G18" s="1095"/>
      <c r="H18" s="1095"/>
      <c r="I18" s="1095"/>
      <c r="J18" s="326">
        <f>INDEX($S$6:$S$13,MATCH(D18,$U$6:$U$13,0))</f>
        <v>4.4000000002640007</v>
      </c>
      <c r="K18" s="318"/>
      <c r="L18" s="318"/>
      <c r="O18" s="1096" t="s">
        <v>174</v>
      </c>
      <c r="P18" s="1097"/>
      <c r="Q18" s="1098" t="s">
        <v>175</v>
      </c>
      <c r="R18" s="1098"/>
      <c r="S18" s="1098"/>
      <c r="T18" s="1098"/>
      <c r="U18" s="1099"/>
      <c r="V18" s="311"/>
      <c r="W18" s="311"/>
      <c r="X18" s="325"/>
    </row>
    <row r="19" spans="1:24" ht="44.1" customHeight="1">
      <c r="A19" s="324">
        <v>4</v>
      </c>
      <c r="B19" s="644" t="s">
        <v>961</v>
      </c>
      <c r="C19" s="323">
        <f>INDEX($S$6:$S$13,MATCH(A19,$U$6:$U$13,0))</f>
        <v>8.5333333335893329</v>
      </c>
      <c r="D19" s="320"/>
      <c r="E19" s="1088"/>
      <c r="F19" s="1088"/>
      <c r="G19" s="1088"/>
      <c r="H19" s="1088"/>
      <c r="I19" s="1088"/>
      <c r="J19" s="319"/>
      <c r="K19" s="318"/>
      <c r="L19" s="318"/>
      <c r="M19" s="311"/>
    </row>
    <row r="20" spans="1:24" ht="44.1" customHeight="1" thickBot="1">
      <c r="A20" s="322">
        <v>5</v>
      </c>
      <c r="B20" s="645" t="s">
        <v>962</v>
      </c>
      <c r="C20" s="321">
        <f>INDEX($S$6:$S$13,MATCH(A20,$U$6:$U$13,0))</f>
        <v>7.650000000306</v>
      </c>
      <c r="D20" s="320"/>
      <c r="E20" s="1088"/>
      <c r="F20" s="1088"/>
      <c r="G20" s="1088"/>
      <c r="H20" s="1088"/>
      <c r="I20" s="1088"/>
      <c r="J20" s="319"/>
      <c r="K20" s="318"/>
      <c r="L20" s="318"/>
      <c r="M20" s="311"/>
      <c r="O20" s="317"/>
      <c r="P20" s="317"/>
      <c r="Q20" s="1089"/>
      <c r="R20" s="1089"/>
      <c r="S20" s="1089"/>
      <c r="T20" s="1089"/>
      <c r="U20" s="1089"/>
    </row>
    <row r="21" spans="1:24" ht="18" customHeight="1">
      <c r="C21" s="316"/>
      <c r="G21" s="315"/>
      <c r="H21" s="315"/>
      <c r="I21" s="315"/>
      <c r="J21" s="315"/>
      <c r="K21" s="311"/>
      <c r="L21" s="311"/>
      <c r="M21" s="311"/>
      <c r="O21" s="313"/>
      <c r="P21" s="313"/>
      <c r="Q21" s="313"/>
      <c r="R21" s="313"/>
      <c r="S21" s="313"/>
      <c r="T21" s="314"/>
      <c r="U21" s="313"/>
    </row>
    <row r="22" spans="1:24" ht="15.75" customHeight="1">
      <c r="J22" s="315"/>
      <c r="K22" s="311"/>
      <c r="O22" s="313"/>
      <c r="P22" s="313"/>
      <c r="Q22" s="313"/>
      <c r="R22" s="313"/>
      <c r="S22" s="313"/>
      <c r="T22" s="314"/>
      <c r="U22" s="313"/>
    </row>
    <row r="23" spans="1:24" ht="26.25" customHeight="1">
      <c r="J23" s="315"/>
      <c r="K23" s="311"/>
      <c r="O23" s="313"/>
      <c r="P23" s="313"/>
      <c r="Q23" s="313"/>
      <c r="R23" s="313"/>
      <c r="S23" s="313"/>
      <c r="T23" s="314"/>
      <c r="U23" s="313"/>
    </row>
    <row r="24" spans="1:24" ht="30" customHeight="1">
      <c r="J24" s="312"/>
      <c r="K24" s="311"/>
      <c r="O24" s="313"/>
      <c r="P24" s="313"/>
      <c r="Q24" s="313"/>
      <c r="R24" s="313"/>
      <c r="S24" s="313"/>
      <c r="T24" s="314"/>
      <c r="U24" s="313"/>
    </row>
    <row r="25" spans="1:24" ht="36.75" customHeight="1">
      <c r="J25" s="312"/>
      <c r="K25" s="311"/>
    </row>
    <row r="26" spans="1:24">
      <c r="G26" s="311"/>
      <c r="H26" s="311"/>
      <c r="I26" s="311"/>
      <c r="J26" s="311"/>
      <c r="K26" s="311"/>
    </row>
    <row r="28" spans="1:24">
      <c r="D28" s="325"/>
    </row>
  </sheetData>
  <sheetProtection algorithmName="SHA-512" hashValue="d8AdSncj0C5AR/zzT121UwImHXHhrlqeIDQ0r7Kul72u2mBJg94G8t4nOzlvPUZVnSMnFk31ah6Qa+qIuOugWg==" saltValue="FFhSuDMSD5OqUjeeZM4S8Q==" spinCount="100000" sheet="1" objects="1" scenarios="1" selectLockedCells="1"/>
  <mergeCells count="55">
    <mergeCell ref="S1:U1"/>
    <mergeCell ref="A2:C3"/>
    <mergeCell ref="D2:J2"/>
    <mergeCell ref="D3:J3"/>
    <mergeCell ref="K3:N3"/>
    <mergeCell ref="O3:S3"/>
    <mergeCell ref="A1:R1"/>
    <mergeCell ref="A4:C4"/>
    <mergeCell ref="D4:J4"/>
    <mergeCell ref="K4:N4"/>
    <mergeCell ref="O4:R4"/>
    <mergeCell ref="S4:S5"/>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B13:C13"/>
    <mergeCell ref="D13:E13"/>
    <mergeCell ref="F13:G13"/>
    <mergeCell ref="A14:C14"/>
    <mergeCell ref="D14:J14"/>
    <mergeCell ref="E15:I15"/>
    <mergeCell ref="O15:U15"/>
    <mergeCell ref="E16:I16"/>
    <mergeCell ref="O16:P16"/>
    <mergeCell ref="Q16:U16"/>
    <mergeCell ref="E19:I19"/>
    <mergeCell ref="E20:I20"/>
    <mergeCell ref="Q20:U20"/>
    <mergeCell ref="E17:I17"/>
    <mergeCell ref="O17:P17"/>
    <mergeCell ref="Q17:U17"/>
    <mergeCell ref="E18:I18"/>
    <mergeCell ref="O18:P18"/>
    <mergeCell ref="Q18:U18"/>
  </mergeCells>
  <conditionalFormatting sqref="T6:T8">
    <cfRule type="cellIs" dxfId="124" priority="41" operator="between">
      <formula>"Baja Prioridad"</formula>
      <formula>"Baja Prioridad"</formula>
    </cfRule>
    <cfRule type="cellIs" dxfId="123" priority="43" operator="between">
      <formula>"Baja Prioridad"</formula>
      <formula>"Baja Prioridad"</formula>
    </cfRule>
    <cfRule type="cellIs" dxfId="122" priority="44" operator="between">
      <formula>"Mediana Prioridad"</formula>
      <formula>"Mediana Prioridad"</formula>
    </cfRule>
    <cfRule type="cellIs" dxfId="121" priority="45" operator="between">
      <formula>"Alta Prioridad"</formula>
      <formula>"Alta Prioridad"</formula>
    </cfRule>
    <cfRule type="cellIs" dxfId="120" priority="46" operator="equal">
      <formula>"""Alta Prioridad"""</formula>
    </cfRule>
    <cfRule type="cellIs" dxfId="119" priority="50" operator="between">
      <formula>1</formula>
      <formula>3</formula>
    </cfRule>
  </conditionalFormatting>
  <conditionalFormatting sqref="S6:S8">
    <cfRule type="cellIs" dxfId="118" priority="40" operator="between">
      <formula>6.51</formula>
      <formula>10.1</formula>
    </cfRule>
    <cfRule type="cellIs" dxfId="117" priority="42" operator="between">
      <formula>1</formula>
      <formula>4</formula>
    </cfRule>
    <cfRule type="cellIs" dxfId="116" priority="47" operator="between">
      <formula>6.501</formula>
      <formula>10</formula>
    </cfRule>
    <cfRule type="cellIs" dxfId="115" priority="48" operator="between">
      <formula>3.01</formula>
      <formula>6.5</formula>
    </cfRule>
    <cfRule type="cellIs" dxfId="114" priority="49" operator="between">
      <formula>1</formula>
      <formula>3</formula>
    </cfRule>
  </conditionalFormatting>
  <conditionalFormatting sqref="Q6 T6:T8">
    <cfRule type="cellIs" dxfId="113" priority="51" operator="equal">
      <formula>$S$6</formula>
    </cfRule>
  </conditionalFormatting>
  <conditionalFormatting sqref="T9:T10">
    <cfRule type="cellIs" dxfId="112" priority="28" operator="between">
      <formula>"Baja Prioridad"</formula>
      <formula>"Baja Prioridad"</formula>
    </cfRule>
    <cfRule type="cellIs" dxfId="111" priority="30" operator="between">
      <formula>"Baja Prioridad"</formula>
      <formula>"Baja Prioridad"</formula>
    </cfRule>
    <cfRule type="cellIs" dxfId="110" priority="31" operator="between">
      <formula>"Mediana Prioridad"</formula>
      <formula>"Mediana Prioridad"</formula>
    </cfRule>
    <cfRule type="cellIs" dxfId="109" priority="32" operator="between">
      <formula>"Alta Prioridad"</formula>
      <formula>"Alta Prioridad"</formula>
    </cfRule>
    <cfRule type="cellIs" dxfId="108" priority="33" operator="equal">
      <formula>"""Alta Prioridad"""</formula>
    </cfRule>
    <cfRule type="cellIs" dxfId="107" priority="37" operator="between">
      <formula>1</formula>
      <formula>3</formula>
    </cfRule>
  </conditionalFormatting>
  <conditionalFormatting sqref="S9:S10">
    <cfRule type="cellIs" dxfId="106" priority="27" operator="between">
      <formula>6.51</formula>
      <formula>10.1</formula>
    </cfRule>
    <cfRule type="cellIs" dxfId="105" priority="29" operator="between">
      <formula>1</formula>
      <formula>4</formula>
    </cfRule>
    <cfRule type="cellIs" dxfId="104" priority="34" operator="between">
      <formula>6.501</formula>
      <formula>10</formula>
    </cfRule>
    <cfRule type="cellIs" dxfId="103" priority="35" operator="between">
      <formula>3.01</formula>
      <formula>6.5</formula>
    </cfRule>
    <cfRule type="cellIs" dxfId="102" priority="36" operator="between">
      <formula>1</formula>
      <formula>3</formula>
    </cfRule>
  </conditionalFormatting>
  <conditionalFormatting sqref="T9:T10">
    <cfRule type="cellIs" dxfId="101" priority="38" operator="equal">
      <formula>$S$6</formula>
    </cfRule>
  </conditionalFormatting>
  <conditionalFormatting sqref="T11">
    <cfRule type="cellIs" dxfId="100" priority="15" operator="between">
      <formula>"Baja Prioridad"</formula>
      <formula>"Baja Prioridad"</formula>
    </cfRule>
    <cfRule type="cellIs" dxfId="99" priority="17" operator="between">
      <formula>"Baja Prioridad"</formula>
      <formula>"Baja Prioridad"</formula>
    </cfRule>
    <cfRule type="cellIs" dxfId="98" priority="18" operator="between">
      <formula>"Mediana Prioridad"</formula>
      <formula>"Mediana Prioridad"</formula>
    </cfRule>
    <cfRule type="cellIs" dxfId="97" priority="19" operator="between">
      <formula>"Alta Prioridad"</formula>
      <formula>"Alta Prioridad"</formula>
    </cfRule>
    <cfRule type="cellIs" dxfId="96" priority="20" operator="equal">
      <formula>"""Alta Prioridad"""</formula>
    </cfRule>
    <cfRule type="cellIs" dxfId="95" priority="24" operator="between">
      <formula>1</formula>
      <formula>3</formula>
    </cfRule>
  </conditionalFormatting>
  <conditionalFormatting sqref="S11">
    <cfRule type="cellIs" dxfId="94" priority="14" operator="between">
      <formula>6.51</formula>
      <formula>10.1</formula>
    </cfRule>
    <cfRule type="cellIs" dxfId="93" priority="16" operator="between">
      <formula>1</formula>
      <formula>4</formula>
    </cfRule>
    <cfRule type="cellIs" dxfId="92" priority="21" operator="between">
      <formula>6.501</formula>
      <formula>10</formula>
    </cfRule>
    <cfRule type="cellIs" dxfId="91" priority="22" operator="between">
      <formula>3.01</formula>
      <formula>6.5</formula>
    </cfRule>
    <cfRule type="cellIs" dxfId="90" priority="23" operator="between">
      <formula>1</formula>
      <formula>3</formula>
    </cfRule>
  </conditionalFormatting>
  <conditionalFormatting sqref="T11">
    <cfRule type="cellIs" dxfId="89" priority="25" operator="equal">
      <formula>$S$6</formula>
    </cfRule>
  </conditionalFormatting>
  <conditionalFormatting sqref="T12:T13">
    <cfRule type="cellIs" dxfId="88" priority="2" operator="between">
      <formula>"Baja Prioridad"</formula>
      <formula>"Baja Prioridad"</formula>
    </cfRule>
    <cfRule type="cellIs" dxfId="87" priority="4" operator="between">
      <formula>"Baja Prioridad"</formula>
      <formula>"Baja Prioridad"</formula>
    </cfRule>
    <cfRule type="cellIs" dxfId="86" priority="5" operator="between">
      <formula>"Mediana Prioridad"</formula>
      <formula>"Mediana Prioridad"</formula>
    </cfRule>
    <cfRule type="cellIs" dxfId="85" priority="6" operator="between">
      <formula>"Alta Prioridad"</formula>
      <formula>"Alta Prioridad"</formula>
    </cfRule>
    <cfRule type="cellIs" dxfId="84" priority="7" operator="equal">
      <formula>"""Alta Prioridad"""</formula>
    </cfRule>
    <cfRule type="cellIs" dxfId="83" priority="11" operator="between">
      <formula>1</formula>
      <formula>3</formula>
    </cfRule>
  </conditionalFormatting>
  <conditionalFormatting sqref="S12:S13">
    <cfRule type="cellIs" dxfId="82" priority="1" operator="between">
      <formula>6.51</formula>
      <formula>10.1</formula>
    </cfRule>
    <cfRule type="cellIs" dxfId="81" priority="3" operator="between">
      <formula>1</formula>
      <formula>4</formula>
    </cfRule>
    <cfRule type="cellIs" dxfId="80" priority="8" operator="between">
      <formula>6.501</formula>
      <formula>10</formula>
    </cfRule>
    <cfRule type="cellIs" dxfId="79" priority="9" operator="between">
      <formula>3.01</formula>
      <formula>6.5</formula>
    </cfRule>
    <cfRule type="cellIs" dxfId="78" priority="10" operator="between">
      <formula>1</formula>
      <formula>3</formula>
    </cfRule>
  </conditionalFormatting>
  <conditionalFormatting sqref="T12:T13">
    <cfRule type="cellIs" dxfId="77" priority="12" operator="equal">
      <formula>$S$6</formula>
    </cfRule>
  </conditionalFormatting>
  <printOptions horizontalCentered="1" verticalCentered="1"/>
  <pageMargins left="0.15748031496062992" right="0.15748031496062992" top="0.78740157480314965" bottom="0.19685039370078741" header="0.31496062992125984" footer="0.19685039370078741"/>
  <pageSetup scale="6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4"/>
    <pageSetUpPr fitToPage="1"/>
  </sheetPr>
  <dimension ref="A1:O33"/>
  <sheetViews>
    <sheetView showGridLines="0" zoomScale="90" zoomScaleNormal="90" workbookViewId="0">
      <selection sqref="A1:L33"/>
    </sheetView>
  </sheetViews>
  <sheetFormatPr baseColWidth="10" defaultRowHeight="15"/>
  <cols>
    <col min="1" max="1" width="23" style="657" customWidth="1"/>
    <col min="2" max="2" width="23.7109375" style="400" customWidth="1"/>
    <col min="3" max="3" width="16.5703125" style="400" customWidth="1"/>
    <col min="4" max="4" width="15.42578125" style="400" customWidth="1"/>
    <col min="5" max="5" width="13" style="400" bestFit="1" customWidth="1"/>
    <col min="6" max="7" width="11.42578125" style="400"/>
    <col min="8" max="8" width="16.140625" style="400" customWidth="1"/>
    <col min="9" max="9" width="11.42578125" style="657"/>
    <col min="10" max="10" width="17.5703125" style="400" customWidth="1"/>
    <col min="11" max="11" width="16.85546875" style="400" customWidth="1"/>
    <col min="12" max="12" width="19.28515625" style="400" customWidth="1"/>
    <col min="13" max="16384" width="11.42578125" style="400"/>
  </cols>
  <sheetData>
    <row r="1" spans="1:15" s="10" customFormat="1" ht="33.75" customHeight="1" thickBot="1">
      <c r="A1" s="1171" t="s">
        <v>601</v>
      </c>
      <c r="B1" s="1172"/>
      <c r="C1" s="1172"/>
      <c r="D1" s="1172"/>
      <c r="E1" s="1172"/>
      <c r="F1" s="1172"/>
      <c r="G1" s="1172"/>
      <c r="H1" s="1172"/>
      <c r="I1" s="1172"/>
      <c r="J1" s="1172"/>
      <c r="K1" s="1173"/>
      <c r="L1" s="430" t="s">
        <v>205</v>
      </c>
    </row>
    <row r="2" spans="1:15" s="10" customFormat="1" ht="33.75" customHeight="1" thickBot="1">
      <c r="A2" s="429"/>
      <c r="B2" s="119"/>
      <c r="C2" s="119"/>
      <c r="D2" s="119"/>
      <c r="E2" s="11"/>
      <c r="I2" s="429"/>
      <c r="J2" s="119"/>
      <c r="K2" s="119"/>
      <c r="L2" s="119"/>
    </row>
    <row r="3" spans="1:15" customFormat="1" ht="20.100000000000001" customHeight="1">
      <c r="A3" s="653"/>
      <c r="B3" s="489"/>
      <c r="C3" s="489"/>
      <c r="D3" s="1203"/>
      <c r="E3" s="1204"/>
      <c r="F3" s="490"/>
      <c r="I3" s="659"/>
    </row>
    <row r="4" spans="1:15" customFormat="1" ht="31.5">
      <c r="A4" s="491" t="s">
        <v>580</v>
      </c>
      <c r="B4" s="1205" t="s">
        <v>581</v>
      </c>
      <c r="C4" s="1205"/>
      <c r="D4" s="492" t="s">
        <v>582</v>
      </c>
      <c r="E4" s="493"/>
      <c r="F4" s="494"/>
      <c r="I4" s="659"/>
    </row>
    <row r="5" spans="1:15" customFormat="1" ht="36" customHeight="1">
      <c r="A5" s="495" t="s">
        <v>583</v>
      </c>
      <c r="B5" s="1206" t="s">
        <v>584</v>
      </c>
      <c r="C5" s="1207"/>
      <c r="D5" s="649">
        <v>17679735</v>
      </c>
      <c r="E5" s="496"/>
      <c r="F5" s="494"/>
      <c r="I5" s="659"/>
    </row>
    <row r="6" spans="1:15" customFormat="1" ht="26.25" customHeight="1">
      <c r="A6" s="1209"/>
      <c r="B6" s="1210"/>
      <c r="C6" s="1210"/>
      <c r="D6" s="1210"/>
      <c r="E6" s="1210"/>
      <c r="F6" s="494"/>
      <c r="I6" s="659"/>
    </row>
    <row r="7" spans="1:15" customFormat="1" ht="44.25" customHeight="1">
      <c r="A7" s="1209"/>
      <c r="B7" s="1210"/>
      <c r="C7" s="497" t="s">
        <v>585</v>
      </c>
      <c r="D7" s="497" t="s">
        <v>586</v>
      </c>
      <c r="E7" s="497" t="s">
        <v>347</v>
      </c>
      <c r="F7" s="494"/>
      <c r="I7" s="659"/>
      <c r="O7" s="32"/>
    </row>
    <row r="8" spans="1:15" customFormat="1" ht="53.25" customHeight="1">
      <c r="A8" s="498" t="s">
        <v>587</v>
      </c>
      <c r="B8" s="499" t="s">
        <v>588</v>
      </c>
      <c r="C8" s="499" t="s">
        <v>966</v>
      </c>
      <c r="D8" s="650">
        <v>1238436.4060533899</v>
      </c>
      <c r="E8" s="651">
        <f>D8*100/D5</f>
        <v>7.0048357967661277</v>
      </c>
      <c r="F8" s="494"/>
      <c r="I8" s="659"/>
    </row>
    <row r="9" spans="1:15" customFormat="1" ht="16.5" customHeight="1">
      <c r="A9" s="500"/>
      <c r="B9" s="501"/>
      <c r="C9" s="502"/>
      <c r="D9" s="503"/>
      <c r="E9" s="503"/>
      <c r="F9" s="494"/>
      <c r="H9" s="674"/>
      <c r="I9" s="660"/>
    </row>
    <row r="10" spans="1:15" customFormat="1" ht="58.5" customHeight="1">
      <c r="A10" s="654" t="s">
        <v>589</v>
      </c>
      <c r="B10" s="504" t="s">
        <v>590</v>
      </c>
      <c r="C10" s="499" t="s">
        <v>966</v>
      </c>
      <c r="D10" s="504">
        <f>25*D8/100</f>
        <v>309609.10151334747</v>
      </c>
      <c r="E10" s="505">
        <f>D10*100/D8</f>
        <v>25</v>
      </c>
      <c r="F10" s="494"/>
      <c r="I10" s="660"/>
    </row>
    <row r="11" spans="1:15" customFormat="1" ht="15" customHeight="1">
      <c r="A11" s="655"/>
      <c r="B11" s="506"/>
      <c r="C11" s="506"/>
      <c r="D11" s="507"/>
      <c r="E11" s="508"/>
      <c r="F11" s="494"/>
      <c r="I11" s="659"/>
    </row>
    <row r="12" spans="1:15" customFormat="1" ht="74.25" customHeight="1">
      <c r="A12" s="656" t="s">
        <v>591</v>
      </c>
      <c r="B12" s="509" t="s">
        <v>592</v>
      </c>
      <c r="C12" s="499" t="s">
        <v>966</v>
      </c>
      <c r="D12" s="510">
        <v>122080</v>
      </c>
      <c r="E12" s="511">
        <f>D12*100/D8</f>
        <v>9.8575913469017511</v>
      </c>
      <c r="F12" s="494"/>
      <c r="I12" s="659"/>
    </row>
    <row r="13" spans="1:15" customFormat="1" ht="24" customHeight="1" thickBot="1">
      <c r="A13" s="1208" t="s">
        <v>593</v>
      </c>
      <c r="B13" s="1208"/>
      <c r="C13" s="1208"/>
      <c r="D13" s="1208"/>
      <c r="E13" s="1208"/>
      <c r="F13" s="512"/>
      <c r="I13" s="659"/>
    </row>
    <row r="14" spans="1:15" ht="15.75" thickBot="1">
      <c r="G14"/>
      <c r="H14"/>
      <c r="I14" s="659"/>
      <c r="J14"/>
      <c r="K14"/>
      <c r="L14"/>
      <c r="M14"/>
    </row>
    <row r="15" spans="1:15" ht="21">
      <c r="A15" s="1174" t="s">
        <v>319</v>
      </c>
      <c r="B15" s="1175"/>
      <c r="C15" s="1175"/>
      <c r="D15" s="1175"/>
      <c r="E15" s="1175"/>
      <c r="F15" s="1175"/>
      <c r="G15" s="1175"/>
      <c r="H15" s="1175"/>
      <c r="I15" s="1175"/>
      <c r="J15" s="1175"/>
      <c r="K15" s="1175"/>
      <c r="L15" s="1176"/>
    </row>
    <row r="16" spans="1:15" ht="18.75" customHeight="1">
      <c r="A16" s="1177"/>
      <c r="B16" s="1178"/>
      <c r="C16" s="1178"/>
      <c r="D16" s="1178"/>
      <c r="E16" s="1178"/>
      <c r="F16" s="1178"/>
      <c r="G16" s="1178"/>
      <c r="H16" s="1178"/>
      <c r="I16" s="1178"/>
      <c r="J16" s="1178"/>
      <c r="K16" s="1178"/>
      <c r="L16" s="1179"/>
    </row>
    <row r="17" spans="1:15" ht="19.5" customHeight="1">
      <c r="A17" s="1177"/>
      <c r="B17" s="1178"/>
      <c r="C17" s="1178"/>
      <c r="D17" s="1178"/>
      <c r="E17" s="1178"/>
      <c r="F17" s="1178"/>
      <c r="G17" s="1178"/>
      <c r="H17" s="1178"/>
      <c r="I17" s="1178"/>
      <c r="J17" s="1178"/>
      <c r="K17" s="1178"/>
      <c r="L17" s="1179"/>
    </row>
    <row r="18" spans="1:15" ht="15.75" thickBot="1">
      <c r="A18" s="1180"/>
      <c r="B18" s="1181"/>
      <c r="C18" s="428"/>
      <c r="D18" s="428"/>
      <c r="E18" s="428"/>
      <c r="F18" s="487"/>
      <c r="G18" s="428"/>
      <c r="H18" s="428"/>
      <c r="I18" s="661"/>
      <c r="J18" s="428"/>
      <c r="K18" s="428"/>
      <c r="L18" s="488"/>
    </row>
    <row r="19" spans="1:15" ht="36" customHeight="1">
      <c r="A19" s="1182" t="s">
        <v>436</v>
      </c>
      <c r="B19" s="1182" t="s">
        <v>437</v>
      </c>
      <c r="C19" s="1182" t="s">
        <v>438</v>
      </c>
      <c r="D19" s="1185" t="s">
        <v>439</v>
      </c>
      <c r="E19" s="1186"/>
      <c r="F19" s="1189" t="s">
        <v>124</v>
      </c>
      <c r="G19" s="1190"/>
      <c r="H19" s="1191" t="s">
        <v>440</v>
      </c>
      <c r="I19" s="1192"/>
      <c r="J19" s="1182" t="s">
        <v>647</v>
      </c>
      <c r="K19" s="1182" t="s">
        <v>699</v>
      </c>
      <c r="L19" s="1182" t="s">
        <v>441</v>
      </c>
    </row>
    <row r="20" spans="1:15" ht="62.25" customHeight="1">
      <c r="A20" s="1183"/>
      <c r="B20" s="1183"/>
      <c r="C20" s="1183"/>
      <c r="D20" s="1187"/>
      <c r="E20" s="1188"/>
      <c r="F20" s="1193" t="s">
        <v>442</v>
      </c>
      <c r="G20" s="1195" t="s">
        <v>443</v>
      </c>
      <c r="H20" s="1197" t="s">
        <v>30</v>
      </c>
      <c r="I20" s="1200" t="s">
        <v>206</v>
      </c>
      <c r="J20" s="1183"/>
      <c r="K20" s="1183"/>
      <c r="L20" s="1183"/>
    </row>
    <row r="21" spans="1:15" ht="23.25" customHeight="1">
      <c r="A21" s="1183"/>
      <c r="B21" s="1183"/>
      <c r="C21" s="1183"/>
      <c r="D21" s="1187"/>
      <c r="E21" s="1188"/>
      <c r="F21" s="1193"/>
      <c r="G21" s="1195"/>
      <c r="H21" s="1198"/>
      <c r="I21" s="1201"/>
      <c r="J21" s="1183"/>
      <c r="K21" s="1183"/>
      <c r="L21" s="1183"/>
      <c r="N21" s="698"/>
      <c r="O21" s="698"/>
    </row>
    <row r="22" spans="1:15" ht="29.25" customHeight="1" thickBot="1">
      <c r="A22" s="1184"/>
      <c r="B22" s="1184"/>
      <c r="C22" s="1183"/>
      <c r="D22" s="663" t="s">
        <v>122</v>
      </c>
      <c r="E22" s="664" t="s">
        <v>123</v>
      </c>
      <c r="F22" s="1194"/>
      <c r="G22" s="1196"/>
      <c r="H22" s="1199"/>
      <c r="I22" s="1202"/>
      <c r="J22" s="1184"/>
      <c r="K22" s="1184"/>
      <c r="L22" s="1184"/>
      <c r="N22" s="699"/>
      <c r="O22" s="700"/>
    </row>
    <row r="23" spans="1:15" s="670" customFormat="1" ht="75">
      <c r="A23" s="666" t="s">
        <v>978</v>
      </c>
      <c r="B23" s="667" t="s">
        <v>968</v>
      </c>
      <c r="C23" s="852">
        <v>81000</v>
      </c>
      <c r="D23" s="665">
        <f t="shared" ref="D23:D29" si="0">+C23*0.49</f>
        <v>39690</v>
      </c>
      <c r="E23" s="665">
        <f t="shared" ref="E23:E29" si="1">+C23*0.51</f>
        <v>41310</v>
      </c>
      <c r="F23" s="668">
        <f>75*L23/100</f>
        <v>24402</v>
      </c>
      <c r="G23" s="668">
        <f>75*L23/100</f>
        <v>24402</v>
      </c>
      <c r="H23" s="668"/>
      <c r="I23" s="669" t="s">
        <v>709</v>
      </c>
      <c r="J23" s="667" t="s">
        <v>979</v>
      </c>
      <c r="K23" s="667" t="s">
        <v>980</v>
      </c>
      <c r="L23" s="667">
        <v>32536</v>
      </c>
      <c r="M23" s="670" t="s">
        <v>445</v>
      </c>
      <c r="N23" s="701"/>
      <c r="O23" s="701"/>
    </row>
    <row r="24" spans="1:15" s="670" customFormat="1" ht="45">
      <c r="A24" s="666" t="s">
        <v>978</v>
      </c>
      <c r="B24" s="671" t="s">
        <v>969</v>
      </c>
      <c r="C24" s="852">
        <v>81000</v>
      </c>
      <c r="D24" s="665">
        <f t="shared" si="0"/>
        <v>39690</v>
      </c>
      <c r="E24" s="665">
        <f t="shared" si="1"/>
        <v>41310</v>
      </c>
      <c r="F24" s="668">
        <f t="shared" ref="F24:F33" si="2">75*L24/100</f>
        <v>55860</v>
      </c>
      <c r="G24" s="668">
        <f t="shared" ref="G24:G33" si="3">75*L24/100</f>
        <v>55860</v>
      </c>
      <c r="H24" s="672"/>
      <c r="I24" s="673" t="s">
        <v>709</v>
      </c>
      <c r="J24" s="671" t="s">
        <v>979</v>
      </c>
      <c r="K24" s="671" t="s">
        <v>980</v>
      </c>
      <c r="L24" s="671">
        <v>74480</v>
      </c>
      <c r="N24" s="701"/>
      <c r="O24" s="701"/>
    </row>
    <row r="25" spans="1:15" s="670" customFormat="1" ht="36" customHeight="1">
      <c r="A25" s="666" t="s">
        <v>978</v>
      </c>
      <c r="B25" s="671" t="s">
        <v>967</v>
      </c>
      <c r="C25" s="852">
        <v>81314</v>
      </c>
      <c r="D25" s="665">
        <f t="shared" si="0"/>
        <v>39843.86</v>
      </c>
      <c r="E25" s="665">
        <f t="shared" si="1"/>
        <v>41470.14</v>
      </c>
      <c r="F25" s="668">
        <f t="shared" si="2"/>
        <v>11298</v>
      </c>
      <c r="G25" s="668">
        <f t="shared" si="3"/>
        <v>11298</v>
      </c>
      <c r="H25" s="672"/>
      <c r="I25" s="673" t="s">
        <v>709</v>
      </c>
      <c r="J25" s="671" t="s">
        <v>979</v>
      </c>
      <c r="K25" s="671" t="s">
        <v>980</v>
      </c>
      <c r="L25" s="671">
        <v>15064</v>
      </c>
      <c r="N25" s="701"/>
      <c r="O25" s="701"/>
    </row>
    <row r="26" spans="1:15" s="670" customFormat="1" ht="75">
      <c r="A26" s="666" t="s">
        <v>978</v>
      </c>
      <c r="B26" s="671" t="s">
        <v>970</v>
      </c>
      <c r="C26" s="402">
        <v>4297</v>
      </c>
      <c r="D26" s="665">
        <f t="shared" si="0"/>
        <v>2105.5299999999997</v>
      </c>
      <c r="E26" s="665">
        <f t="shared" si="1"/>
        <v>2191.4700000000003</v>
      </c>
      <c r="F26" s="668">
        <f t="shared" si="2"/>
        <v>2505</v>
      </c>
      <c r="G26" s="668">
        <f t="shared" si="3"/>
        <v>2505</v>
      </c>
      <c r="H26" s="672"/>
      <c r="I26" s="673" t="s">
        <v>709</v>
      </c>
      <c r="J26" s="671" t="s">
        <v>979</v>
      </c>
      <c r="K26" s="671" t="s">
        <v>980</v>
      </c>
      <c r="L26" s="671">
        <v>3340</v>
      </c>
      <c r="N26" s="701"/>
      <c r="O26" s="701"/>
    </row>
    <row r="27" spans="1:15" ht="45">
      <c r="A27" s="658" t="s">
        <v>978</v>
      </c>
      <c r="B27" s="652" t="s">
        <v>971</v>
      </c>
      <c r="C27" s="402">
        <v>4297</v>
      </c>
      <c r="D27" s="665">
        <f t="shared" si="0"/>
        <v>2105.5299999999997</v>
      </c>
      <c r="E27" s="665">
        <f t="shared" si="1"/>
        <v>2191.4700000000003</v>
      </c>
      <c r="F27" s="401">
        <f t="shared" si="2"/>
        <v>2505</v>
      </c>
      <c r="G27" s="401">
        <f t="shared" si="3"/>
        <v>2505</v>
      </c>
      <c r="H27" s="402"/>
      <c r="I27" s="662" t="s">
        <v>709</v>
      </c>
      <c r="J27" s="652" t="s">
        <v>979</v>
      </c>
      <c r="K27" s="652" t="s">
        <v>980</v>
      </c>
      <c r="L27" s="652">
        <v>3340</v>
      </c>
    </row>
    <row r="28" spans="1:15" ht="45">
      <c r="A28" s="658" t="s">
        <v>978</v>
      </c>
      <c r="B28" s="652" t="s">
        <v>972</v>
      </c>
      <c r="C28" s="670">
        <v>22416</v>
      </c>
      <c r="D28" s="665">
        <f t="shared" si="0"/>
        <v>10983.84</v>
      </c>
      <c r="E28" s="665">
        <f t="shared" si="1"/>
        <v>11432.16</v>
      </c>
      <c r="F28" s="401">
        <f t="shared" si="2"/>
        <v>480</v>
      </c>
      <c r="G28" s="401">
        <f t="shared" si="3"/>
        <v>480</v>
      </c>
      <c r="H28" s="402"/>
      <c r="I28" s="662" t="s">
        <v>709</v>
      </c>
      <c r="J28" s="652" t="s">
        <v>979</v>
      </c>
      <c r="K28" s="652" t="s">
        <v>980</v>
      </c>
      <c r="L28" s="652">
        <v>640</v>
      </c>
    </row>
    <row r="29" spans="1:15" ht="60">
      <c r="A29" s="658" t="s">
        <v>978</v>
      </c>
      <c r="B29" s="652" t="s">
        <v>973</v>
      </c>
      <c r="C29" s="670">
        <v>22249</v>
      </c>
      <c r="D29" s="665">
        <f t="shared" si="0"/>
        <v>10902.01</v>
      </c>
      <c r="E29" s="665">
        <f t="shared" si="1"/>
        <v>11346.99</v>
      </c>
      <c r="F29" s="401">
        <f t="shared" si="2"/>
        <v>582</v>
      </c>
      <c r="G29" s="401">
        <f t="shared" si="3"/>
        <v>582</v>
      </c>
      <c r="H29" s="402"/>
      <c r="I29" s="662" t="s">
        <v>709</v>
      </c>
      <c r="J29" s="652" t="s">
        <v>979</v>
      </c>
      <c r="K29" s="652" t="s">
        <v>980</v>
      </c>
      <c r="L29" s="652">
        <v>776</v>
      </c>
    </row>
    <row r="30" spans="1:15" ht="60">
      <c r="A30" s="658" t="s">
        <v>978</v>
      </c>
      <c r="B30" s="652" t="s">
        <v>974</v>
      </c>
      <c r="C30" s="670">
        <v>22249</v>
      </c>
      <c r="D30" s="665">
        <f>+C30*0.49</f>
        <v>10902.01</v>
      </c>
      <c r="E30" s="665">
        <f>+C30*0.51</f>
        <v>11346.99</v>
      </c>
      <c r="F30" s="401">
        <f t="shared" si="2"/>
        <v>78.75</v>
      </c>
      <c r="G30" s="401">
        <f t="shared" si="3"/>
        <v>78.75</v>
      </c>
      <c r="H30" s="402"/>
      <c r="I30" s="662" t="s">
        <v>709</v>
      </c>
      <c r="J30" s="652" t="s">
        <v>979</v>
      </c>
      <c r="K30" s="652" t="s">
        <v>980</v>
      </c>
      <c r="L30" s="652">
        <v>105</v>
      </c>
    </row>
    <row r="31" spans="1:15" ht="75">
      <c r="A31" s="658" t="s">
        <v>978</v>
      </c>
      <c r="B31" s="652" t="s">
        <v>975</v>
      </c>
      <c r="C31" s="670">
        <v>22249</v>
      </c>
      <c r="D31" s="665">
        <f>+C31*0.49</f>
        <v>10902.01</v>
      </c>
      <c r="E31" s="665">
        <f>+C31*0.51</f>
        <v>11346.99</v>
      </c>
      <c r="F31" s="401">
        <f t="shared" si="2"/>
        <v>52.5</v>
      </c>
      <c r="G31" s="401">
        <f t="shared" si="3"/>
        <v>52.5</v>
      </c>
      <c r="H31" s="402"/>
      <c r="I31" s="662" t="s">
        <v>709</v>
      </c>
      <c r="J31" s="652" t="s">
        <v>979</v>
      </c>
      <c r="K31" s="652" t="s">
        <v>980</v>
      </c>
      <c r="L31" s="652">
        <v>70</v>
      </c>
    </row>
    <row r="32" spans="1:15" ht="60">
      <c r="A32" s="658" t="s">
        <v>978</v>
      </c>
      <c r="B32" s="652" t="s">
        <v>976</v>
      </c>
      <c r="C32" s="402">
        <v>1980</v>
      </c>
      <c r="D32" s="402">
        <f>+C32*0.49</f>
        <v>970.19999999999993</v>
      </c>
      <c r="E32" s="402">
        <f>+C32*0.51</f>
        <v>1009.8000000000001</v>
      </c>
      <c r="F32" s="401">
        <f t="shared" si="2"/>
        <v>1815</v>
      </c>
      <c r="G32" s="401">
        <f t="shared" si="3"/>
        <v>1815</v>
      </c>
      <c r="H32" s="402"/>
      <c r="I32" s="662" t="s">
        <v>709</v>
      </c>
      <c r="J32" s="652" t="s">
        <v>979</v>
      </c>
      <c r="K32" s="652" t="s">
        <v>980</v>
      </c>
      <c r="L32" s="652">
        <v>2420</v>
      </c>
    </row>
    <row r="33" spans="1:12" ht="30">
      <c r="A33" s="658" t="s">
        <v>978</v>
      </c>
      <c r="B33" s="652" t="s">
        <v>977</v>
      </c>
      <c r="C33" s="402">
        <v>1980</v>
      </c>
      <c r="D33" s="402">
        <f>+C33*0.49</f>
        <v>970.19999999999993</v>
      </c>
      <c r="E33" s="402">
        <f>+C33*0.51</f>
        <v>1009.8000000000001</v>
      </c>
      <c r="F33" s="401">
        <f t="shared" si="2"/>
        <v>1815</v>
      </c>
      <c r="G33" s="401">
        <f t="shared" si="3"/>
        <v>1815</v>
      </c>
      <c r="H33" s="402"/>
      <c r="I33" s="662" t="s">
        <v>709</v>
      </c>
      <c r="J33" s="652" t="s">
        <v>979</v>
      </c>
      <c r="K33" s="652" t="s">
        <v>980</v>
      </c>
      <c r="L33" s="652">
        <v>2420</v>
      </c>
    </row>
  </sheetData>
  <sheetProtection algorithmName="SHA-512" hashValue="gnJpUohXI+5Yk//iA7BcBLv+uQldwc3tG4ZaruO4pFqUfgDrgqdfKY+gULnclOzUZRIXG4eug0zvUYUoB031wA==" saltValue="Wbt6QTBS9LYX2VWMOYLMyg==" spinCount="100000" sheet="1" objects="1" scenarios="1" selectLockedCells="1" selectUnlockedCells="1"/>
  <mergeCells count="23">
    <mergeCell ref="I20:I22"/>
    <mergeCell ref="D3:E3"/>
    <mergeCell ref="B4:C4"/>
    <mergeCell ref="B5:C5"/>
    <mergeCell ref="A13:E13"/>
    <mergeCell ref="A6:E6"/>
    <mergeCell ref="A7:B7"/>
    <mergeCell ref="A1:K1"/>
    <mergeCell ref="A15:L15"/>
    <mergeCell ref="A16:L17"/>
    <mergeCell ref="A18:B18"/>
    <mergeCell ref="A19:A22"/>
    <mergeCell ref="B19:B22"/>
    <mergeCell ref="C19:C22"/>
    <mergeCell ref="D19:E21"/>
    <mergeCell ref="F19:G19"/>
    <mergeCell ref="H19:I19"/>
    <mergeCell ref="J19:J22"/>
    <mergeCell ref="K19:K22"/>
    <mergeCell ref="L19:L22"/>
    <mergeCell ref="F20:F22"/>
    <mergeCell ref="G20:G22"/>
    <mergeCell ref="H20:H22"/>
  </mergeCells>
  <printOptions horizontalCentered="1" verticalCentered="1"/>
  <pageMargins left="0.70866141732283472" right="0.70866141732283472" top="0.74803149606299213" bottom="0.74803149606299213" header="0.31496062992125984" footer="0.31496062992125984"/>
  <pageSetup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26</vt:i4>
      </vt:variant>
    </vt:vector>
  </HeadingPairs>
  <TitlesOfParts>
    <vt:vector size="61" baseType="lpstr">
      <vt:lpstr>Carátula</vt:lpstr>
      <vt:lpstr>Contenidos PEI-POM-POA</vt:lpstr>
      <vt:lpstr>Introducción</vt:lpstr>
      <vt:lpstr>DPSE-01 VinculacinInstitucional</vt:lpstr>
      <vt:lpstr>DEPSE-02-Identific-MED-CONADUR</vt:lpstr>
      <vt:lpstr>DPSE-03 Mandatos </vt:lpstr>
      <vt:lpstr>DPSE-04 AnalisisPolíticas</vt:lpstr>
      <vt:lpstr>DPSE-05  Ident. Prior. de Prob.</vt:lpstr>
      <vt:lpstr>DPSE-06 Población</vt:lpstr>
      <vt:lpstr>Lista a seleccionar</vt:lpstr>
      <vt:lpstr>DPSE-07 Modelos Conceptual</vt:lpstr>
      <vt:lpstr>DPSE-08 Evidencias</vt:lpstr>
      <vt:lpstr>DPSE-09 Pasos M. Explicativo</vt:lpstr>
      <vt:lpstr>DPSE-10 Jerar.Fact. CC</vt:lpstr>
      <vt:lpstr>DPSE-11- Resumen Jerarq. FCC</vt:lpstr>
      <vt:lpstr>  DPSE-12 Modelo Explicativo</vt:lpstr>
      <vt:lpstr>DPSE-13 CaminosCausalesCríticos</vt:lpstr>
      <vt:lpstr>DPSE-14 Modelo Prescriptivo</vt:lpstr>
      <vt:lpstr>DPSE-15 Form.Resultados</vt:lpstr>
      <vt:lpstr>DPSE-16 Modelo Logico de la Est</vt:lpstr>
      <vt:lpstr>DPSE-17 Matriz PEI</vt:lpstr>
      <vt:lpstr>DPSE-18 Ficha Indicador </vt:lpstr>
      <vt:lpstr>DPSE-19 Visión, Misión, Val (2)</vt:lpstr>
      <vt:lpstr>DPSE-20 FODA</vt:lpstr>
      <vt:lpstr>DPSE-21 Análisis de Actores</vt:lpstr>
      <vt:lpstr>DPSE-22 POM</vt:lpstr>
      <vt:lpstr>DPSE-23 Ficha Seguimiento POM</vt:lpstr>
      <vt:lpstr>DPSE-24 POA</vt:lpstr>
      <vt:lpstr>DPSE-25PROG. MENS PROD.SUBP ACC</vt:lpstr>
      <vt:lpstr>DPSE-26 Ficha Seguimiento POA </vt:lpstr>
      <vt:lpstr>Anexo-1 Ruta de Trabajo </vt:lpstr>
      <vt:lpstr>Anexo-2 Clasif.Tematicos</vt:lpstr>
      <vt:lpstr>Anexo-3 InformacionPresup5años</vt:lpstr>
      <vt:lpstr>Anexo-4 CRITERIOSPONDERACIÓN</vt:lpstr>
      <vt:lpstr>Hoja1</vt:lpstr>
      <vt:lpstr>'DPSE-07 Modelos Conceptual'!_Toc436919899</vt:lpstr>
      <vt:lpstr>'  DPSE-12 Modelo Explicativo'!Área_de_impresión</vt:lpstr>
      <vt:lpstr>'Anexo-2 Clasif.Tematicos'!Área_de_impresión</vt:lpstr>
      <vt:lpstr>'Anexo-3 InformacionPresup5años'!Área_de_impresión</vt:lpstr>
      <vt:lpstr>'Anexo-4 CRITERIOSPONDERACIÓN'!Área_de_impresión</vt:lpstr>
      <vt:lpstr>'DPSE-03 Mandatos '!Área_de_impresión</vt:lpstr>
      <vt:lpstr>'DPSE-04 AnalisisPolíticas'!Área_de_impresión</vt:lpstr>
      <vt:lpstr>'DPSE-07 Modelos Conceptual'!Área_de_impresión</vt:lpstr>
      <vt:lpstr>'DPSE-08 Evidencias'!Área_de_impresión</vt:lpstr>
      <vt:lpstr>'DPSE-13 CaminosCausalesCríticos'!Área_de_impresión</vt:lpstr>
      <vt:lpstr>'DPSE-15 Form.Resultados'!Área_de_impresión</vt:lpstr>
      <vt:lpstr>'DPSE-16 Modelo Logico de la Est'!Área_de_impresión</vt:lpstr>
      <vt:lpstr>'DPSE-17 Matriz PEI'!Área_de_impresión</vt:lpstr>
      <vt:lpstr>'DPSE-19 Visión, Misión, Val (2)'!Área_de_impresión</vt:lpstr>
      <vt:lpstr>'DPSE-20 FODA'!Área_de_impresión</vt:lpstr>
      <vt:lpstr>'DPSE-21 Análisis de Actores'!Área_de_impresión</vt:lpstr>
      <vt:lpstr>'DPSE-23 Ficha Seguimiento POM'!Área_de_impresión</vt:lpstr>
      <vt:lpstr>'DPSE-25PROG. MENS PROD.SUBP ACC'!Área_de_impresión</vt:lpstr>
      <vt:lpstr>'DPSE-26 Ficha Seguimiento POA '!Área_de_impresión</vt:lpstr>
      <vt:lpstr>'DPSE-05  Ident. Prior. de Prob.'!OLE_LINK5</vt:lpstr>
      <vt:lpstr>'Anexo-1 Ruta de Trabajo '!Títulos_a_imprimir</vt:lpstr>
      <vt:lpstr>'Anexo-2 Clasif.Tematicos'!Títulos_a_imprimir</vt:lpstr>
      <vt:lpstr>'DPSE-01 VinculacinInstitucional'!Títulos_a_imprimir</vt:lpstr>
      <vt:lpstr>'DPSE-05  Ident. Prior. de Prob.'!Títulos_a_imprimir</vt:lpstr>
      <vt:lpstr>'DPSE-10 Jerar.Fact. CC'!Títulos_a_imprimir</vt:lpstr>
      <vt:lpstr>'DPSE-25PROG. MENS PROD.SUBP ACC'!Títulos_a_imprimir</vt:lpstr>
    </vt:vector>
  </TitlesOfParts>
  <Company>SEGEPLAN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y Edvan</dc:creator>
  <cp:lastModifiedBy>Fernando Cardona</cp:lastModifiedBy>
  <cp:lastPrinted>2018-04-27T14:54:26Z</cp:lastPrinted>
  <dcterms:created xsi:type="dcterms:W3CDTF">2009-04-07T15:58:13Z</dcterms:created>
  <dcterms:modified xsi:type="dcterms:W3CDTF">2019-11-28T18:29:30Z</dcterms:modified>
</cp:coreProperties>
</file>